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SEG entrega Cierres trimestrales\2024\4to Trim 2024\PT Digitales\"/>
    </mc:Choice>
  </mc:AlternateContent>
  <bookViews>
    <workbookView xWindow="-120" yWindow="-120" windowWidth="20730" windowHeight="11040" tabRatio="775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</workbook>
</file>

<file path=xl/calcChain.xml><?xml version="1.0" encoding="utf-8"?>
<calcChain xmlns="http://schemas.openxmlformats.org/spreadsheetml/2006/main">
  <c r="C67" i="5" l="1"/>
  <c r="C21" i="5"/>
  <c r="C144" i="2"/>
  <c r="C127" i="2"/>
  <c r="C110" i="2"/>
  <c r="C96" i="3" l="1"/>
  <c r="A3" i="8"/>
  <c r="D67" i="5"/>
  <c r="D66" i="5" s="1"/>
  <c r="C66" i="5"/>
  <c r="D55" i="5"/>
  <c r="D54" i="5" s="1"/>
  <c r="C55" i="5"/>
  <c r="C54" i="5" s="1"/>
  <c r="D29" i="5"/>
  <c r="C29" i="5"/>
  <c r="D21" i="5"/>
  <c r="D16" i="5"/>
  <c r="C16" i="5"/>
  <c r="C49" i="5" l="1"/>
  <c r="D49" i="5"/>
  <c r="C211" i="3"/>
  <c r="C210" i="3"/>
  <c r="C200" i="3"/>
  <c r="C194" i="3"/>
  <c r="C191" i="3"/>
  <c r="C182" i="3"/>
  <c r="C181" i="3" s="1"/>
  <c r="C178" i="3"/>
  <c r="C176" i="3"/>
  <c r="C173" i="3"/>
  <c r="C170" i="3"/>
  <c r="C167" i="3"/>
  <c r="C166" i="3" s="1"/>
  <c r="C163" i="3"/>
  <c r="C160" i="3"/>
  <c r="C157" i="3"/>
  <c r="C156" i="3"/>
  <c r="C153" i="3"/>
  <c r="C147" i="3"/>
  <c r="C145" i="3"/>
  <c r="C142" i="3"/>
  <c r="C138" i="3"/>
  <c r="C133" i="3"/>
  <c r="C130" i="3"/>
  <c r="C127" i="3"/>
  <c r="C124" i="3"/>
  <c r="C113" i="3"/>
  <c r="C103" i="3"/>
  <c r="C11" i="3"/>
  <c r="D11" i="3" s="1"/>
  <c r="C83" i="3"/>
  <c r="C81" i="3"/>
  <c r="C79" i="3"/>
  <c r="C73" i="3"/>
  <c r="C70" i="3"/>
  <c r="C64" i="3"/>
  <c r="C58" i="3"/>
  <c r="C48" i="3"/>
  <c r="C27" i="3"/>
  <c r="C21" i="3"/>
  <c r="C39" i="3"/>
  <c r="C36" i="3"/>
  <c r="C30" i="3"/>
  <c r="C167" i="2"/>
  <c r="D123" i="2"/>
  <c r="D122" i="2"/>
  <c r="D121" i="2"/>
  <c r="D120" i="2" s="1"/>
  <c r="C120" i="2"/>
  <c r="D110" i="2"/>
  <c r="A3" i="2"/>
  <c r="C95" i="3" l="1"/>
  <c r="C57" i="3"/>
  <c r="C69" i="3"/>
  <c r="C123" i="3"/>
  <c r="C10" i="3"/>
  <c r="C94" i="3" l="1"/>
  <c r="C9" i="3"/>
  <c r="H3" i="8"/>
  <c r="H2" i="8"/>
  <c r="H1" i="8"/>
  <c r="A1" i="8"/>
  <c r="A3" i="6"/>
  <c r="D44" i="5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E3" i="3"/>
  <c r="E2" i="3"/>
  <c r="E1" i="3"/>
  <c r="A1" i="3"/>
  <c r="E14" i="2"/>
  <c r="F14" i="2" s="1"/>
  <c r="G14" i="2" s="1"/>
  <c r="H3" i="2"/>
  <c r="A3" i="7"/>
  <c r="H2" i="2"/>
  <c r="H1" i="2"/>
  <c r="A1" i="2"/>
  <c r="A1" i="7" s="1"/>
  <c r="A1" i="6" l="1"/>
  <c r="A1" i="5"/>
  <c r="A1" i="4"/>
  <c r="A3" i="5"/>
  <c r="A3" i="4"/>
</calcChain>
</file>

<file path=xl/sharedStrings.xml><?xml version="1.0" encoding="utf-8"?>
<sst xmlns="http://schemas.openxmlformats.org/spreadsheetml/2006/main" count="839" uniqueCount="598">
  <si>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</si>
  <si>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</si>
  <si>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</si>
  <si>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</si>
  <si>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</si>
  <si>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</si>
  <si>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</si>
  <si>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</si>
  <si>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</si>
  <si>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</si>
  <si>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</si>
  <si>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</si>
  <si>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</si>
  <si>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</si>
  <si>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</si>
  <si>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</si>
  <si>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</si>
  <si>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</si>
  <si>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</si>
  <si>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</si>
  <si>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</si>
  <si>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</si>
  <si>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</si>
  <si>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</si>
  <si>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</si>
  <si>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</si>
  <si>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</si>
  <si>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</si>
  <si>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</si>
  <si>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</si>
  <si>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</si>
  <si>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</si>
  <si>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</si>
  <si>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</si>
  <si>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</si>
  <si>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</si>
  <si>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</si>
  <si>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</si>
  <si>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</si>
  <si>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</si>
  <si>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</si>
  <si>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</si>
  <si>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</si>
  <si>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</si>
  <si>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</si>
  <si>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</si>
  <si>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</si>
  <si>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</si>
  <si>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</si>
  <si>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</si>
  <si>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</si>
  <si>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</si>
  <si>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</si>
  <si>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</si>
  <si>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</si>
  <si>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</si>
  <si>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</si>
  <si>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</si>
  <si>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</si>
  <si>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</si>
  <si>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</si>
  <si>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</si>
  <si>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</si>
  <si>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</si>
  <si>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</si>
  <si>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</si>
  <si>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</si>
  <si>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</si>
  <si>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</si>
  <si>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</si>
  <si>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</si>
  <si>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</si>
  <si>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</si>
  <si>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</si>
  <si>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</si>
  <si>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</si>
  <si>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</si>
  <si>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</si>
  <si>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</si>
  <si>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</si>
  <si>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</si>
  <si>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</si>
  <si>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</si>
  <si>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</si>
  <si>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</si>
  <si>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</si>
  <si>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</si>
  <si>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</si>
  <si>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</si>
  <si>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</si>
  <si>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</si>
  <si>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</si>
  <si>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</si>
  <si>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</si>
  <si>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</si>
  <si>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</si>
  <si>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</si>
  <si>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</si>
  <si>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</si>
  <si>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</si>
  <si>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</si>
  <si>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</si>
  <si>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</si>
  <si>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</si>
  <si>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</si>
  <si>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</si>
  <si>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</si>
  <si>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</si>
  <si>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</si>
  <si>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</si>
  <si>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</si>
  <si>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</si>
  <si>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</si>
  <si>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</si>
  <si>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</si>
  <si>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</si>
  <si>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</si>
  <si>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</si>
  <si>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</si>
  <si>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</si>
  <si>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</si>
  <si>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</si>
  <si>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</si>
  <si>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</si>
  <si>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</si>
  <si>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</si>
  <si>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</si>
  <si>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</si>
  <si>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</si>
  <si>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</si>
  <si>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</si>
  <si>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</si>
  <si>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</si>
  <si>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</si>
  <si>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</si>
  <si>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</si>
  <si>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</si>
  <si>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</si>
  <si>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</si>
  <si>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</si>
  <si>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</si>
  <si>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</si>
  <si>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</si>
  <si>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</si>
  <si>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</si>
  <si>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</si>
  <si>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</si>
  <si>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</si>
  <si>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</si>
  <si>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</si>
  <si>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</si>
  <si>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</si>
  <si>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</si>
  <si>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</si>
  <si>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</si>
  <si>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</si>
  <si>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</si>
  <si>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</si>
  <si>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</si>
  <si>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</si>
  <si>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</si>
  <si>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</si>
  <si>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</si>
  <si>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</si>
  <si>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</si>
  <si>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</si>
  <si>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</si>
  <si>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</si>
  <si>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</si>
  <si>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</si>
  <si>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</si>
  <si>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</si>
  <si>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</si>
  <si>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</si>
  <si>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</si>
  <si>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</si>
  <si>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</si>
  <si>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</si>
  <si>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</si>
  <si>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</si>
  <si>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</si>
  <si>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</si>
  <si>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</si>
  <si>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</si>
  <si>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</si>
  <si>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</si>
  <si>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</si>
  <si>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</si>
  <si>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</si>
  <si>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</si>
  <si>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</si>
  <si>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</si>
  <si>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</si>
  <si>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</si>
  <si>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</si>
  <si>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</si>
  <si>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</si>
  <si>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</si>
  <si>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</si>
  <si>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</si>
  <si>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</si>
  <si>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</si>
  <si>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</si>
  <si>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</si>
  <si>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</si>
  <si>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</si>
  <si>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</si>
  <si>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</si>
  <si>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</si>
  <si>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</si>
  <si>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</si>
  <si>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</si>
  <si>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</si>
  <si>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</si>
  <si>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</si>
  <si>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</si>
  <si>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</si>
  <si>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</si>
  <si>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</si>
  <si>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</si>
  <si>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</si>
  <si>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</si>
  <si>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</si>
  <si>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</si>
  <si>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</si>
  <si>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</si>
  <si>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</si>
  <si>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</si>
  <si>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</si>
  <si>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Actividades</t>
  </si>
  <si>
    <t>ACT-01 INGRESOS y OTROS BENEFICIOS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</si>
  <si>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</si>
  <si>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</si>
  <si>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</si>
  <si>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</si>
  <si>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</si>
  <si>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</si>
  <si>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</si>
  <si>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</si>
  <si>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</si>
  <si>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</si>
  <si>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</si>
  <si>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</si>
  <si>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</si>
  <si>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</si>
  <si>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</si>
  <si>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</si>
  <si>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</si>
  <si>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</si>
  <si>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</si>
  <si>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</si>
  <si>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</si>
  <si>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</si>
  <si>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</si>
  <si>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</si>
  <si>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</si>
  <si>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</si>
  <si>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</si>
  <si>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</si>
  <si>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</si>
  <si>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</si>
  <si>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</si>
  <si>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</si>
  <si>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</si>
  <si>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</si>
  <si>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</si>
  <si>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</si>
  <si>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</si>
  <si>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</si>
  <si>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</si>
  <si>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</si>
  <si>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</si>
  <si>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</si>
  <si>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</si>
  <si>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</si>
  <si>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</si>
  <si>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</si>
  <si>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</si>
  <si>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</si>
  <si>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</si>
  <si>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</si>
  <si>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</si>
  <si>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</si>
  <si>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</si>
  <si>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</si>
  <si>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</si>
  <si>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</si>
  <si>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</si>
  <si>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</si>
  <si>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</si>
  <si>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</si>
  <si>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</si>
  <si>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</si>
  <si>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</si>
  <si>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</si>
  <si>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</si>
  <si>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</si>
  <si>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</si>
  <si>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</si>
  <si>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</si>
  <si>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</si>
  <si>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</si>
  <si>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</si>
  <si>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</si>
  <si>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</si>
  <si>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</si>
  <si>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</si>
  <si>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</si>
  <si>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</si>
  <si>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</si>
  <si>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</si>
  <si>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</si>
  <si>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</si>
  <si>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</si>
  <si>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</si>
  <si>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</si>
  <si>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</si>
  <si>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</si>
  <si>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</si>
  <si>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</si>
  <si>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</si>
  <si>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</si>
  <si>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</si>
  <si>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</si>
  <si>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</si>
  <si>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</si>
  <si>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</si>
  <si>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</si>
  <si>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</si>
  <si>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</si>
  <si>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</si>
  <si>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</si>
  <si>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</si>
  <si>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</si>
  <si>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</si>
  <si>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</si>
  <si>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</si>
  <si>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</si>
  <si>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</si>
  <si>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</si>
  <si>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</si>
  <si>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</si>
  <si>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</si>
  <si>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</si>
  <si>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</si>
  <si>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</si>
  <si>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</si>
  <si>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</si>
  <si>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</si>
  <si>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</si>
  <si>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</si>
  <si>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</si>
  <si>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</si>
  <si>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</si>
  <si>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</si>
  <si>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</si>
  <si>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</si>
  <si>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</si>
  <si>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</si>
  <si>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</si>
  <si>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</si>
  <si>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</si>
  <si>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</si>
  <si>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</si>
  <si>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</si>
  <si>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</si>
  <si>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</si>
  <si>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</si>
  <si>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</si>
  <si>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</si>
  <si>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</si>
  <si>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</si>
  <si>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</si>
  <si>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</si>
  <si>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</si>
  <si>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</si>
  <si>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</si>
  <si>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</si>
  <si>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</si>
  <si>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</si>
  <si>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</si>
  <si>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</si>
  <si>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</si>
  <si>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</si>
  <si>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</si>
  <si>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</si>
  <si>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</si>
  <si>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</si>
  <si>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</si>
  <si>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</si>
  <si>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</si>
  <si>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</si>
  <si>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</si>
  <si>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</si>
  <si>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</si>
  <si>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</si>
  <si>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</si>
  <si>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</si>
  <si>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</si>
  <si>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</si>
  <si>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</si>
  <si>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</si>
  <si>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</si>
  <si>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</si>
  <si>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</si>
  <si>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</si>
  <si>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</si>
  <si>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</si>
  <si>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</si>
  <si>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</si>
  <si>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</si>
  <si>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</si>
  <si>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</si>
  <si>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</si>
  <si>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</si>
  <si>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</si>
  <si>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</si>
  <si>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</si>
  <si>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</si>
  <si>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</si>
  <si>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</si>
  <si>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</si>
  <si>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</si>
  <si>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</si>
  <si>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</si>
  <si>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</si>
  <si>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</si>
  <si>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</si>
  <si>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</si>
  <si>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</si>
  <si>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</si>
  <si>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</si>
  <si>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</si>
  <si>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</si>
  <si>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</si>
  <si>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</si>
  <si>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</si>
  <si>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</si>
  <si>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</si>
  <si>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</si>
  <si>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</si>
  <si>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</si>
  <si>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</si>
  <si>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</si>
  <si>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</si>
  <si>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</si>
  <si>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</si>
  <si>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</si>
  <si>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</si>
  <si>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</si>
  <si>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</si>
  <si>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</si>
  <si>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</si>
  <si>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</si>
  <si>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</si>
  <si>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</si>
  <si>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</si>
  <si>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</si>
  <si>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</si>
  <si>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</si>
  <si>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</si>
  <si>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</si>
  <si>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</si>
  <si>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</si>
  <si>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</si>
  <si>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</si>
  <si>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</si>
  <si>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</si>
  <si>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</si>
  <si>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</si>
  <si>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</si>
  <si>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</si>
  <si>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</si>
  <si>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</si>
  <si>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</si>
  <si>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</si>
  <si>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</si>
  <si>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</si>
  <si>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</si>
  <si>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</si>
  <si>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</si>
  <si>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</si>
  <si>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</si>
  <si>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</si>
  <si>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</si>
  <si>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</si>
  <si>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</si>
  <si>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</si>
  <si>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</si>
  <si>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</si>
  <si>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</si>
  <si>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</si>
  <si>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</si>
  <si>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</si>
  <si>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</si>
  <si>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</si>
  <si>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</si>
  <si>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</si>
  <si>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</si>
  <si>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</si>
  <si>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</si>
  <si>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</si>
  <si>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</si>
  <si>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</si>
  <si>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</si>
  <si>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</si>
  <si>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</si>
  <si>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</si>
  <si>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</si>
  <si>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</si>
  <si>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</si>
  <si>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</si>
  <si>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</si>
  <si>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</si>
  <si>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</si>
  <si>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</si>
  <si>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</si>
  <si>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</si>
  <si>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</si>
  <si>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</si>
  <si>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</si>
  <si>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</si>
  <si>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</si>
  <si>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</si>
  <si>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</si>
  <si>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</si>
  <si>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</si>
  <si>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</si>
  <si>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</si>
  <si>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</si>
  <si>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</si>
  <si>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</si>
  <si>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</si>
  <si>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</si>
  <si>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</si>
  <si>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</si>
  <si>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</si>
  <si>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</si>
  <si>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</si>
  <si>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</si>
  <si>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</si>
  <si>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</si>
  <si>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</si>
  <si>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</si>
  <si>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</si>
  <si>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</si>
  <si>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</si>
  <si>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</si>
  <si>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</si>
  <si>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</si>
  <si>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</si>
  <si>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</si>
  <si>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</si>
  <si>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</si>
  <si>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</si>
  <si>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</si>
  <si>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</si>
  <si>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</si>
  <si>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</si>
  <si>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</si>
  <si>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</si>
  <si>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</si>
  <si>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</si>
  <si>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</si>
  <si>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</si>
  <si>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</si>
  <si>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</si>
  <si>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</si>
  <si>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</si>
  <si>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</si>
  <si>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</si>
  <si>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</si>
  <si>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</si>
  <si>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</si>
  <si>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</si>
  <si>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</si>
  <si>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</si>
  <si>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</si>
  <si>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</si>
  <si>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</si>
  <si>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</si>
  <si>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</si>
  <si>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</si>
  <si>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</si>
  <si>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Dolores Hidalgo CIN</t>
  </si>
  <si>
    <t>ACT-02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</si>
  <si>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</si>
  <si>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</si>
  <si>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</si>
  <si>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</si>
  <si>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</si>
  <si>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</si>
  <si>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</si>
  <si>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</si>
  <si>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</si>
  <si>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 </t>
  </si>
  <si>
    <t>Del 01 de Enero al 31 de Diciembre de 2024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</si>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</sst>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_-* #,##0.00_-;\-* #,##0.00_-;_-* &quot;-&quot;??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18" fillId="0" borderId="20"/>
    <xf numFmtId="0" fontId="18" fillId="0" borderId="20"/>
    <xf numFmtId="0" fontId="18" fillId="0" borderId="20"/>
    <xf numFmtId="0" fontId="5" fillId="0" borderId="20"/>
    <xf numFmtId="43" fontId="23" fillId="0" borderId="20" applyFont="0" applyFill="0" applyBorder="0" applyAlignment="0" applyProtection="0"/>
    <xf numFmtId="0" fontId="5" fillId="0" borderId="20"/>
    <xf numFmtId="0" fontId="4" fillId="0" borderId="20"/>
    <xf numFmtId="43" fontId="4" fillId="0" borderId="20" applyFont="0" applyFill="0" applyBorder="0" applyAlignment="0" applyProtection="0"/>
    <xf numFmtId="0" fontId="4" fillId="0" borderId="20"/>
    <xf numFmtId="0" fontId="24" fillId="0" borderId="20"/>
    <xf numFmtId="0" fontId="25" fillId="0" borderId="20"/>
    <xf numFmtId="0" fontId="4" fillId="0" borderId="20"/>
    <xf numFmtId="0" fontId="4" fillId="0" borderId="20"/>
    <xf numFmtId="9" fontId="4" fillId="0" borderId="20" applyFont="0" applyFill="0" applyBorder="0" applyAlignment="0" applyProtection="0"/>
    <xf numFmtId="0" fontId="4" fillId="0" borderId="20"/>
    <xf numFmtId="0" fontId="26" fillId="0" borderId="20" applyNumberFormat="0" applyFill="0" applyBorder="0" applyAlignment="0" applyProtection="0"/>
    <xf numFmtId="0" fontId="4" fillId="0" borderId="20"/>
    <xf numFmtId="9" fontId="4" fillId="0" borderId="20" applyFont="0" applyFill="0" applyBorder="0" applyAlignment="0" applyProtection="0"/>
    <xf numFmtId="43" fontId="4" fillId="0" borderId="20" applyFont="0" applyFill="0" applyBorder="0" applyAlignment="0" applyProtection="0"/>
    <xf numFmtId="43" fontId="4" fillId="0" borderId="20" applyFont="0" applyFill="0" applyBorder="0" applyAlignment="0" applyProtection="0"/>
    <xf numFmtId="43" fontId="7" fillId="0" borderId="20" applyFont="0" applyFill="0" applyBorder="0" applyAlignment="0" applyProtection="0"/>
    <xf numFmtId="43" fontId="4" fillId="0" borderId="20" applyFont="0" applyFill="0" applyBorder="0" applyAlignment="0" applyProtection="0"/>
    <xf numFmtId="43" fontId="7" fillId="0" borderId="20" applyFont="0" applyFill="0" applyBorder="0" applyAlignment="0" applyProtection="0"/>
    <xf numFmtId="0" fontId="3" fillId="0" borderId="20"/>
    <xf numFmtId="43" fontId="3" fillId="0" borderId="20" applyFont="0" applyFill="0" applyBorder="0" applyAlignment="0" applyProtection="0"/>
    <xf numFmtId="0" fontId="3" fillId="0" borderId="20"/>
    <xf numFmtId="0" fontId="3" fillId="0" borderId="20"/>
    <xf numFmtId="0" fontId="3" fillId="0" borderId="20"/>
    <xf numFmtId="9" fontId="3" fillId="0" borderId="20" applyFont="0" applyFill="0" applyBorder="0" applyAlignment="0" applyProtection="0"/>
    <xf numFmtId="0" fontId="3" fillId="0" borderId="20"/>
    <xf numFmtId="0" fontId="3" fillId="0" borderId="20"/>
    <xf numFmtId="9" fontId="3" fillId="0" borderId="20" applyFont="0" applyFill="0" applyBorder="0" applyAlignment="0" applyProtection="0"/>
    <xf numFmtId="43" fontId="3" fillId="0" borderId="20" applyFont="0" applyFill="0" applyBorder="0" applyAlignment="0" applyProtection="0"/>
    <xf numFmtId="43" fontId="3" fillId="0" borderId="20" applyFont="0" applyFill="0" applyBorder="0" applyAlignment="0" applyProtection="0"/>
    <xf numFmtId="43" fontId="7" fillId="0" borderId="20" applyFont="0" applyFill="0" applyBorder="0" applyAlignment="0" applyProtection="0"/>
    <xf numFmtId="43" fontId="3" fillId="0" borderId="20" applyFont="0" applyFill="0" applyBorder="0" applyAlignment="0" applyProtection="0"/>
    <xf numFmtId="43" fontId="7" fillId="0" borderId="20" applyFont="0" applyFill="0" applyBorder="0" applyAlignment="0" applyProtection="0"/>
    <xf numFmtId="0" fontId="2" fillId="0" borderId="20"/>
    <xf numFmtId="43" fontId="2" fillId="0" borderId="20" applyFont="0" applyFill="0" applyBorder="0" applyAlignment="0" applyProtection="0"/>
    <xf numFmtId="0" fontId="2" fillId="0" borderId="20"/>
    <xf numFmtId="0" fontId="2" fillId="0" borderId="20"/>
    <xf numFmtId="0" fontId="2" fillId="0" borderId="20"/>
    <xf numFmtId="9" fontId="2" fillId="0" borderId="20" applyFont="0" applyFill="0" applyBorder="0" applyAlignment="0" applyProtection="0"/>
    <xf numFmtId="0" fontId="2" fillId="0" borderId="20"/>
    <xf numFmtId="0" fontId="2" fillId="0" borderId="20"/>
    <xf numFmtId="9" fontId="2" fillId="0" borderId="20" applyFont="0" applyFill="0" applyBorder="0" applyAlignment="0" applyProtection="0"/>
    <xf numFmtId="43" fontId="2" fillId="0" borderId="20" applyFont="0" applyFill="0" applyBorder="0" applyAlignment="0" applyProtection="0"/>
    <xf numFmtId="43" fontId="2" fillId="0" borderId="20" applyFont="0" applyFill="0" applyBorder="0" applyAlignment="0" applyProtection="0"/>
    <xf numFmtId="43" fontId="7" fillId="0" borderId="20" applyFont="0" applyFill="0" applyBorder="0" applyAlignment="0" applyProtection="0"/>
    <xf numFmtId="43" fontId="2" fillId="0" borderId="20" applyFont="0" applyFill="0" applyBorder="0" applyAlignment="0" applyProtection="0"/>
    <xf numFmtId="43" fontId="7" fillId="0" borderId="20" applyFont="0" applyFill="0" applyBorder="0" applyAlignment="0" applyProtection="0"/>
    <xf numFmtId="0" fontId="1" fillId="0" borderId="20"/>
    <xf numFmtId="167" fontId="1" fillId="0" borderId="20" applyFont="0" applyFill="0" applyBorder="0" applyAlignment="0" applyProtection="0"/>
    <xf numFmtId="0" fontId="1" fillId="0" borderId="20"/>
    <xf numFmtId="0" fontId="1" fillId="0" borderId="20"/>
    <xf numFmtId="0" fontId="1" fillId="0" borderId="20"/>
    <xf numFmtId="9" fontId="1" fillId="0" borderId="20" applyFont="0" applyFill="0" applyBorder="0" applyAlignment="0" applyProtection="0"/>
    <xf numFmtId="0" fontId="1" fillId="0" borderId="20"/>
    <xf numFmtId="0" fontId="1" fillId="0" borderId="20"/>
    <xf numFmtId="9" fontId="1" fillId="0" borderId="20" applyFont="0" applyFill="0" applyBorder="0" applyAlignment="0" applyProtection="0"/>
    <xf numFmtId="167" fontId="1" fillId="0" borderId="20" applyFont="0" applyFill="0" applyBorder="0" applyAlignment="0" applyProtection="0"/>
    <xf numFmtId="167" fontId="1" fillId="0" borderId="20" applyFont="0" applyFill="0" applyBorder="0" applyAlignment="0" applyProtection="0"/>
    <xf numFmtId="167" fontId="7" fillId="0" borderId="20" applyFont="0" applyFill="0" applyBorder="0" applyAlignment="0" applyProtection="0"/>
    <xf numFmtId="167" fontId="1" fillId="0" borderId="20" applyFont="0" applyFill="0" applyBorder="0" applyAlignment="0" applyProtection="0"/>
    <xf numFmtId="167" fontId="7" fillId="0" borderId="20" applyFont="0" applyFill="0" applyBorder="0" applyAlignment="0" applyProtection="0"/>
  </cellStyleXfs>
  <cellXfs count="223">
    <xf numFmtId="0" fontId="0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7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7" fillId="0" borderId="15" xfId="0" applyFont="1" applyBorder="1"/>
    <xf numFmtId="0" fontId="9" fillId="0" borderId="15" xfId="0" applyFont="1" applyBorder="1"/>
    <xf numFmtId="0" fontId="10" fillId="0" borderId="15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7" fillId="0" borderId="17" xfId="0" applyFont="1" applyBorder="1"/>
    <xf numFmtId="0" fontId="7" fillId="0" borderId="0" xfId="0" applyFont="1" applyAlignment="1">
      <alignment horizontal="left" vertical="top" wrapText="1"/>
    </xf>
    <xf numFmtId="0" fontId="12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5" xfId="0" applyFont="1" applyFill="1" applyBorder="1"/>
    <xf numFmtId="0" fontId="13" fillId="0" borderId="0" xfId="0" applyFont="1"/>
    <xf numFmtId="0" fontId="15" fillId="5" borderId="5" xfId="0" applyFont="1" applyFill="1" applyBorder="1"/>
    <xf numFmtId="0" fontId="13" fillId="0" borderId="0" xfId="0" applyFont="1" applyAlignment="1">
      <alignment horizontal="center"/>
    </xf>
    <xf numFmtId="4" fontId="13" fillId="0" borderId="0" xfId="0" applyNumberFormat="1" applyFont="1"/>
    <xf numFmtId="0" fontId="7" fillId="0" borderId="0" xfId="0" applyFont="1" applyAlignment="1">
      <alignment horizontal="center"/>
    </xf>
    <xf numFmtId="0" fontId="15" fillId="6" borderId="5" xfId="0" applyFont="1" applyFill="1" applyBorder="1"/>
    <xf numFmtId="10" fontId="12" fillId="2" borderId="5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10" fontId="14" fillId="4" borderId="5" xfId="0" applyNumberFormat="1" applyFont="1" applyFill="1" applyBorder="1"/>
    <xf numFmtId="10" fontId="13" fillId="0" borderId="0" xfId="0" applyNumberFormat="1" applyFont="1"/>
    <xf numFmtId="0" fontId="15" fillId="5" borderId="5" xfId="0" applyFont="1" applyFill="1" applyBorder="1" applyAlignment="1">
      <alignment horizontal="center"/>
    </xf>
    <xf numFmtId="10" fontId="15" fillId="5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" fontId="12" fillId="0" borderId="0" xfId="0" applyNumberFormat="1" applyFont="1"/>
    <xf numFmtId="0" fontId="12" fillId="0" borderId="0" xfId="0" applyFont="1"/>
    <xf numFmtId="15" fontId="16" fillId="0" borderId="0" xfId="0" applyNumberFormat="1" applyFont="1"/>
    <xf numFmtId="0" fontId="16" fillId="0" borderId="0" xfId="0" applyFont="1"/>
    <xf numFmtId="0" fontId="6" fillId="0" borderId="0" xfId="0" applyFont="1"/>
    <xf numFmtId="0" fontId="13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7" fillId="0" borderId="0" xfId="0" applyFont="1" applyAlignment="1">
      <alignment vertical="center"/>
    </xf>
    <xf numFmtId="0" fontId="6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3" xfId="0" applyFont="1" applyBorder="1" applyAlignment="1">
      <alignment horizontal="left" vertical="center"/>
    </xf>
    <xf numFmtId="0" fontId="7" fillId="0" borderId="29" xfId="0" applyFont="1" applyBorder="1"/>
    <xf numFmtId="0" fontId="13" fillId="0" borderId="30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/>
    </xf>
    <xf numFmtId="0" fontId="12" fillId="2" borderId="31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7" fillId="0" borderId="33" xfId="0" applyFont="1" applyBorder="1"/>
    <xf numFmtId="0" fontId="12" fillId="0" borderId="30" xfId="0" applyFont="1" applyBorder="1" applyAlignment="1">
      <alignment vertical="center"/>
    </xf>
    <xf numFmtId="49" fontId="6" fillId="0" borderId="29" xfId="0" applyNumberFormat="1" applyFont="1" applyBorder="1" applyAlignment="1">
      <alignment vertical="center"/>
    </xf>
    <xf numFmtId="0" fontId="7" fillId="0" borderId="30" xfId="0" applyFont="1" applyBorder="1" applyAlignment="1">
      <alignment horizontal="left" vertical="center"/>
    </xf>
    <xf numFmtId="49" fontId="7" fillId="0" borderId="29" xfId="0" applyNumberFormat="1" applyFont="1" applyBorder="1"/>
    <xf numFmtId="0" fontId="7" fillId="0" borderId="30" xfId="0" applyFont="1" applyBorder="1" applyAlignment="1">
      <alignment horizontal="left" vertical="center" wrapText="1"/>
    </xf>
    <xf numFmtId="0" fontId="7" fillId="0" borderId="3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2" fillId="3" borderId="32" xfId="0" applyFont="1" applyFill="1" applyBorder="1" applyAlignment="1">
      <alignment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7" fillId="7" borderId="36" xfId="0" applyFont="1" applyFill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4" fontId="19" fillId="0" borderId="20" xfId="1" applyNumberFormat="1" applyFont="1"/>
    <xf numFmtId="4" fontId="19" fillId="0" borderId="0" xfId="0" applyNumberFormat="1" applyFont="1"/>
    <xf numFmtId="4" fontId="20" fillId="0" borderId="20" xfId="2" applyNumberFormat="1" applyFont="1"/>
    <xf numFmtId="4" fontId="21" fillId="0" borderId="20" xfId="2" applyNumberFormat="1" applyFont="1"/>
    <xf numFmtId="4" fontId="19" fillId="0" borderId="20" xfId="3" applyNumberFormat="1" applyFont="1"/>
    <xf numFmtId="4" fontId="22" fillId="0" borderId="20" xfId="3" applyNumberFormat="1" applyFont="1"/>
    <xf numFmtId="0" fontId="0" fillId="0" borderId="0" xfId="0" applyFont="1" applyAlignment="1"/>
    <xf numFmtId="4" fontId="13" fillId="0" borderId="20" xfId="3" applyNumberFormat="1" applyFont="1"/>
    <xf numFmtId="4" fontId="13" fillId="0" borderId="20" xfId="3" applyNumberFormat="1" applyFont="1"/>
    <xf numFmtId="0" fontId="12" fillId="0" borderId="20" xfId="9" applyFont="1" applyAlignment="1">
      <alignment horizontal="center"/>
    </xf>
    <xf numFmtId="0" fontId="12" fillId="0" borderId="20" xfId="9" applyFont="1"/>
    <xf numFmtId="4" fontId="12" fillId="0" borderId="20" xfId="23" applyNumberFormat="1" applyFont="1" applyFill="1"/>
    <xf numFmtId="0" fontId="13" fillId="0" borderId="20" xfId="9" applyFont="1" applyAlignment="1">
      <alignment horizontal="center"/>
    </xf>
    <xf numFmtId="0" fontId="13" fillId="0" borderId="20" xfId="9" applyFont="1"/>
    <xf numFmtId="4" fontId="13" fillId="0" borderId="20" xfId="23" applyNumberFormat="1" applyFont="1" applyFill="1"/>
    <xf numFmtId="0" fontId="13" fillId="0" borderId="20" xfId="9" applyFont="1" applyAlignment="1">
      <alignment horizontal="center"/>
    </xf>
    <xf numFmtId="4" fontId="13" fillId="0" borderId="20" xfId="9" applyNumberFormat="1" applyFont="1"/>
    <xf numFmtId="0" fontId="12" fillId="0" borderId="20" xfId="9" applyFont="1" applyAlignment="1">
      <alignment horizontal="center"/>
    </xf>
    <xf numFmtId="0" fontId="6" fillId="0" borderId="20" xfId="9" applyFont="1"/>
    <xf numFmtId="4" fontId="12" fillId="0" borderId="20" xfId="9" applyNumberFormat="1" applyFont="1"/>
    <xf numFmtId="0" fontId="7" fillId="0" borderId="20" xfId="9" applyFont="1"/>
    <xf numFmtId="0" fontId="12" fillId="0" borderId="20" xfId="9" applyFont="1" applyAlignment="1">
      <alignment horizontal="center"/>
    </xf>
    <xf numFmtId="0" fontId="12" fillId="0" borderId="20" xfId="9" applyFont="1"/>
    <xf numFmtId="4" fontId="12" fillId="0" borderId="20" xfId="23" applyNumberFormat="1" applyFont="1" applyFill="1"/>
    <xf numFmtId="0" fontId="13" fillId="0" borderId="20" xfId="9" applyFont="1" applyAlignment="1">
      <alignment horizontal="center"/>
    </xf>
    <xf numFmtId="0" fontId="13" fillId="0" borderId="20" xfId="9" applyFont="1"/>
    <xf numFmtId="0" fontId="21" fillId="0" borderId="20" xfId="9" applyFont="1"/>
    <xf numFmtId="4" fontId="12" fillId="0" borderId="20" xfId="8" applyNumberFormat="1" applyFont="1" applyFill="1"/>
    <xf numFmtId="0" fontId="20" fillId="0" borderId="20" xfId="9" applyFont="1"/>
    <xf numFmtId="4" fontId="13" fillId="0" borderId="20" xfId="8" applyNumberFormat="1" applyFont="1" applyFill="1"/>
    <xf numFmtId="0" fontId="12" fillId="0" borderId="20" xfId="9" applyFont="1" applyAlignment="1">
      <alignment horizontal="left" indent="1"/>
    </xf>
    <xf numFmtId="4" fontId="12" fillId="0" borderId="20" xfId="3" applyNumberFormat="1" applyFont="1"/>
    <xf numFmtId="4" fontId="12" fillId="0" borderId="20" xfId="23" applyNumberFormat="1" applyFont="1" applyFill="1"/>
    <xf numFmtId="4" fontId="13" fillId="0" borderId="20" xfId="3" applyNumberFormat="1" applyFont="1"/>
    <xf numFmtId="4" fontId="12" fillId="0" borderId="20" xfId="3" applyNumberFormat="1" applyFont="1"/>
    <xf numFmtId="4" fontId="7" fillId="0" borderId="20" xfId="9" applyNumberFormat="1" applyFont="1" applyAlignment="1" applyProtection="1">
      <alignment vertical="top"/>
      <protection locked="0"/>
    </xf>
    <xf numFmtId="4" fontId="12" fillId="0" borderId="20" xfId="8" applyNumberFormat="1" applyFont="1" applyFill="1"/>
    <xf numFmtId="4" fontId="13" fillId="0" borderId="20" xfId="8" applyNumberFormat="1" applyFont="1" applyFill="1"/>
    <xf numFmtId="4" fontId="12" fillId="0" borderId="20" xfId="9" applyNumberFormat="1" applyFont="1"/>
    <xf numFmtId="4" fontId="7" fillId="0" borderId="20" xfId="9" applyNumberFormat="1" applyFont="1"/>
    <xf numFmtId="4" fontId="6" fillId="0" borderId="20" xfId="9" applyNumberFormat="1" applyFont="1"/>
    <xf numFmtId="4" fontId="13" fillId="0" borderId="20" xfId="9" applyNumberFormat="1" applyFont="1"/>
    <xf numFmtId="4" fontId="12" fillId="0" borderId="20" xfId="3" applyNumberFormat="1" applyFont="1"/>
    <xf numFmtId="4" fontId="13" fillId="0" borderId="40" xfId="17" applyNumberFormat="1" applyFont="1" applyBorder="1" applyAlignment="1">
      <alignment horizontal="right" vertical="center" wrapText="1" indent="1"/>
    </xf>
    <xf numFmtId="4" fontId="13" fillId="0" borderId="41" xfId="17" applyNumberFormat="1" applyFont="1" applyBorder="1" applyAlignment="1">
      <alignment horizontal="right" vertical="center" indent="1"/>
    </xf>
    <xf numFmtId="4" fontId="12" fillId="0" borderId="40" xfId="17" applyNumberFormat="1" applyFont="1" applyBorder="1" applyAlignment="1">
      <alignment horizontal="right" vertical="center"/>
    </xf>
    <xf numFmtId="4" fontId="13" fillId="0" borderId="39" xfId="17" applyNumberFormat="1" applyFont="1" applyBorder="1" applyAlignment="1">
      <alignment horizontal="right" vertical="center" wrapText="1" indent="1"/>
    </xf>
    <xf numFmtId="4" fontId="12" fillId="0" borderId="39" xfId="17" applyNumberFormat="1" applyFont="1" applyBorder="1" applyAlignment="1">
      <alignment horizontal="right" vertical="center" wrapText="1" indent="1"/>
    </xf>
    <xf numFmtId="4" fontId="13" fillId="0" borderId="39" xfId="17" applyNumberFormat="1" applyFont="1" applyBorder="1" applyAlignment="1">
      <alignment horizontal="right" vertical="center" indent="1"/>
    </xf>
    <xf numFmtId="4" fontId="12" fillId="0" borderId="40" xfId="17" applyNumberFormat="1" applyFont="1" applyBorder="1" applyAlignment="1">
      <alignment horizontal="right" vertical="center"/>
    </xf>
    <xf numFmtId="4" fontId="13" fillId="0" borderId="40" xfId="17" applyNumberFormat="1" applyFont="1" applyBorder="1" applyAlignment="1">
      <alignment horizontal="right" vertical="center"/>
    </xf>
    <xf numFmtId="4" fontId="20" fillId="0" borderId="40" xfId="17" applyNumberFormat="1" applyFont="1" applyBorder="1" applyAlignment="1">
      <alignment horizontal="right" vertical="center"/>
    </xf>
    <xf numFmtId="4" fontId="20" fillId="0" borderId="39" xfId="17" applyNumberFormat="1" applyFont="1" applyBorder="1" applyAlignment="1">
      <alignment horizontal="right" vertical="center" wrapText="1" indent="1"/>
    </xf>
    <xf numFmtId="4" fontId="20" fillId="0" borderId="39" xfId="17" applyNumberFormat="1" applyFont="1" applyBorder="1" applyAlignment="1">
      <alignment horizontal="right" vertical="center" indent="1"/>
    </xf>
    <xf numFmtId="4" fontId="13" fillId="0" borderId="20" xfId="3" applyNumberFormat="1" applyFont="1"/>
    <xf numFmtId="4" fontId="12" fillId="0" borderId="20" xfId="3" applyNumberFormat="1" applyFont="1"/>
    <xf numFmtId="0" fontId="7" fillId="0" borderId="0" xfId="0" applyFont="1" applyAlignment="1">
      <alignment horizontal="left" vertical="top" wrapText="1"/>
    </xf>
    <xf numFmtId="0" fontId="0" fillId="0" borderId="0" xfId="0" applyFont="1" applyAlignment="1"/>
    <xf numFmtId="0" fontId="12" fillId="2" borderId="18" xfId="0" applyFont="1" applyFill="1" applyBorder="1" applyAlignment="1">
      <alignment horizontal="center" vertical="center"/>
    </xf>
    <xf numFmtId="0" fontId="11" fillId="0" borderId="19" xfId="0" applyFont="1" applyBorder="1"/>
    <xf numFmtId="0" fontId="11" fillId="0" borderId="20" xfId="0" applyFont="1" applyBorder="1"/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1" fillId="0" borderId="22" xfId="0" applyFont="1" applyBorder="1"/>
    <xf numFmtId="0" fontId="11" fillId="0" borderId="23" xfId="0" applyFont="1" applyBorder="1"/>
    <xf numFmtId="0" fontId="6" fillId="2" borderId="24" xfId="0" applyFont="1" applyFill="1" applyBorder="1" applyAlignment="1">
      <alignment horizontal="center" vertical="center"/>
    </xf>
    <xf numFmtId="0" fontId="11" fillId="0" borderId="25" xfId="0" applyFont="1" applyBorder="1"/>
    <xf numFmtId="0" fontId="6" fillId="2" borderId="26" xfId="0" applyFont="1" applyFill="1" applyBorder="1" applyAlignment="1">
      <alignment horizontal="center" vertical="center"/>
    </xf>
    <xf numFmtId="0" fontId="11" fillId="0" borderId="27" xfId="0" applyFont="1" applyBorder="1"/>
    <xf numFmtId="0" fontId="11" fillId="0" borderId="28" xfId="0" applyFont="1" applyBorder="1"/>
    <xf numFmtId="0" fontId="6" fillId="2" borderId="29" xfId="0" applyFont="1" applyFill="1" applyBorder="1" applyAlignment="1">
      <alignment horizontal="center" vertical="center"/>
    </xf>
    <xf numFmtId="0" fontId="11" fillId="0" borderId="30" xfId="0" applyFont="1" applyBorder="1"/>
    <xf numFmtId="0" fontId="6" fillId="2" borderId="2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7" fillId="7" borderId="34" xfId="0" applyFont="1" applyFill="1" applyBorder="1" applyAlignment="1">
      <alignment horizontal="center" vertical="center" wrapText="1"/>
    </xf>
    <xf numFmtId="0" fontId="11" fillId="0" borderId="35" xfId="0" applyFont="1" applyBorder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20" fillId="0" borderId="20" xfId="2" applyNumberFormat="1" applyFont="1"/>
    <xf numFmtId="4" fontId="13" fillId="0" borderId="20" xfId="1" applyNumberFormat="1" applyFont="1"/>
    <xf numFmtId="4" fontId="13" fillId="0" borderId="20" xfId="1" applyNumberFormat="1" applyFont="1"/>
    <xf numFmtId="4" fontId="13" fillId="0" borderId="20" xfId="1" applyNumberFormat="1" applyFont="1"/>
    <xf numFmtId="4" fontId="13" fillId="0" borderId="20" xfId="1" applyNumberFormat="1" applyFont="1"/>
    <xf numFmtId="4" fontId="13" fillId="9" borderId="20" xfId="1" applyNumberFormat="1" applyFont="1" applyFill="1"/>
    <xf numFmtId="4" fontId="13" fillId="0" borderId="20" xfId="1" applyNumberFormat="1" applyFont="1"/>
    <xf numFmtId="4" fontId="13" fillId="9" borderId="20" xfId="1" applyNumberFormat="1" applyFont="1" applyFill="1"/>
    <xf numFmtId="4" fontId="13" fillId="0" borderId="20" xfId="1" applyNumberFormat="1" applyFont="1"/>
    <xf numFmtId="4" fontId="13" fillId="0" borderId="20" xfId="1" applyNumberFormat="1" applyFont="1"/>
    <xf numFmtId="4" fontId="13" fillId="0" borderId="20" xfId="1" applyNumberFormat="1" applyFont="1"/>
    <xf numFmtId="4" fontId="13" fillId="0" borderId="20" xfId="54" applyNumberFormat="1" applyFont="1"/>
    <xf numFmtId="4" fontId="13" fillId="0" borderId="20" xfId="3" applyNumberFormat="1" applyFont="1"/>
    <xf numFmtId="4" fontId="13" fillId="0" borderId="20" xfId="3" applyNumberFormat="1" applyFont="1"/>
    <xf numFmtId="4" fontId="13" fillId="0" borderId="20" xfId="3" applyNumberFormat="1" applyFont="1"/>
    <xf numFmtId="4" fontId="13" fillId="0" borderId="20" xfId="3" applyNumberFormat="1" applyFont="1"/>
    <xf numFmtId="4" fontId="13" fillId="0" borderId="20" xfId="3" applyNumberFormat="1" applyFont="1"/>
    <xf numFmtId="4" fontId="13" fillId="0" borderId="20" xfId="3" applyNumberFormat="1" applyFont="1"/>
    <xf numFmtId="4" fontId="13" fillId="0" borderId="20" xfId="3" applyNumberFormat="1" applyFont="1"/>
    <xf numFmtId="4" fontId="12" fillId="0" borderId="20" xfId="3" applyNumberFormat="1" applyFont="1"/>
    <xf numFmtId="4" fontId="12" fillId="0" borderId="20" xfId="65" applyNumberFormat="1" applyFont="1" applyFill="1"/>
    <xf numFmtId="4" fontId="7" fillId="0" borderId="20" xfId="54" applyNumberFormat="1" applyFont="1" applyAlignment="1" applyProtection="1">
      <alignment vertical="top"/>
      <protection locked="0"/>
    </xf>
    <xf numFmtId="4" fontId="13" fillId="0" borderId="20" xfId="3" applyNumberFormat="1" applyFont="1"/>
    <xf numFmtId="4" fontId="12" fillId="0" borderId="20" xfId="3" applyNumberFormat="1" applyFont="1"/>
    <xf numFmtId="4" fontId="12" fillId="0" borderId="20" xfId="3" applyNumberFormat="1" applyFont="1"/>
    <xf numFmtId="4" fontId="13" fillId="0" borderId="39" xfId="59" applyNumberFormat="1" applyFont="1" applyBorder="1" applyAlignment="1">
      <alignment horizontal="right" vertical="center" wrapText="1" indent="1"/>
    </xf>
    <xf numFmtId="4" fontId="12" fillId="0" borderId="39" xfId="59" applyNumberFormat="1" applyFont="1" applyBorder="1" applyAlignment="1">
      <alignment horizontal="right" vertical="center" wrapText="1" indent="1"/>
    </xf>
    <xf numFmtId="4" fontId="12" fillId="8" borderId="39" xfId="59" applyNumberFormat="1" applyFont="1" applyFill="1" applyBorder="1" applyAlignment="1">
      <alignment horizontal="right" vertical="center" wrapText="1" indent="1"/>
    </xf>
    <xf numFmtId="3" fontId="12" fillId="8" borderId="39" xfId="59" applyNumberFormat="1" applyFont="1" applyFill="1" applyBorder="1" applyAlignment="1">
      <alignment horizontal="right" vertical="center" wrapText="1" indent="1"/>
    </xf>
    <xf numFmtId="4" fontId="12" fillId="0" borderId="39" xfId="59" applyNumberFormat="1" applyFont="1" applyBorder="1" applyAlignment="1">
      <alignment horizontal="right" vertical="center" wrapText="1" indent="1"/>
    </xf>
    <xf numFmtId="4" fontId="20" fillId="0" borderId="39" xfId="59" applyNumberFormat="1" applyFont="1" applyBorder="1" applyAlignment="1">
      <alignment horizontal="right" vertical="center" wrapText="1" indent="1"/>
    </xf>
    <xf numFmtId="4" fontId="20" fillId="0" borderId="39" xfId="59" applyNumberFormat="1" applyFont="1" applyBorder="1" applyAlignment="1">
      <alignment horizontal="right" vertical="center" wrapText="1" indent="1"/>
    </xf>
    <xf numFmtId="4" fontId="21" fillId="0" borderId="39" xfId="59" applyNumberFormat="1" applyFont="1" applyBorder="1" applyAlignment="1">
      <alignment horizontal="right" vertical="center" wrapText="1" indent="1"/>
    </xf>
    <xf numFmtId="4" fontId="12" fillId="8" borderId="39" xfId="59" applyNumberFormat="1" applyFont="1" applyFill="1" applyBorder="1" applyAlignment="1">
      <alignment horizontal="right" vertical="center" wrapText="1" indent="1"/>
    </xf>
    <xf numFmtId="4" fontId="12" fillId="8" borderId="39" xfId="59" applyNumberFormat="1" applyFont="1" applyFill="1" applyBorder="1" applyAlignment="1">
      <alignment horizontal="right" vertical="center"/>
    </xf>
    <xf numFmtId="4" fontId="13" fillId="0" borderId="39" xfId="59" applyNumberFormat="1" applyFont="1" applyBorder="1" applyAlignment="1">
      <alignment horizontal="right" vertical="center" wrapText="1" indent="1"/>
    </xf>
    <xf numFmtId="4" fontId="13" fillId="0" borderId="42" xfId="59" applyNumberFormat="1" applyFont="1" applyBorder="1" applyAlignment="1">
      <alignment horizontal="right" vertical="center" wrapText="1" indent="1"/>
    </xf>
  </cellXfs>
  <cellStyles count="66">
    <cellStyle name="Hipervínculo 2" xfId="16"/>
    <cellStyle name="Millares 2" xfId="8"/>
    <cellStyle name="Millares 2 2" xfId="19"/>
    <cellStyle name="Millares 2 2 2" xfId="33"/>
    <cellStyle name="Millares 2 2 3" xfId="47"/>
    <cellStyle name="Millares 2 2 4" xfId="61"/>
    <cellStyle name="Millares 2 3" xfId="20"/>
    <cellStyle name="Millares 2 3 2" xfId="34"/>
    <cellStyle name="Millares 2 3 3" xfId="48"/>
    <cellStyle name="Millares 2 3 4" xfId="62"/>
    <cellStyle name="Millares 2 4" xfId="25"/>
    <cellStyle name="Millares 2 5" xfId="39"/>
    <cellStyle name="Millares 2 6" xfId="53"/>
    <cellStyle name="Millares 3" xfId="5"/>
    <cellStyle name="Millares 3 2" xfId="23"/>
    <cellStyle name="Millares 3 3" xfId="37"/>
    <cellStyle name="Millares 3 4" xfId="51"/>
    <cellStyle name="Millares 3 5" xfId="65"/>
    <cellStyle name="Millares 4" xfId="21"/>
    <cellStyle name="Millares 4 2" xfId="35"/>
    <cellStyle name="Millares 4 3" xfId="49"/>
    <cellStyle name="Millares 4 4" xfId="63"/>
    <cellStyle name="Millares 5" xfId="22"/>
    <cellStyle name="Millares 6" xfId="36"/>
    <cellStyle name="Millares 7" xfId="50"/>
    <cellStyle name="Millares 8" xfId="64"/>
    <cellStyle name="Normal" xfId="0" builtinId="0"/>
    <cellStyle name="Normal 2" xfId="4"/>
    <cellStyle name="Normal 2 2" xfId="10"/>
    <cellStyle name="Normal 2 3" xfId="3"/>
    <cellStyle name="Normal 2 4" xfId="9"/>
    <cellStyle name="Normal 2 5" xfId="26"/>
    <cellStyle name="Normal 2 6" xfId="40"/>
    <cellStyle name="Normal 2 7" xfId="54"/>
    <cellStyle name="Normal 3" xfId="1"/>
    <cellStyle name="Normal 3 2" xfId="15"/>
    <cellStyle name="Normal 3 2 2" xfId="6"/>
    <cellStyle name="Normal 3 2 2 2" xfId="17"/>
    <cellStyle name="Normal 3 2 2 3" xfId="31"/>
    <cellStyle name="Normal 3 2 2 4" xfId="45"/>
    <cellStyle name="Normal 3 2 2 5" xfId="59"/>
    <cellStyle name="Normal 3 2 3" xfId="30"/>
    <cellStyle name="Normal 3 2 4" xfId="44"/>
    <cellStyle name="Normal 3 2 5" xfId="58"/>
    <cellStyle name="Normal 3 3" xfId="2"/>
    <cellStyle name="Normal 4" xfId="11"/>
    <cellStyle name="Normal 5" xfId="12"/>
    <cellStyle name="Normal 5 2" xfId="27"/>
    <cellStyle name="Normal 5 3" xfId="41"/>
    <cellStyle name="Normal 5 4" xfId="55"/>
    <cellStyle name="Normal 56" xfId="13"/>
    <cellStyle name="Normal 56 2" xfId="28"/>
    <cellStyle name="Normal 56 3" xfId="42"/>
    <cellStyle name="Normal 56 4" xfId="56"/>
    <cellStyle name="Normal 6" xfId="7"/>
    <cellStyle name="Normal 7" xfId="24"/>
    <cellStyle name="Normal 8" xfId="38"/>
    <cellStyle name="Normal 9" xfId="52"/>
    <cellStyle name="Porcentaje 2" xfId="14"/>
    <cellStyle name="Porcentaje 2 2" xfId="29"/>
    <cellStyle name="Porcentaje 2 3" xfId="43"/>
    <cellStyle name="Porcentaje 2 4" xfId="57"/>
    <cellStyle name="Porcentaje 3" xfId="18"/>
    <cellStyle name="Porcentaje 4" xfId="32"/>
    <cellStyle name="Porcentaje 5" xfId="46"/>
    <cellStyle name="Porcentaje 6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Z1000"/>
  <sheetViews>
    <sheetView tabSelected="1" workbookViewId="0">
      <selection activeCell="C5" sqref="C5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26" ht="11.25" customHeight="1" x14ac:dyDescent="0.25">
      <c r="A1" s="1"/>
      <c r="B1" s="1" t="s">
        <v>584</v>
      </c>
      <c r="C1" s="2" t="s">
        <v>0</v>
      </c>
      <c r="D1" s="3">
        <v>2024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1.25" customHeight="1" x14ac:dyDescent="0.25">
      <c r="A2" s="5"/>
      <c r="B2" s="5" t="s">
        <v>1</v>
      </c>
      <c r="C2" s="6" t="s">
        <v>2</v>
      </c>
      <c r="D2" s="7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1.25" customHeight="1" x14ac:dyDescent="0.25">
      <c r="A3" s="5"/>
      <c r="B3" s="5" t="s">
        <v>596</v>
      </c>
      <c r="C3" s="6" t="s">
        <v>4</v>
      </c>
      <c r="D3" s="8">
        <v>4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 x14ac:dyDescent="0.25">
      <c r="A4" s="9"/>
      <c r="B4" s="9" t="s">
        <v>5</v>
      </c>
      <c r="C4" s="10"/>
      <c r="D4" s="1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customHeight="1" x14ac:dyDescent="0.25">
      <c r="A5" s="12" t="s">
        <v>6</v>
      </c>
      <c r="B5" s="13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9.75" customHeight="1" x14ac:dyDescent="0.25">
      <c r="A6" s="14"/>
      <c r="B6" s="1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9.75" customHeight="1" x14ac:dyDescent="0.25">
      <c r="A7" s="16"/>
      <c r="B7" s="17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9.75" customHeight="1" x14ac:dyDescent="0.25">
      <c r="A8" s="16"/>
      <c r="B8" s="1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.75" customHeight="1" x14ac:dyDescent="0.25">
      <c r="A9" s="16"/>
      <c r="B9" s="18" t="s">
        <v>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9.75" customHeight="1" x14ac:dyDescent="0.25">
      <c r="A10" s="19" t="s">
        <v>10</v>
      </c>
      <c r="B10" s="20" t="s">
        <v>11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9.75" customHeight="1" x14ac:dyDescent="0.25">
      <c r="A11" s="19" t="s">
        <v>585</v>
      </c>
      <c r="B11" s="20" t="s">
        <v>595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9.75" customHeight="1" x14ac:dyDescent="0.25">
      <c r="A12" s="19" t="s">
        <v>13</v>
      </c>
      <c r="B12" s="20" t="s">
        <v>14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9.75" customHeight="1" x14ac:dyDescent="0.25">
      <c r="A13" s="19" t="s">
        <v>15</v>
      </c>
      <c r="B13" s="20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9.75" customHeight="1" x14ac:dyDescent="0.25">
      <c r="A14" s="19" t="s">
        <v>17</v>
      </c>
      <c r="B14" s="20" t="s">
        <v>18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9.75" customHeight="1" x14ac:dyDescent="0.25">
      <c r="A15" s="19" t="s">
        <v>19</v>
      </c>
      <c r="B15" s="20" t="s">
        <v>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9.75" customHeight="1" x14ac:dyDescent="0.25">
      <c r="A16" s="19" t="s">
        <v>21</v>
      </c>
      <c r="B16" s="20" t="s">
        <v>22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9.75" customHeight="1" x14ac:dyDescent="0.25">
      <c r="A17" s="19" t="s">
        <v>23</v>
      </c>
      <c r="B17" s="20" t="s">
        <v>24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9.75" customHeight="1" x14ac:dyDescent="0.25">
      <c r="A18" s="19" t="s">
        <v>25</v>
      </c>
      <c r="B18" s="20" t="s">
        <v>26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9.75" customHeight="1" x14ac:dyDescent="0.25">
      <c r="A19" s="19" t="s">
        <v>27</v>
      </c>
      <c r="B19" s="20" t="s">
        <v>28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9.75" customHeight="1" x14ac:dyDescent="0.25">
      <c r="A20" s="19" t="s">
        <v>29</v>
      </c>
      <c r="B20" s="20" t="s">
        <v>30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9.75" customHeight="1" x14ac:dyDescent="0.25">
      <c r="A21" s="19" t="s">
        <v>31</v>
      </c>
      <c r="B21" s="20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9.75" customHeight="1" x14ac:dyDescent="0.25">
      <c r="A22" s="19" t="s">
        <v>33</v>
      </c>
      <c r="B22" s="20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9.75" customHeight="1" x14ac:dyDescent="0.25">
      <c r="A23" s="19" t="s">
        <v>35</v>
      </c>
      <c r="B23" s="20" t="s">
        <v>36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9.75" customHeight="1" x14ac:dyDescent="0.25">
      <c r="A24" s="19" t="s">
        <v>37</v>
      </c>
      <c r="B24" s="20" t="s">
        <v>38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9.75" customHeight="1" x14ac:dyDescent="0.25">
      <c r="A25" s="19" t="s">
        <v>39</v>
      </c>
      <c r="B25" s="20" t="s">
        <v>40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9.75" customHeight="1" x14ac:dyDescent="0.25">
      <c r="A26" s="19" t="s">
        <v>41</v>
      </c>
      <c r="B26" s="20" t="s">
        <v>42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9.75" customHeight="1" x14ac:dyDescent="0.25">
      <c r="A27" s="19" t="s">
        <v>43</v>
      </c>
      <c r="B27" s="20" t="s">
        <v>44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9.75" customHeight="1" x14ac:dyDescent="0.25">
      <c r="A28" s="19" t="s">
        <v>45</v>
      </c>
      <c r="B28" s="20" t="s">
        <v>46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9.75" customHeight="1" x14ac:dyDescent="0.25">
      <c r="A29" s="19" t="s">
        <v>47</v>
      </c>
      <c r="B29" s="20" t="s">
        <v>48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9.75" customHeight="1" x14ac:dyDescent="0.25">
      <c r="A30" s="19" t="s">
        <v>49</v>
      </c>
      <c r="B30" s="20" t="s">
        <v>50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9.75" customHeight="1" x14ac:dyDescent="0.25">
      <c r="A31" s="19" t="s">
        <v>51</v>
      </c>
      <c r="B31" s="20" t="s">
        <v>52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.75" customHeight="1" x14ac:dyDescent="0.25">
      <c r="A32" s="19" t="s">
        <v>53</v>
      </c>
      <c r="B32" s="20" t="s">
        <v>54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9.75" customHeight="1" x14ac:dyDescent="0.25">
      <c r="A33" s="19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9.75" customHeight="1" x14ac:dyDescent="0.25">
      <c r="A34" s="16"/>
      <c r="B34" s="18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9.75" customHeight="1" x14ac:dyDescent="0.25">
      <c r="A35" s="19" t="s">
        <v>55</v>
      </c>
      <c r="B35" s="21" t="s">
        <v>56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9.75" customHeight="1" x14ac:dyDescent="0.25">
      <c r="A36" s="19" t="s">
        <v>57</v>
      </c>
      <c r="B36" s="21" t="s">
        <v>58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9.75" customHeight="1" x14ac:dyDescent="0.25">
      <c r="A37" s="16"/>
      <c r="B37" s="2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9.75" customHeight="1" x14ac:dyDescent="0.25">
      <c r="A38" s="16"/>
      <c r="B38" s="17" t="s">
        <v>59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9.75" customHeight="1" x14ac:dyDescent="0.25">
      <c r="A39" s="16" t="s">
        <v>60</v>
      </c>
      <c r="B39" s="21" t="s">
        <v>61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.75" customHeight="1" x14ac:dyDescent="0.25">
      <c r="A40" s="16"/>
      <c r="B40" s="21" t="s">
        <v>62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9.75" customHeight="1" x14ac:dyDescent="0.25">
      <c r="A41" s="16"/>
      <c r="B41" s="22" t="s">
        <v>63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9.75" customHeight="1" x14ac:dyDescent="0.25">
      <c r="A42" s="16"/>
      <c r="B42" s="22" t="s">
        <v>64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9.75" customHeight="1" x14ac:dyDescent="0.25">
      <c r="A43" s="23"/>
      <c r="B43" s="2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9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2.25" customHeight="1" x14ac:dyDescent="0.25">
      <c r="A45" s="150" t="s">
        <v>65</v>
      </c>
      <c r="B45" s="151"/>
      <c r="C45" s="25"/>
      <c r="D45" s="2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9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5" sqref="B25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26" ht="11.25" customHeight="1" x14ac:dyDescent="0.25">
      <c r="A1" s="152" t="str">
        <f>'Notas a los Edos Financieros'!B1</f>
        <v>Municipio Dolores Hidalgo CIN</v>
      </c>
      <c r="B1" s="153"/>
      <c r="C1" s="154"/>
      <c r="D1" s="37" t="s">
        <v>0</v>
      </c>
      <c r="E1" s="27">
        <f>'Notas a los Edos Financieros'!D1</f>
        <v>2024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1.25" customHeight="1" x14ac:dyDescent="0.25">
      <c r="A2" s="152" t="s">
        <v>229</v>
      </c>
      <c r="B2" s="153"/>
      <c r="C2" s="154"/>
      <c r="D2" s="37" t="s">
        <v>2</v>
      </c>
      <c r="E2" s="27" t="str">
        <f>'Notas a los Edos Financieros'!D2</f>
        <v>Trimestral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1.25" customHeight="1" x14ac:dyDescent="0.25">
      <c r="A3" s="152" t="s">
        <v>597</v>
      </c>
      <c r="B3" s="153"/>
      <c r="C3" s="154"/>
      <c r="D3" s="37" t="s">
        <v>4</v>
      </c>
      <c r="E3" s="27">
        <f>'Notas a los Edos Financieros'!D3</f>
        <v>4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1.25" customHeight="1" x14ac:dyDescent="0.25">
      <c r="A4" s="152" t="s">
        <v>5</v>
      </c>
      <c r="B4" s="153"/>
      <c r="C4" s="154"/>
      <c r="D4" s="39"/>
      <c r="E4" s="39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9.75" customHeight="1" x14ac:dyDescent="0.25">
      <c r="A5" s="29" t="s">
        <v>67</v>
      </c>
      <c r="B5" s="30"/>
      <c r="C5" s="30"/>
      <c r="D5" s="40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4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0" t="s">
        <v>230</v>
      </c>
      <c r="B7" s="30"/>
      <c r="C7" s="30"/>
      <c r="D7" s="4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5">
      <c r="A8" s="32" t="s">
        <v>69</v>
      </c>
      <c r="B8" s="32" t="s">
        <v>70</v>
      </c>
      <c r="C8" s="42" t="s">
        <v>71</v>
      </c>
      <c r="D8" s="43" t="s">
        <v>231</v>
      </c>
      <c r="E8" s="42" t="s">
        <v>232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1.25" customHeight="1" x14ac:dyDescent="0.25">
      <c r="A9" s="44">
        <v>4000</v>
      </c>
      <c r="B9" s="45" t="s">
        <v>11</v>
      </c>
      <c r="C9" s="97">
        <f>SUM(C10+C57+C69)</f>
        <v>1015492176.75</v>
      </c>
      <c r="D9" s="46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2" customHeight="1" x14ac:dyDescent="0.25">
      <c r="A10" s="44">
        <v>4100</v>
      </c>
      <c r="B10" s="45" t="s">
        <v>233</v>
      </c>
      <c r="C10" s="97">
        <f>SUM(C11+C21+C27+C30+C36+C39+C48)</f>
        <v>133728547.57999998</v>
      </c>
      <c r="D10" s="46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1.25" customHeight="1" x14ac:dyDescent="0.25">
      <c r="A11" s="44">
        <v>4110</v>
      </c>
      <c r="B11" s="45" t="s">
        <v>234</v>
      </c>
      <c r="C11" s="97">
        <f>SUM(C12:C20)</f>
        <v>57653439.599999994</v>
      </c>
      <c r="D11" s="46" t="str">
        <f>IFERROR(C11/$C$12,"")</f>
        <v/>
      </c>
      <c r="E11" s="31"/>
      <c r="F11" s="4"/>
      <c r="G11" s="4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47">
        <v>4111</v>
      </c>
      <c r="B12" s="4" t="s">
        <v>235</v>
      </c>
      <c r="C12" s="170">
        <v>0</v>
      </c>
      <c r="D12" s="46" t="str">
        <f t="shared" ref="D12:D20" si="0">IFERROR(C12/$C$12,"")</f>
        <v/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47">
        <v>4112</v>
      </c>
      <c r="B13" s="4" t="s">
        <v>236</v>
      </c>
      <c r="C13" s="170">
        <v>53967534.159999996</v>
      </c>
      <c r="D13" s="46" t="str">
        <f t="shared" si="0"/>
        <v/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47">
        <v>4113</v>
      </c>
      <c r="B14" s="4" t="s">
        <v>237</v>
      </c>
      <c r="C14" s="170">
        <v>548226.93999999994</v>
      </c>
      <c r="D14" s="46" t="str">
        <f t="shared" si="0"/>
        <v/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5">
      <c r="A15" s="47">
        <v>4114</v>
      </c>
      <c r="B15" s="4" t="s">
        <v>238</v>
      </c>
      <c r="C15" s="170">
        <v>0</v>
      </c>
      <c r="D15" s="46" t="str">
        <f t="shared" si="0"/>
        <v/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5">
      <c r="A16" s="47">
        <v>4115</v>
      </c>
      <c r="B16" s="4" t="s">
        <v>239</v>
      </c>
      <c r="C16" s="170">
        <v>0</v>
      </c>
      <c r="D16" s="46" t="str">
        <f t="shared" si="0"/>
        <v/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47">
        <v>4116</v>
      </c>
      <c r="B17" s="4" t="s">
        <v>240</v>
      </c>
      <c r="C17" s="170">
        <v>0</v>
      </c>
      <c r="D17" s="46" t="str">
        <f t="shared" si="0"/>
        <v/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47">
        <v>4117</v>
      </c>
      <c r="B18" s="4" t="s">
        <v>241</v>
      </c>
      <c r="C18" s="170">
        <v>3137678.5</v>
      </c>
      <c r="D18" s="46" t="str">
        <f t="shared" si="0"/>
        <v/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1.25" customHeight="1" x14ac:dyDescent="0.25">
      <c r="A19" s="47">
        <v>4118</v>
      </c>
      <c r="B19" s="49" t="s">
        <v>242</v>
      </c>
      <c r="C19" s="96">
        <v>0</v>
      </c>
      <c r="D19" s="46" t="str">
        <f t="shared" si="0"/>
        <v/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47">
        <v>4119</v>
      </c>
      <c r="B20" s="4" t="s">
        <v>243</v>
      </c>
      <c r="C20" s="96">
        <v>0</v>
      </c>
      <c r="D20" s="46" t="str">
        <f t="shared" si="0"/>
        <v/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5">
      <c r="A21" s="44">
        <v>4120</v>
      </c>
      <c r="B21" s="45" t="s">
        <v>244</v>
      </c>
      <c r="C21" s="97">
        <f>SUM(C22:C26)</f>
        <v>0</v>
      </c>
      <c r="D21" s="46" t="str">
        <f t="shared" ref="D21:D26" si="1">IFERROR(C21/$C$21,"")</f>
        <v/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5">
      <c r="A22" s="47">
        <v>4121</v>
      </c>
      <c r="B22" s="4" t="s">
        <v>245</v>
      </c>
      <c r="C22" s="96">
        <v>0</v>
      </c>
      <c r="D22" s="46" t="str">
        <f t="shared" si="1"/>
        <v/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5">
      <c r="A23" s="47">
        <v>4122</v>
      </c>
      <c r="B23" s="4" t="s">
        <v>246</v>
      </c>
      <c r="C23" s="96">
        <v>0</v>
      </c>
      <c r="D23" s="46" t="str">
        <f t="shared" si="1"/>
        <v/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5">
      <c r="A24" s="47">
        <v>4123</v>
      </c>
      <c r="B24" s="4" t="s">
        <v>247</v>
      </c>
      <c r="C24" s="96">
        <v>0</v>
      </c>
      <c r="D24" s="46" t="str">
        <f t="shared" si="1"/>
        <v/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5">
      <c r="A25" s="47">
        <v>4124</v>
      </c>
      <c r="B25" s="4" t="s">
        <v>248</v>
      </c>
      <c r="C25" s="96">
        <v>0</v>
      </c>
      <c r="D25" s="46" t="str">
        <f t="shared" si="1"/>
        <v/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5">
      <c r="A26" s="47">
        <v>4129</v>
      </c>
      <c r="B26" s="4" t="s">
        <v>249</v>
      </c>
      <c r="C26" s="96">
        <v>0</v>
      </c>
      <c r="D26" s="46" t="str">
        <f t="shared" si="1"/>
        <v/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2.75" customHeight="1" x14ac:dyDescent="0.25">
      <c r="A27" s="44">
        <v>4130</v>
      </c>
      <c r="B27" s="45" t="s">
        <v>250</v>
      </c>
      <c r="C27" s="97">
        <f>SUM(C28:C29)</f>
        <v>5973037.7999999998</v>
      </c>
      <c r="D27" s="46">
        <f t="shared" ref="D27:D29" si="2">IFERROR(C27/$C$27,"")</f>
        <v>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2" customHeight="1" x14ac:dyDescent="0.25">
      <c r="A28" s="47">
        <v>4131</v>
      </c>
      <c r="B28" s="4" t="s">
        <v>251</v>
      </c>
      <c r="C28" s="171">
        <v>5973037.7999999998</v>
      </c>
      <c r="D28" s="46">
        <f t="shared" si="2"/>
        <v>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3.5" customHeight="1" x14ac:dyDescent="0.25">
      <c r="A29" s="47">
        <v>4132</v>
      </c>
      <c r="B29" s="49" t="s">
        <v>252</v>
      </c>
      <c r="C29" s="48">
        <v>0</v>
      </c>
      <c r="D29" s="46">
        <f t="shared" si="2"/>
        <v>0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2" customHeight="1" x14ac:dyDescent="0.25">
      <c r="A30" s="44">
        <v>4140</v>
      </c>
      <c r="B30" s="45" t="s">
        <v>253</v>
      </c>
      <c r="C30" s="97">
        <f>SUM(C31:C35)</f>
        <v>42583150.18</v>
      </c>
      <c r="D30" s="46">
        <f t="shared" ref="D30:D35" si="3">IFERROR(C30/$C$30,"")</f>
        <v>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2.75" customHeight="1" x14ac:dyDescent="0.25">
      <c r="A31" s="47">
        <v>4141</v>
      </c>
      <c r="B31" s="4" t="s">
        <v>254</v>
      </c>
      <c r="C31" s="172">
        <v>7218722.8200000003</v>
      </c>
      <c r="D31" s="46">
        <f t="shared" si="3"/>
        <v>0.16952063878520696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1.25" customHeight="1" x14ac:dyDescent="0.25">
      <c r="A32" s="47">
        <v>4143</v>
      </c>
      <c r="B32" s="4" t="s">
        <v>255</v>
      </c>
      <c r="C32" s="172">
        <v>35364427.359999999</v>
      </c>
      <c r="D32" s="46">
        <f t="shared" si="3"/>
        <v>0.83047936121479304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47">
        <v>4144</v>
      </c>
      <c r="B33" s="4" t="s">
        <v>256</v>
      </c>
      <c r="C33" s="48">
        <v>0</v>
      </c>
      <c r="D33" s="46">
        <f t="shared" si="3"/>
        <v>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47">
        <v>4145</v>
      </c>
      <c r="B34" s="49" t="s">
        <v>257</v>
      </c>
      <c r="C34" s="48">
        <v>0</v>
      </c>
      <c r="D34" s="46">
        <f t="shared" si="3"/>
        <v>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47">
        <v>4149</v>
      </c>
      <c r="B35" s="4" t="s">
        <v>258</v>
      </c>
      <c r="C35" s="48">
        <v>0</v>
      </c>
      <c r="D35" s="46">
        <f t="shared" si="3"/>
        <v>0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1.25" customHeight="1" x14ac:dyDescent="0.25">
      <c r="A36" s="44">
        <v>4150</v>
      </c>
      <c r="B36" s="45" t="s">
        <v>259</v>
      </c>
      <c r="C36" s="97">
        <f>SUM(C37:C38)</f>
        <v>22856301.859999999</v>
      </c>
      <c r="D36" s="46">
        <f t="shared" ref="D36:D38" si="4">IFERROR(C36/$C$36,"")</f>
        <v>1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1.25" customHeight="1" x14ac:dyDescent="0.25">
      <c r="A37" s="47">
        <v>4151</v>
      </c>
      <c r="B37" s="4" t="s">
        <v>259</v>
      </c>
      <c r="C37" s="173">
        <v>22856301.859999999</v>
      </c>
      <c r="D37" s="46">
        <f t="shared" si="4"/>
        <v>1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5">
      <c r="A38" s="47">
        <v>4154</v>
      </c>
      <c r="B38" s="49" t="s">
        <v>260</v>
      </c>
      <c r="C38" s="48">
        <v>0</v>
      </c>
      <c r="D38" s="46">
        <f t="shared" si="4"/>
        <v>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2" customHeight="1" x14ac:dyDescent="0.25">
      <c r="A39" s="44">
        <v>4160</v>
      </c>
      <c r="B39" s="45" t="s">
        <v>261</v>
      </c>
      <c r="C39" s="97">
        <f>SUM(C40:C47)</f>
        <v>4662618.1399999997</v>
      </c>
      <c r="D39" s="46">
        <f t="shared" ref="D39:D47" si="5">IFERROR(C39/$C$39,"")</f>
        <v>1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47">
        <v>4161</v>
      </c>
      <c r="B40" s="4" t="s">
        <v>262</v>
      </c>
      <c r="C40" s="96">
        <v>0</v>
      </c>
      <c r="D40" s="46">
        <f t="shared" si="5"/>
        <v>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1.25" customHeight="1" x14ac:dyDescent="0.25">
      <c r="A41" s="47">
        <v>4162</v>
      </c>
      <c r="B41" s="4" t="s">
        <v>263</v>
      </c>
      <c r="C41" s="174">
        <v>3473451.48</v>
      </c>
      <c r="D41" s="46">
        <f t="shared" si="5"/>
        <v>0.74495731275990795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2" customHeight="1" x14ac:dyDescent="0.25">
      <c r="A42" s="47">
        <v>4163</v>
      </c>
      <c r="B42" s="4" t="s">
        <v>264</v>
      </c>
      <c r="C42" s="174">
        <v>99745.48</v>
      </c>
      <c r="D42" s="46">
        <f t="shared" si="5"/>
        <v>2.1392590386996608E-2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47">
        <v>4164</v>
      </c>
      <c r="B43" s="4" t="s">
        <v>265</v>
      </c>
      <c r="C43" s="48">
        <v>0</v>
      </c>
      <c r="D43" s="46">
        <f t="shared" si="5"/>
        <v>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47">
        <v>4165</v>
      </c>
      <c r="B44" s="4" t="s">
        <v>266</v>
      </c>
      <c r="C44" s="48">
        <v>0</v>
      </c>
      <c r="D44" s="46">
        <f t="shared" si="5"/>
        <v>0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5">
      <c r="A45" s="47">
        <v>4166</v>
      </c>
      <c r="B45" s="49" t="s">
        <v>267</v>
      </c>
      <c r="C45" s="48">
        <v>0</v>
      </c>
      <c r="D45" s="46">
        <f t="shared" si="5"/>
        <v>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47">
        <v>4168</v>
      </c>
      <c r="B46" s="4" t="s">
        <v>268</v>
      </c>
      <c r="C46" s="48">
        <v>0</v>
      </c>
      <c r="D46" s="46">
        <f t="shared" si="5"/>
        <v>0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0.5" customHeight="1" x14ac:dyDescent="0.25">
      <c r="A47" s="47">
        <v>4169</v>
      </c>
      <c r="B47" s="4" t="s">
        <v>269</v>
      </c>
      <c r="C47" s="175">
        <v>1089421.18</v>
      </c>
      <c r="D47" s="46">
        <f t="shared" si="5"/>
        <v>0.23365009685309551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5">
      <c r="A48" s="44">
        <v>4170</v>
      </c>
      <c r="B48" s="45" t="s">
        <v>270</v>
      </c>
      <c r="C48" s="97">
        <f>SUM(C49:C56)</f>
        <v>0</v>
      </c>
      <c r="D48" s="46" t="str">
        <f t="shared" ref="D48:D56" si="6">IFERROR(C48/$C$48,"")</f>
        <v/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5">
      <c r="A49" s="47">
        <v>4171</v>
      </c>
      <c r="B49" s="4" t="s">
        <v>271</v>
      </c>
      <c r="C49" s="96">
        <v>0</v>
      </c>
      <c r="D49" s="46" t="str">
        <f t="shared" si="6"/>
        <v/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5">
      <c r="A50" s="47">
        <v>4172</v>
      </c>
      <c r="B50" s="4" t="s">
        <v>272</v>
      </c>
      <c r="C50" s="96">
        <v>0</v>
      </c>
      <c r="D50" s="46" t="str">
        <f t="shared" si="6"/>
        <v/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5">
      <c r="A51" s="47">
        <v>4173</v>
      </c>
      <c r="B51" s="49" t="s">
        <v>273</v>
      </c>
      <c r="C51" s="96">
        <v>0</v>
      </c>
      <c r="D51" s="46" t="str">
        <f t="shared" si="6"/>
        <v/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5">
      <c r="A52" s="47">
        <v>4174</v>
      </c>
      <c r="B52" s="49" t="s">
        <v>274</v>
      </c>
      <c r="C52" s="96">
        <v>0</v>
      </c>
      <c r="D52" s="46" t="str">
        <f t="shared" si="6"/>
        <v/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5">
      <c r="A53" s="47">
        <v>4175</v>
      </c>
      <c r="B53" s="49" t="s">
        <v>275</v>
      </c>
      <c r="C53" s="96">
        <v>0</v>
      </c>
      <c r="D53" s="46" t="str">
        <f t="shared" si="6"/>
        <v/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5">
      <c r="A54" s="47">
        <v>4176</v>
      </c>
      <c r="B54" s="49" t="s">
        <v>276</v>
      </c>
      <c r="C54" s="96">
        <v>0</v>
      </c>
      <c r="D54" s="46" t="str">
        <f t="shared" si="6"/>
        <v/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5">
      <c r="A55" s="47">
        <v>4177</v>
      </c>
      <c r="B55" s="49" t="s">
        <v>277</v>
      </c>
      <c r="C55" s="96">
        <v>0</v>
      </c>
      <c r="D55" s="46" t="str">
        <f t="shared" si="6"/>
        <v/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x14ac:dyDescent="0.25">
      <c r="A56" s="47">
        <v>4178</v>
      </c>
      <c r="B56" s="49" t="s">
        <v>278</v>
      </c>
      <c r="C56" s="96">
        <v>0</v>
      </c>
      <c r="D56" s="46" t="str">
        <f t="shared" si="6"/>
        <v/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4.25" customHeight="1" x14ac:dyDescent="0.25">
      <c r="A57" s="44">
        <v>4200</v>
      </c>
      <c r="B57" s="50" t="s">
        <v>279</v>
      </c>
      <c r="C57" s="97">
        <f>+C58+C64</f>
        <v>881763629.16999996</v>
      </c>
      <c r="D57" s="46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3.5" customHeight="1" x14ac:dyDescent="0.25">
      <c r="A58" s="44">
        <v>4210</v>
      </c>
      <c r="B58" s="50" t="s">
        <v>280</v>
      </c>
      <c r="C58" s="97">
        <f>SUM(C59:C63)</f>
        <v>565745465.15999997</v>
      </c>
      <c r="D58" s="46">
        <f t="shared" ref="D58:D63" si="7">IFERROR(C58/$C$58,"")</f>
        <v>1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0.5" customHeight="1" x14ac:dyDescent="0.25">
      <c r="A59" s="47">
        <v>4211</v>
      </c>
      <c r="B59" s="4" t="s">
        <v>281</v>
      </c>
      <c r="C59" s="176">
        <v>259968226.09</v>
      </c>
      <c r="D59" s="46">
        <f t="shared" si="7"/>
        <v>0.45951446737001722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2.75" customHeight="1" x14ac:dyDescent="0.25">
      <c r="A60" s="47">
        <v>4212</v>
      </c>
      <c r="B60" s="4" t="s">
        <v>282</v>
      </c>
      <c r="C60" s="176">
        <v>301176857.77999997</v>
      </c>
      <c r="D60" s="46">
        <f t="shared" si="7"/>
        <v>0.53235399367244307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5">
      <c r="A61" s="47">
        <v>4213</v>
      </c>
      <c r="B61" s="4" t="s">
        <v>283</v>
      </c>
      <c r="C61" s="176">
        <v>0</v>
      </c>
      <c r="D61" s="46">
        <f t="shared" si="7"/>
        <v>0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5">
      <c r="A62" s="47">
        <v>4214</v>
      </c>
      <c r="B62" s="4" t="s">
        <v>284</v>
      </c>
      <c r="C62" s="176">
        <v>4600381.29</v>
      </c>
      <c r="D62" s="46">
        <f t="shared" si="7"/>
        <v>8.1315389575397721E-3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5">
      <c r="A63" s="47">
        <v>4215</v>
      </c>
      <c r="B63" s="4" t="s">
        <v>285</v>
      </c>
      <c r="C63" s="96">
        <v>0</v>
      </c>
      <c r="D63" s="46">
        <f t="shared" si="7"/>
        <v>0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0.5" customHeight="1" x14ac:dyDescent="0.25">
      <c r="A64" s="44">
        <v>4220</v>
      </c>
      <c r="B64" s="45" t="s">
        <v>286</v>
      </c>
      <c r="C64" s="97">
        <f>SUM(C65:C68)</f>
        <v>316018164.00999999</v>
      </c>
      <c r="D64" s="46">
        <f t="shared" ref="D64:D68" si="8">IFERROR(C64/$C$64,"")</f>
        <v>1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2" customHeight="1" x14ac:dyDescent="0.25">
      <c r="A65" s="47">
        <v>4221</v>
      </c>
      <c r="B65" s="4" t="s">
        <v>287</v>
      </c>
      <c r="C65" s="177">
        <v>316018164.00999999</v>
      </c>
      <c r="D65" s="46">
        <f t="shared" si="8"/>
        <v>1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5">
      <c r="A66" s="47">
        <v>4223</v>
      </c>
      <c r="B66" s="4" t="s">
        <v>288</v>
      </c>
      <c r="C66" s="48">
        <v>0</v>
      </c>
      <c r="D66" s="46">
        <f t="shared" si="8"/>
        <v>0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5">
      <c r="A67" s="47">
        <v>4225</v>
      </c>
      <c r="B67" s="4" t="s">
        <v>289</v>
      </c>
      <c r="C67" s="48">
        <v>0</v>
      </c>
      <c r="D67" s="46">
        <f t="shared" si="8"/>
        <v>0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5">
      <c r="A68" s="47">
        <v>4227</v>
      </c>
      <c r="B68" s="4" t="s">
        <v>290</v>
      </c>
      <c r="C68" s="48">
        <v>0</v>
      </c>
      <c r="D68" s="46">
        <f t="shared" si="8"/>
        <v>0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5">
      <c r="A69" s="51">
        <v>4300</v>
      </c>
      <c r="B69" s="45" t="s">
        <v>291</v>
      </c>
      <c r="C69" s="97">
        <f>C70+C73+C79+C81+C83</f>
        <v>0</v>
      </c>
      <c r="D69" s="46"/>
      <c r="E69" s="4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5">
      <c r="A70" s="51">
        <v>4310</v>
      </c>
      <c r="B70" s="45" t="s">
        <v>292</v>
      </c>
      <c r="C70" s="97">
        <f>SUM(C71:C72)</f>
        <v>0</v>
      </c>
      <c r="D70" s="46" t="str">
        <f t="shared" ref="D70:D72" si="9">IFERROR(C70/$C$70,"")</f>
        <v/>
      </c>
      <c r="E70" s="4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5">
      <c r="A71" s="35">
        <v>4311</v>
      </c>
      <c r="B71" s="4" t="s">
        <v>293</v>
      </c>
      <c r="C71" s="96">
        <v>0</v>
      </c>
      <c r="D71" s="46" t="str">
        <f t="shared" si="9"/>
        <v/>
      </c>
      <c r="E71" s="4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5">
      <c r="A72" s="35">
        <v>4319</v>
      </c>
      <c r="B72" s="4" t="s">
        <v>294</v>
      </c>
      <c r="C72" s="96">
        <v>0</v>
      </c>
      <c r="D72" s="46" t="str">
        <f t="shared" si="9"/>
        <v/>
      </c>
      <c r="E72" s="4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5">
      <c r="A73" s="51">
        <v>4320</v>
      </c>
      <c r="B73" s="45" t="s">
        <v>295</v>
      </c>
      <c r="C73" s="97">
        <f>SUM(C74:C78)</f>
        <v>0</v>
      </c>
      <c r="D73" s="46" t="str">
        <f t="shared" ref="D73:D78" si="10">IFERROR(C73/$C$73,"")</f>
        <v/>
      </c>
      <c r="E73" s="4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5">
      <c r="A74" s="35">
        <v>4321</v>
      </c>
      <c r="B74" s="4" t="s">
        <v>296</v>
      </c>
      <c r="C74" s="96">
        <v>0</v>
      </c>
      <c r="D74" s="46" t="str">
        <f t="shared" si="10"/>
        <v/>
      </c>
      <c r="E74" s="4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5">
      <c r="A75" s="35">
        <v>4322</v>
      </c>
      <c r="B75" s="4" t="s">
        <v>297</v>
      </c>
      <c r="C75" s="96">
        <v>0</v>
      </c>
      <c r="D75" s="46" t="str">
        <f t="shared" si="10"/>
        <v/>
      </c>
      <c r="E75" s="4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5">
      <c r="A76" s="35">
        <v>4323</v>
      </c>
      <c r="B76" s="4" t="s">
        <v>298</v>
      </c>
      <c r="C76" s="96">
        <v>0</v>
      </c>
      <c r="D76" s="46" t="str">
        <f t="shared" si="10"/>
        <v/>
      </c>
      <c r="E76" s="4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5">
      <c r="A77" s="35">
        <v>4324</v>
      </c>
      <c r="B77" s="4" t="s">
        <v>299</v>
      </c>
      <c r="C77" s="96">
        <v>0</v>
      </c>
      <c r="D77" s="46" t="str">
        <f t="shared" si="10"/>
        <v/>
      </c>
      <c r="E77" s="4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5">
      <c r="A78" s="35">
        <v>4325</v>
      </c>
      <c r="B78" s="4" t="s">
        <v>300</v>
      </c>
      <c r="C78" s="96">
        <v>0</v>
      </c>
      <c r="D78" s="46" t="str">
        <f t="shared" si="10"/>
        <v/>
      </c>
      <c r="E78" s="4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5">
      <c r="A79" s="51">
        <v>4330</v>
      </c>
      <c r="B79" s="45" t="s">
        <v>301</v>
      </c>
      <c r="C79" s="97">
        <f>SUM(C80)</f>
        <v>0</v>
      </c>
      <c r="D79" s="46" t="str">
        <f t="shared" ref="D79:D80" si="11">IFERROR(C79/$C$79,"")</f>
        <v/>
      </c>
      <c r="E79" s="4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5">
      <c r="A80" s="35">
        <v>4331</v>
      </c>
      <c r="B80" s="4" t="s">
        <v>301</v>
      </c>
      <c r="C80" s="96">
        <v>0</v>
      </c>
      <c r="D80" s="46" t="str">
        <f t="shared" si="11"/>
        <v/>
      </c>
      <c r="E80" s="4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5">
      <c r="A81" s="51">
        <v>4340</v>
      </c>
      <c r="B81" s="45" t="s">
        <v>302</v>
      </c>
      <c r="C81" s="97">
        <f>SUM(C82)</f>
        <v>0</v>
      </c>
      <c r="D81" s="46" t="str">
        <f t="shared" ref="D81:D82" si="12">IFERROR(C81/$C$81,"")</f>
        <v/>
      </c>
      <c r="E81" s="4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5">
      <c r="A82" s="35">
        <v>4341</v>
      </c>
      <c r="B82" s="4" t="s">
        <v>302</v>
      </c>
      <c r="C82" s="96">
        <v>0</v>
      </c>
      <c r="D82" s="46" t="str">
        <f t="shared" si="12"/>
        <v/>
      </c>
      <c r="E82" s="4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5">
      <c r="A83" s="51">
        <v>4390</v>
      </c>
      <c r="B83" s="45" t="s">
        <v>303</v>
      </c>
      <c r="C83" s="97">
        <f>SUM(C84:C90)</f>
        <v>0</v>
      </c>
      <c r="D83" s="46" t="str">
        <f t="shared" ref="D83:D90" si="13">IFERROR(C83/$C$83,"")</f>
        <v/>
      </c>
      <c r="E83" s="4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5">
      <c r="A84" s="35">
        <v>4392</v>
      </c>
      <c r="B84" s="4" t="s">
        <v>304</v>
      </c>
      <c r="C84" s="96">
        <v>0</v>
      </c>
      <c r="D84" s="46" t="str">
        <f t="shared" si="13"/>
        <v/>
      </c>
      <c r="E84" s="4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5">
      <c r="A85" s="35">
        <v>4393</v>
      </c>
      <c r="B85" s="4" t="s">
        <v>305</v>
      </c>
      <c r="C85" s="96">
        <v>0</v>
      </c>
      <c r="D85" s="46" t="str">
        <f t="shared" si="13"/>
        <v/>
      </c>
      <c r="E85" s="4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5">
      <c r="A86" s="35">
        <v>4394</v>
      </c>
      <c r="B86" s="4" t="s">
        <v>306</v>
      </c>
      <c r="C86" s="96">
        <v>0</v>
      </c>
      <c r="D86" s="46" t="str">
        <f t="shared" si="13"/>
        <v/>
      </c>
      <c r="E86" s="4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5">
      <c r="A87" s="35">
        <v>4395</v>
      </c>
      <c r="B87" s="4" t="s">
        <v>307</v>
      </c>
      <c r="C87" s="96">
        <v>0</v>
      </c>
      <c r="D87" s="46" t="str">
        <f t="shared" si="13"/>
        <v/>
      </c>
      <c r="E87" s="4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5">
      <c r="A88" s="35">
        <v>4396</v>
      </c>
      <c r="B88" s="4" t="s">
        <v>308</v>
      </c>
      <c r="C88" s="96">
        <v>0</v>
      </c>
      <c r="D88" s="46" t="str">
        <f t="shared" si="13"/>
        <v/>
      </c>
      <c r="E88" s="4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5">
      <c r="A89" s="35">
        <v>4397</v>
      </c>
      <c r="B89" s="4" t="s">
        <v>309</v>
      </c>
      <c r="C89" s="96">
        <v>0</v>
      </c>
      <c r="D89" s="46" t="str">
        <f t="shared" si="13"/>
        <v/>
      </c>
      <c r="E89" s="4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5">
      <c r="A90" s="35">
        <v>4399</v>
      </c>
      <c r="B90" s="4" t="s">
        <v>303</v>
      </c>
      <c r="C90" s="96">
        <v>0</v>
      </c>
      <c r="D90" s="46" t="str">
        <f t="shared" si="13"/>
        <v/>
      </c>
      <c r="E90" s="4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5">
      <c r="A91" s="31"/>
      <c r="B91" s="31"/>
      <c r="C91" s="31"/>
      <c r="D91" s="4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5">
      <c r="A92" s="30" t="s">
        <v>310</v>
      </c>
      <c r="B92" s="30"/>
      <c r="C92" s="30"/>
      <c r="D92" s="40"/>
      <c r="E92" s="30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5">
      <c r="A93" s="32" t="s">
        <v>69</v>
      </c>
      <c r="B93" s="32" t="s">
        <v>70</v>
      </c>
      <c r="C93" s="42" t="s">
        <v>71</v>
      </c>
      <c r="D93" s="43" t="s">
        <v>231</v>
      </c>
      <c r="E93" s="42" t="s">
        <v>232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2" customHeight="1" x14ac:dyDescent="0.25">
      <c r="A94" s="51">
        <v>5000</v>
      </c>
      <c r="B94" s="45" t="s">
        <v>12</v>
      </c>
      <c r="C94" s="97">
        <f>C95+C123+C156+C166+C181+C210</f>
        <v>712986326.8499999</v>
      </c>
      <c r="D94" s="46"/>
      <c r="E94" s="4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2" customHeight="1" x14ac:dyDescent="0.25">
      <c r="A95" s="51">
        <v>5100</v>
      </c>
      <c r="B95" s="45" t="s">
        <v>311</v>
      </c>
      <c r="C95" s="97">
        <f>C96+C103+C113</f>
        <v>577788322.30999994</v>
      </c>
      <c r="D95" s="46"/>
      <c r="E95" s="4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2" customHeight="1" x14ac:dyDescent="0.25">
      <c r="A96" s="51">
        <v>5110</v>
      </c>
      <c r="B96" s="45" t="s">
        <v>312</v>
      </c>
      <c r="C96" s="97">
        <f>SUM(C97:C102)</f>
        <v>209141109.76999998</v>
      </c>
      <c r="D96" s="46">
        <f t="shared" ref="D96:D102" si="14">IFERROR(C96/$C$96,"")</f>
        <v>1</v>
      </c>
      <c r="E96" s="4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3.5" customHeight="1" x14ac:dyDescent="0.25">
      <c r="A97" s="35">
        <v>5111</v>
      </c>
      <c r="B97" s="4" t="s">
        <v>313</v>
      </c>
      <c r="C97" s="178">
        <v>128390083.59999999</v>
      </c>
      <c r="D97" s="46">
        <f t="shared" si="14"/>
        <v>0.61389214077134424</v>
      </c>
      <c r="E97" s="4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2.75" customHeight="1" x14ac:dyDescent="0.25">
      <c r="A98" s="35">
        <v>5112</v>
      </c>
      <c r="B98" s="4" t="s">
        <v>314</v>
      </c>
      <c r="C98" s="178">
        <v>159414</v>
      </c>
      <c r="D98" s="46">
        <f t="shared" si="14"/>
        <v>7.6223177822530119E-4</v>
      </c>
      <c r="E98" s="4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0.5" customHeight="1" x14ac:dyDescent="0.25">
      <c r="A99" s="35">
        <v>5113</v>
      </c>
      <c r="B99" s="4" t="s">
        <v>315</v>
      </c>
      <c r="C99" s="178">
        <v>26799228</v>
      </c>
      <c r="D99" s="46">
        <f t="shared" si="14"/>
        <v>0.12813945584142725</v>
      </c>
      <c r="E99" s="4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2" customHeight="1" x14ac:dyDescent="0.25">
      <c r="A100" s="35">
        <v>5114</v>
      </c>
      <c r="B100" s="4" t="s">
        <v>316</v>
      </c>
      <c r="C100" s="178">
        <v>19515988.699999999</v>
      </c>
      <c r="D100" s="46">
        <f t="shared" si="14"/>
        <v>9.3314933259474597E-2</v>
      </c>
      <c r="E100" s="4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1.25" customHeight="1" x14ac:dyDescent="0.25">
      <c r="A101" s="35">
        <v>5115</v>
      </c>
      <c r="B101" s="4" t="s">
        <v>317</v>
      </c>
      <c r="C101" s="178">
        <v>33026395.469999999</v>
      </c>
      <c r="D101" s="46">
        <f t="shared" si="14"/>
        <v>0.15791441245731322</v>
      </c>
      <c r="E101" s="4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2.75" customHeight="1" x14ac:dyDescent="0.25">
      <c r="A102" s="35">
        <v>5116</v>
      </c>
      <c r="B102" s="4" t="s">
        <v>318</v>
      </c>
      <c r="C102" s="178">
        <v>1250000</v>
      </c>
      <c r="D102" s="46">
        <f t="shared" si="14"/>
        <v>5.9768258922154047E-3</v>
      </c>
      <c r="E102" s="4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2.75" customHeight="1" x14ac:dyDescent="0.25">
      <c r="A103" s="51">
        <v>5120</v>
      </c>
      <c r="B103" s="45" t="s">
        <v>319</v>
      </c>
      <c r="C103" s="97">
        <f>SUM(C104:C112)</f>
        <v>57520771.649999999</v>
      </c>
      <c r="D103" s="46">
        <f t="shared" ref="D103:D112" si="15">IFERROR(C103/$C$103,"")</f>
        <v>1</v>
      </c>
      <c r="E103" s="4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1.1" customHeight="1" x14ac:dyDescent="0.25">
      <c r="A104" s="35">
        <v>5121</v>
      </c>
      <c r="B104" s="4" t="s">
        <v>320</v>
      </c>
      <c r="C104" s="179">
        <v>4943535.4000000004</v>
      </c>
      <c r="D104" s="46">
        <f t="shared" si="15"/>
        <v>8.5943481949098649E-2</v>
      </c>
      <c r="E104" s="4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1.1" customHeight="1" x14ac:dyDescent="0.25">
      <c r="A105" s="35">
        <v>5122</v>
      </c>
      <c r="B105" s="4" t="s">
        <v>321</v>
      </c>
      <c r="C105" s="179">
        <v>77629.600000000006</v>
      </c>
      <c r="D105" s="46">
        <f t="shared" si="15"/>
        <v>1.3495924650030319E-3</v>
      </c>
      <c r="E105" s="4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1.1" customHeight="1" x14ac:dyDescent="0.25">
      <c r="A106" s="35">
        <v>5123</v>
      </c>
      <c r="B106" s="4" t="s">
        <v>322</v>
      </c>
      <c r="C106" s="179">
        <v>0</v>
      </c>
      <c r="D106" s="46">
        <f t="shared" si="15"/>
        <v>0</v>
      </c>
      <c r="E106" s="4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1.1" customHeight="1" x14ac:dyDescent="0.25">
      <c r="A107" s="35">
        <v>5124</v>
      </c>
      <c r="B107" s="4" t="s">
        <v>323</v>
      </c>
      <c r="C107" s="179">
        <v>6559285.8600000003</v>
      </c>
      <c r="D107" s="46">
        <f t="shared" si="15"/>
        <v>0.11403334259685649</v>
      </c>
      <c r="E107" s="4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1.1" customHeight="1" x14ac:dyDescent="0.25">
      <c r="A108" s="35">
        <v>5125</v>
      </c>
      <c r="B108" s="4" t="s">
        <v>324</v>
      </c>
      <c r="C108" s="179">
        <v>436430.04</v>
      </c>
      <c r="D108" s="46">
        <f t="shared" si="15"/>
        <v>7.5873467528490635E-3</v>
      </c>
      <c r="E108" s="4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1.1" customHeight="1" x14ac:dyDescent="0.25">
      <c r="A109" s="35">
        <v>5126</v>
      </c>
      <c r="B109" s="4" t="s">
        <v>325</v>
      </c>
      <c r="C109" s="179">
        <v>27430155.379999999</v>
      </c>
      <c r="D109" s="46">
        <f t="shared" si="15"/>
        <v>0.47687391168717047</v>
      </c>
      <c r="E109" s="4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1.1" customHeight="1" x14ac:dyDescent="0.25">
      <c r="A110" s="35">
        <v>5127</v>
      </c>
      <c r="B110" s="4" t="s">
        <v>326</v>
      </c>
      <c r="C110" s="179">
        <v>6364565.8600000003</v>
      </c>
      <c r="D110" s="46">
        <f t="shared" si="15"/>
        <v>0.11064813070879588</v>
      </c>
      <c r="E110" s="4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1.1" customHeight="1" x14ac:dyDescent="0.25">
      <c r="A111" s="35">
        <v>5128</v>
      </c>
      <c r="B111" s="4" t="s">
        <v>327</v>
      </c>
      <c r="C111" s="179">
        <v>377737.61</v>
      </c>
      <c r="D111" s="46">
        <f t="shared" si="15"/>
        <v>6.5669774442255763E-3</v>
      </c>
      <c r="E111" s="4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0.5" customHeight="1" x14ac:dyDescent="0.25">
      <c r="A112" s="35">
        <v>5129</v>
      </c>
      <c r="B112" s="4" t="s">
        <v>328</v>
      </c>
      <c r="C112" s="179">
        <v>11331431.9</v>
      </c>
      <c r="D112" s="46">
        <f t="shared" si="15"/>
        <v>0.19699721639600085</v>
      </c>
      <c r="E112" s="4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1.1" customHeight="1" x14ac:dyDescent="0.25">
      <c r="A113" s="51">
        <v>5130</v>
      </c>
      <c r="B113" s="45" t="s">
        <v>329</v>
      </c>
      <c r="C113" s="97">
        <f>SUM(C114:C122)</f>
        <v>311126440.88999999</v>
      </c>
      <c r="D113" s="46">
        <f t="shared" ref="D113:D122" si="16">IFERROR(C113/$C$113,"")</f>
        <v>1</v>
      </c>
      <c r="E113" s="4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1.1" customHeight="1" x14ac:dyDescent="0.25">
      <c r="A114" s="35">
        <v>5131</v>
      </c>
      <c r="B114" s="4" t="s">
        <v>330</v>
      </c>
      <c r="C114" s="180">
        <v>47525372.579999998</v>
      </c>
      <c r="D114" s="46">
        <f t="shared" si="16"/>
        <v>0.1527525993742293</v>
      </c>
      <c r="E114" s="4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1.1" customHeight="1" x14ac:dyDescent="0.25">
      <c r="A115" s="35">
        <v>5132</v>
      </c>
      <c r="B115" s="4" t="s">
        <v>331</v>
      </c>
      <c r="C115" s="180">
        <v>2896080.32</v>
      </c>
      <c r="D115" s="46">
        <f t="shared" si="16"/>
        <v>9.3083709366376891E-3</v>
      </c>
      <c r="E115" s="4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1.1" customHeight="1" x14ac:dyDescent="0.25">
      <c r="A116" s="35">
        <v>5133</v>
      </c>
      <c r="B116" s="4" t="s">
        <v>332</v>
      </c>
      <c r="C116" s="180">
        <v>4718884.17</v>
      </c>
      <c r="D116" s="46">
        <f t="shared" si="16"/>
        <v>1.5167094627191716E-2</v>
      </c>
      <c r="E116" s="4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1.1" customHeight="1" x14ac:dyDescent="0.25">
      <c r="A117" s="35">
        <v>5134</v>
      </c>
      <c r="B117" s="4" t="s">
        <v>333</v>
      </c>
      <c r="C117" s="180">
        <v>3037974.36</v>
      </c>
      <c r="D117" s="46">
        <f t="shared" si="16"/>
        <v>9.7644364500479343E-3</v>
      </c>
      <c r="E117" s="4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1.1" customHeight="1" x14ac:dyDescent="0.25">
      <c r="A118" s="35">
        <v>5135</v>
      </c>
      <c r="B118" s="4" t="s">
        <v>334</v>
      </c>
      <c r="C118" s="180">
        <v>13369609.699999999</v>
      </c>
      <c r="D118" s="46">
        <f t="shared" si="16"/>
        <v>4.2971628067853221E-2</v>
      </c>
      <c r="E118" s="4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1.1" customHeight="1" x14ac:dyDescent="0.25">
      <c r="A119" s="35">
        <v>5136</v>
      </c>
      <c r="B119" s="4" t="s">
        <v>335</v>
      </c>
      <c r="C119" s="180">
        <v>6145830.3399999999</v>
      </c>
      <c r="D119" s="46">
        <f t="shared" si="16"/>
        <v>1.9753481325532479E-2</v>
      </c>
      <c r="E119" s="4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1.1" customHeight="1" x14ac:dyDescent="0.25">
      <c r="A120" s="35">
        <v>5137</v>
      </c>
      <c r="B120" s="4" t="s">
        <v>336</v>
      </c>
      <c r="C120" s="180">
        <v>1111636.42</v>
      </c>
      <c r="D120" s="46">
        <f t="shared" si="16"/>
        <v>3.5729410101567791E-3</v>
      </c>
      <c r="E120" s="4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1.1" customHeight="1" x14ac:dyDescent="0.25">
      <c r="A121" s="35">
        <v>5138</v>
      </c>
      <c r="B121" s="4" t="s">
        <v>337</v>
      </c>
      <c r="C121" s="180">
        <v>123804486.90000001</v>
      </c>
      <c r="D121" s="46">
        <f t="shared" si="16"/>
        <v>0.39792338621509699</v>
      </c>
      <c r="E121" s="4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1.1" customHeight="1" x14ac:dyDescent="0.25">
      <c r="A122" s="35">
        <v>5139</v>
      </c>
      <c r="B122" s="4" t="s">
        <v>338</v>
      </c>
      <c r="C122" s="180">
        <v>108516566.09999999</v>
      </c>
      <c r="D122" s="46">
        <f t="shared" si="16"/>
        <v>0.34878606199325396</v>
      </c>
      <c r="E122" s="4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2.75" customHeight="1" x14ac:dyDescent="0.25">
      <c r="A123" s="51">
        <v>5200</v>
      </c>
      <c r="B123" s="45" t="s">
        <v>339</v>
      </c>
      <c r="C123" s="97">
        <f>C124+C127+C130+C133+C138+C142+C145+C147+C153</f>
        <v>88180723.310000002</v>
      </c>
      <c r="D123" s="46"/>
      <c r="E123" s="4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1.1" customHeight="1" x14ac:dyDescent="0.25">
      <c r="A124" s="51">
        <v>5210</v>
      </c>
      <c r="B124" s="45" t="s">
        <v>340</v>
      </c>
      <c r="C124" s="97">
        <f>SUM(C125:C126)</f>
        <v>32860689.66</v>
      </c>
      <c r="D124" s="46">
        <f t="shared" ref="D124:D126" si="17">IFERROR(C124/$C$124,"")</f>
        <v>1</v>
      </c>
      <c r="E124" s="4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1.1" customHeight="1" x14ac:dyDescent="0.25">
      <c r="A125" s="35">
        <v>5211</v>
      </c>
      <c r="B125" s="4" t="s">
        <v>341</v>
      </c>
      <c r="C125" s="96">
        <v>0</v>
      </c>
      <c r="D125" s="46">
        <f t="shared" si="17"/>
        <v>0</v>
      </c>
      <c r="E125" s="4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1.1" customHeight="1" x14ac:dyDescent="0.25">
      <c r="A126" s="35">
        <v>5212</v>
      </c>
      <c r="B126" s="4" t="s">
        <v>342</v>
      </c>
      <c r="C126" s="181">
        <v>32860689.66</v>
      </c>
      <c r="D126" s="46">
        <f t="shared" si="17"/>
        <v>1</v>
      </c>
      <c r="E126" s="4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1.1" customHeight="1" x14ac:dyDescent="0.25">
      <c r="A127" s="51">
        <v>5220</v>
      </c>
      <c r="B127" s="45" t="s">
        <v>343</v>
      </c>
      <c r="C127" s="97">
        <f>SUM(C128:C129)</f>
        <v>0</v>
      </c>
      <c r="D127" s="46" t="str">
        <f t="shared" ref="D127:D129" si="18">IFERROR(C127/$C$127,"")</f>
        <v/>
      </c>
      <c r="E127" s="4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1.1" customHeight="1" x14ac:dyDescent="0.25">
      <c r="A128" s="35">
        <v>5221</v>
      </c>
      <c r="B128" s="4" t="s">
        <v>344</v>
      </c>
      <c r="C128" s="96">
        <v>0</v>
      </c>
      <c r="D128" s="46" t="str">
        <f t="shared" si="18"/>
        <v/>
      </c>
      <c r="E128" s="4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1.1" customHeight="1" x14ac:dyDescent="0.25">
      <c r="A129" s="35">
        <v>5222</v>
      </c>
      <c r="B129" s="4" t="s">
        <v>345</v>
      </c>
      <c r="C129" s="96">
        <v>0</v>
      </c>
      <c r="D129" s="46" t="str">
        <f t="shared" si="18"/>
        <v/>
      </c>
      <c r="E129" s="4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1.1" customHeight="1" x14ac:dyDescent="0.25">
      <c r="A130" s="51">
        <v>5230</v>
      </c>
      <c r="B130" s="45" t="s">
        <v>288</v>
      </c>
      <c r="C130" s="97">
        <f>SUM(C131:C132)</f>
        <v>16818913.289999999</v>
      </c>
      <c r="D130" s="46">
        <f t="shared" ref="D130:D132" si="19">IFERROR(C130/$C$130,"")</f>
        <v>1</v>
      </c>
      <c r="E130" s="4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1.1" customHeight="1" x14ac:dyDescent="0.25">
      <c r="A131" s="35">
        <v>5231</v>
      </c>
      <c r="B131" s="4" t="s">
        <v>346</v>
      </c>
      <c r="C131" s="182">
        <v>16818913.289999999</v>
      </c>
      <c r="D131" s="46">
        <f t="shared" si="19"/>
        <v>1</v>
      </c>
      <c r="E131" s="4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1.1" customHeight="1" x14ac:dyDescent="0.25">
      <c r="A132" s="35">
        <v>5232</v>
      </c>
      <c r="B132" s="4" t="s">
        <v>347</v>
      </c>
      <c r="C132" s="96">
        <v>0</v>
      </c>
      <c r="D132" s="46">
        <f t="shared" si="19"/>
        <v>0</v>
      </c>
      <c r="E132" s="4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1.1" customHeight="1" x14ac:dyDescent="0.25">
      <c r="A133" s="51">
        <v>5240</v>
      </c>
      <c r="B133" s="45" t="s">
        <v>348</v>
      </c>
      <c r="C133" s="97">
        <f>SUM(C134:C137)</f>
        <v>12763357.35</v>
      </c>
      <c r="D133" s="46">
        <f t="shared" ref="D133:D137" si="20">IFERROR(C133/$C$133,"")</f>
        <v>1</v>
      </c>
      <c r="E133" s="4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1.1" customHeight="1" x14ac:dyDescent="0.25">
      <c r="A134" s="35">
        <v>5241</v>
      </c>
      <c r="B134" s="4" t="s">
        <v>349</v>
      </c>
      <c r="C134" s="183">
        <v>6816658.3300000001</v>
      </c>
      <c r="D134" s="46">
        <f t="shared" si="20"/>
        <v>0.53408034759757006</v>
      </c>
      <c r="E134" s="4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1.1" customHeight="1" x14ac:dyDescent="0.25">
      <c r="A135" s="35">
        <v>5242</v>
      </c>
      <c r="B135" s="4" t="s">
        <v>350</v>
      </c>
      <c r="C135" s="183">
        <v>2059900</v>
      </c>
      <c r="D135" s="46">
        <f t="shared" si="20"/>
        <v>0.16139170466773775</v>
      </c>
      <c r="E135" s="4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1.1" customHeight="1" x14ac:dyDescent="0.25">
      <c r="A136" s="35">
        <v>5243</v>
      </c>
      <c r="B136" s="4" t="s">
        <v>351</v>
      </c>
      <c r="C136" s="183">
        <v>3326774.59</v>
      </c>
      <c r="D136" s="46">
        <f t="shared" si="20"/>
        <v>0.26065043066431104</v>
      </c>
      <c r="E136" s="4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1.1" customHeight="1" x14ac:dyDescent="0.25">
      <c r="A137" s="35">
        <v>5244</v>
      </c>
      <c r="B137" s="4" t="s">
        <v>352</v>
      </c>
      <c r="C137" s="183">
        <v>560024.43000000005</v>
      </c>
      <c r="D137" s="46">
        <f t="shared" si="20"/>
        <v>4.3877517070381178E-2</v>
      </c>
      <c r="E137" s="4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1.1" customHeight="1" x14ac:dyDescent="0.25">
      <c r="A138" s="51">
        <v>5250</v>
      </c>
      <c r="B138" s="45" t="s">
        <v>289</v>
      </c>
      <c r="C138" s="97">
        <f>SUM(C139:C141)</f>
        <v>25737763.009999998</v>
      </c>
      <c r="D138" s="46">
        <f t="shared" ref="D138:D141" si="21">IFERROR(C138/$C$138,"")</f>
        <v>1</v>
      </c>
      <c r="E138" s="4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1.1" customHeight="1" x14ac:dyDescent="0.25">
      <c r="A139" s="35">
        <v>5251</v>
      </c>
      <c r="B139" s="4" t="s">
        <v>353</v>
      </c>
      <c r="C139" s="184">
        <v>8987637.1199999992</v>
      </c>
      <c r="D139" s="46">
        <f t="shared" si="21"/>
        <v>0.34920039929297647</v>
      </c>
      <c r="E139" s="4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1.1" customHeight="1" x14ac:dyDescent="0.25">
      <c r="A140" s="35">
        <v>5252</v>
      </c>
      <c r="B140" s="4" t="s">
        <v>354</v>
      </c>
      <c r="C140" s="184">
        <v>5260518</v>
      </c>
      <c r="D140" s="46">
        <f t="shared" si="21"/>
        <v>0.20438909154444035</v>
      </c>
      <c r="E140" s="4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1.1" customHeight="1" x14ac:dyDescent="0.25">
      <c r="A141" s="35">
        <v>5259</v>
      </c>
      <c r="B141" s="4" t="s">
        <v>355</v>
      </c>
      <c r="C141" s="184">
        <v>11489607.890000001</v>
      </c>
      <c r="D141" s="46">
        <f t="shared" si="21"/>
        <v>0.44641050916258324</v>
      </c>
      <c r="E141" s="4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1.1" customHeight="1" x14ac:dyDescent="0.25">
      <c r="A142" s="51">
        <v>5260</v>
      </c>
      <c r="B142" s="45" t="s">
        <v>356</v>
      </c>
      <c r="C142" s="97">
        <f>SUM(C143:C144)</f>
        <v>0</v>
      </c>
      <c r="D142" s="46" t="str">
        <f t="shared" ref="D142:D144" si="22">IFERROR(C142/$C$142,"")</f>
        <v/>
      </c>
      <c r="E142" s="4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1.1" customHeight="1" x14ac:dyDescent="0.25">
      <c r="A143" s="35">
        <v>5261</v>
      </c>
      <c r="B143" s="4" t="s">
        <v>357</v>
      </c>
      <c r="C143" s="96">
        <v>0</v>
      </c>
      <c r="D143" s="46" t="str">
        <f t="shared" si="22"/>
        <v/>
      </c>
      <c r="E143" s="4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5">
      <c r="A144" s="35">
        <v>5262</v>
      </c>
      <c r="B144" s="4" t="s">
        <v>358</v>
      </c>
      <c r="C144" s="96">
        <v>0</v>
      </c>
      <c r="D144" s="46" t="str">
        <f t="shared" si="22"/>
        <v/>
      </c>
      <c r="E144" s="4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5">
      <c r="A145" s="51">
        <v>5270</v>
      </c>
      <c r="B145" s="45" t="s">
        <v>359</v>
      </c>
      <c r="C145" s="97">
        <f>SUM(C146)</f>
        <v>0</v>
      </c>
      <c r="D145" s="46" t="str">
        <f t="shared" ref="D145:D146" si="23">IFERROR(C145/$C$145,"")</f>
        <v/>
      </c>
      <c r="E145" s="4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5">
      <c r="A146" s="35">
        <v>5271</v>
      </c>
      <c r="B146" s="4" t="s">
        <v>360</v>
      </c>
      <c r="C146" s="96">
        <v>0</v>
      </c>
      <c r="D146" s="46" t="str">
        <f t="shared" si="23"/>
        <v/>
      </c>
      <c r="E146" s="4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51">
        <v>5280</v>
      </c>
      <c r="B147" s="45" t="s">
        <v>361</v>
      </c>
      <c r="C147" s="97">
        <f>SUM(C148:C152)</f>
        <v>0</v>
      </c>
      <c r="D147" s="46" t="str">
        <f t="shared" ref="D147:D152" si="24">IFERROR(C147/$C$147,"")</f>
        <v/>
      </c>
      <c r="E147" s="4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5">
        <v>5281</v>
      </c>
      <c r="B148" s="4" t="s">
        <v>362</v>
      </c>
      <c r="C148" s="96">
        <v>0</v>
      </c>
      <c r="D148" s="46" t="str">
        <f t="shared" si="24"/>
        <v/>
      </c>
      <c r="E148" s="4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5">
        <v>5282</v>
      </c>
      <c r="B149" s="4" t="s">
        <v>363</v>
      </c>
      <c r="C149" s="96">
        <v>0</v>
      </c>
      <c r="D149" s="46" t="str">
        <f t="shared" si="24"/>
        <v/>
      </c>
      <c r="E149" s="4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5">
        <v>5283</v>
      </c>
      <c r="B150" s="4" t="s">
        <v>364</v>
      </c>
      <c r="C150" s="96">
        <v>0</v>
      </c>
      <c r="D150" s="46" t="str">
        <f t="shared" si="24"/>
        <v/>
      </c>
      <c r="E150" s="4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5">
        <v>5284</v>
      </c>
      <c r="B151" s="4" t="s">
        <v>365</v>
      </c>
      <c r="C151" s="96">
        <v>0</v>
      </c>
      <c r="D151" s="46" t="str">
        <f t="shared" si="24"/>
        <v/>
      </c>
      <c r="E151" s="4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5">
        <v>5285</v>
      </c>
      <c r="B152" s="4" t="s">
        <v>366</v>
      </c>
      <c r="C152" s="96">
        <v>0</v>
      </c>
      <c r="D152" s="46" t="str">
        <f t="shared" si="24"/>
        <v/>
      </c>
      <c r="E152" s="4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51">
        <v>5290</v>
      </c>
      <c r="B153" s="45" t="s">
        <v>367</v>
      </c>
      <c r="C153" s="97">
        <f>SUM(C154:C155)</f>
        <v>0</v>
      </c>
      <c r="D153" s="46" t="str">
        <f t="shared" ref="D153:D155" si="25">IFERROR(C153/$C$153,"")</f>
        <v/>
      </c>
      <c r="E153" s="4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5">
        <v>5291</v>
      </c>
      <c r="B154" s="4" t="s">
        <v>368</v>
      </c>
      <c r="C154" s="96">
        <v>0</v>
      </c>
      <c r="D154" s="46" t="str">
        <f t="shared" si="25"/>
        <v/>
      </c>
      <c r="E154" s="4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5">
        <v>5292</v>
      </c>
      <c r="B155" s="4" t="s">
        <v>369</v>
      </c>
      <c r="C155" s="96">
        <v>0</v>
      </c>
      <c r="D155" s="46" t="str">
        <f t="shared" si="25"/>
        <v/>
      </c>
      <c r="E155" s="4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51">
        <v>5300</v>
      </c>
      <c r="B156" s="45" t="s">
        <v>370</v>
      </c>
      <c r="C156" s="97">
        <f>C157+C160+C163</f>
        <v>27379243.280000001</v>
      </c>
      <c r="D156" s="46"/>
      <c r="E156" s="4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51">
        <v>5310</v>
      </c>
      <c r="B157" s="45" t="s">
        <v>281</v>
      </c>
      <c r="C157" s="97">
        <f>C158+C159</f>
        <v>0</v>
      </c>
      <c r="D157" s="46" t="str">
        <f t="shared" ref="D157:D159" si="26">IFERROR(C157/$C$157,"")</f>
        <v/>
      </c>
      <c r="E157" s="4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5">
        <v>5311</v>
      </c>
      <c r="B158" s="4" t="s">
        <v>371</v>
      </c>
      <c r="C158" s="96">
        <v>0</v>
      </c>
      <c r="D158" s="46" t="str">
        <f t="shared" si="26"/>
        <v/>
      </c>
      <c r="E158" s="4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5">
        <v>5312</v>
      </c>
      <c r="B159" s="4" t="s">
        <v>372</v>
      </c>
      <c r="C159" s="96">
        <v>0</v>
      </c>
      <c r="D159" s="46" t="str">
        <f t="shared" si="26"/>
        <v/>
      </c>
      <c r="E159" s="4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51">
        <v>5320</v>
      </c>
      <c r="B160" s="45" t="s">
        <v>282</v>
      </c>
      <c r="C160" s="97">
        <f>SUM(C161:C162)</f>
        <v>0</v>
      </c>
      <c r="D160" s="46" t="str">
        <f t="shared" ref="D160:D162" si="27">IFERROR(C160/$C$160,"")</f>
        <v/>
      </c>
      <c r="E160" s="4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5">
        <v>5321</v>
      </c>
      <c r="B161" s="4" t="s">
        <v>373</v>
      </c>
      <c r="C161" s="96">
        <v>0</v>
      </c>
      <c r="D161" s="46" t="str">
        <f t="shared" si="27"/>
        <v/>
      </c>
      <c r="E161" s="4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5">
        <v>5322</v>
      </c>
      <c r="B162" s="4" t="s">
        <v>374</v>
      </c>
      <c r="C162" s="96">
        <v>0</v>
      </c>
      <c r="D162" s="46" t="str">
        <f t="shared" si="27"/>
        <v/>
      </c>
      <c r="E162" s="4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51">
        <v>5330</v>
      </c>
      <c r="B163" s="45" t="s">
        <v>283</v>
      </c>
      <c r="C163" s="97">
        <f>SUM(C164:C165)</f>
        <v>27379243.280000001</v>
      </c>
      <c r="D163" s="46">
        <f t="shared" ref="D163:D165" si="28">IFERROR(C163/$C$163,"")</f>
        <v>1</v>
      </c>
      <c r="E163" s="4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5">
        <v>5331</v>
      </c>
      <c r="B164" s="4" t="s">
        <v>375</v>
      </c>
      <c r="C164" s="96">
        <v>0</v>
      </c>
      <c r="D164" s="46">
        <f t="shared" si="28"/>
        <v>0</v>
      </c>
      <c r="E164" s="4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1.1" customHeight="1" x14ac:dyDescent="0.25">
      <c r="A165" s="35">
        <v>5332</v>
      </c>
      <c r="B165" s="4" t="s">
        <v>376</v>
      </c>
      <c r="C165" s="185">
        <v>27379243.280000001</v>
      </c>
      <c r="D165" s="46">
        <f t="shared" si="28"/>
        <v>1</v>
      </c>
      <c r="E165" s="4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51">
        <v>5400</v>
      </c>
      <c r="B166" s="45" t="s">
        <v>377</v>
      </c>
      <c r="C166" s="97">
        <f>C167+C170+C173+C176+C178</f>
        <v>356039.33</v>
      </c>
      <c r="D166" s="46"/>
      <c r="E166" s="4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51">
        <v>5410</v>
      </c>
      <c r="B167" s="45" t="s">
        <v>378</v>
      </c>
      <c r="C167" s="97">
        <f>SUM(C168:C169)</f>
        <v>356039.33</v>
      </c>
      <c r="D167" s="46">
        <f t="shared" ref="D167:D169" si="29">IFERROR(C167/$C$167,"")</f>
        <v>1</v>
      </c>
      <c r="E167" s="4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5">
        <v>5411</v>
      </c>
      <c r="B168" s="4" t="s">
        <v>379</v>
      </c>
      <c r="C168" s="96">
        <v>356039.33</v>
      </c>
      <c r="D168" s="46">
        <f t="shared" si="29"/>
        <v>1</v>
      </c>
      <c r="E168" s="4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5">
        <v>5412</v>
      </c>
      <c r="B169" s="4" t="s">
        <v>380</v>
      </c>
      <c r="C169" s="96">
        <v>0</v>
      </c>
      <c r="D169" s="46">
        <f t="shared" si="29"/>
        <v>0</v>
      </c>
      <c r="E169" s="4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51">
        <v>5420</v>
      </c>
      <c r="B170" s="45" t="s">
        <v>381</v>
      </c>
      <c r="C170" s="97">
        <f>SUM(C171:C172)</f>
        <v>0</v>
      </c>
      <c r="D170" s="46" t="str">
        <f t="shared" ref="D170:D172" si="30">IFERROR(C170/$C$170,"")</f>
        <v/>
      </c>
      <c r="E170" s="4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5">
        <v>5421</v>
      </c>
      <c r="B171" s="4" t="s">
        <v>382</v>
      </c>
      <c r="C171" s="96">
        <v>0</v>
      </c>
      <c r="D171" s="46" t="str">
        <f t="shared" si="30"/>
        <v/>
      </c>
      <c r="E171" s="4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5">
        <v>5422</v>
      </c>
      <c r="B172" s="4" t="s">
        <v>383</v>
      </c>
      <c r="C172" s="96">
        <v>0</v>
      </c>
      <c r="D172" s="46" t="str">
        <f t="shared" si="30"/>
        <v/>
      </c>
      <c r="E172" s="4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51">
        <v>5430</v>
      </c>
      <c r="B173" s="45" t="s">
        <v>384</v>
      </c>
      <c r="C173" s="97">
        <f>SUM(C174:C175)</f>
        <v>0</v>
      </c>
      <c r="D173" s="46" t="str">
        <f t="shared" ref="D173:D175" si="31">IFERROR(C173/$C$173,"")</f>
        <v/>
      </c>
      <c r="E173" s="4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5">
        <v>5431</v>
      </c>
      <c r="B174" s="4" t="s">
        <v>385</v>
      </c>
      <c r="C174" s="96">
        <v>0</v>
      </c>
      <c r="D174" s="46" t="str">
        <f t="shared" si="31"/>
        <v/>
      </c>
      <c r="E174" s="4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5">
        <v>5432</v>
      </c>
      <c r="B175" s="4" t="s">
        <v>386</v>
      </c>
      <c r="C175" s="96">
        <v>0</v>
      </c>
      <c r="D175" s="46" t="str">
        <f t="shared" si="31"/>
        <v/>
      </c>
      <c r="E175" s="4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51">
        <v>5440</v>
      </c>
      <c r="B176" s="45" t="s">
        <v>387</v>
      </c>
      <c r="C176" s="97">
        <f>SUM(C177)</f>
        <v>0</v>
      </c>
      <c r="D176" s="46" t="str">
        <f t="shared" ref="D176:D177" si="32">IFERROR(C176/$C$176,"")</f>
        <v/>
      </c>
      <c r="E176" s="4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5">
        <v>5441</v>
      </c>
      <c r="B177" s="4" t="s">
        <v>387</v>
      </c>
      <c r="C177" s="96">
        <v>0</v>
      </c>
      <c r="D177" s="46" t="str">
        <f t="shared" si="32"/>
        <v/>
      </c>
      <c r="E177" s="4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51">
        <v>5450</v>
      </c>
      <c r="B178" s="45" t="s">
        <v>388</v>
      </c>
      <c r="C178" s="97">
        <f>SUM(C179:C180)</f>
        <v>0</v>
      </c>
      <c r="D178" s="46" t="str">
        <f t="shared" ref="D178:D180" si="33">IFERROR(C178/$C$178,"")</f>
        <v/>
      </c>
      <c r="E178" s="4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5">
        <v>5451</v>
      </c>
      <c r="B179" s="4" t="s">
        <v>389</v>
      </c>
      <c r="C179" s="96">
        <v>0</v>
      </c>
      <c r="D179" s="46" t="str">
        <f t="shared" si="33"/>
        <v/>
      </c>
      <c r="E179" s="4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5">
        <v>5452</v>
      </c>
      <c r="B180" s="4" t="s">
        <v>390</v>
      </c>
      <c r="C180" s="96">
        <v>0</v>
      </c>
      <c r="D180" s="46" t="str">
        <f t="shared" si="33"/>
        <v/>
      </c>
      <c r="E180" s="4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51">
        <v>5500</v>
      </c>
      <c r="B181" s="45" t="s">
        <v>391</v>
      </c>
      <c r="C181" s="97">
        <f>C182+C191+C194+C200</f>
        <v>19281998.620000001</v>
      </c>
      <c r="D181" s="46"/>
      <c r="E181" s="4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51">
        <v>5510</v>
      </c>
      <c r="B182" s="45" t="s">
        <v>392</v>
      </c>
      <c r="C182" s="97">
        <f>SUM(C183:C190)</f>
        <v>19281998.620000001</v>
      </c>
      <c r="D182" s="46">
        <f t="shared" ref="D182:D190" si="34">IFERROR(C182/$C$182,"")</f>
        <v>1</v>
      </c>
      <c r="E182" s="4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5">
        <v>5511</v>
      </c>
      <c r="B183" s="4" t="s">
        <v>393</v>
      </c>
      <c r="C183" s="96">
        <v>0</v>
      </c>
      <c r="D183" s="46">
        <f t="shared" si="34"/>
        <v>0</v>
      </c>
      <c r="E183" s="4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5">
        <v>5512</v>
      </c>
      <c r="B184" s="4" t="s">
        <v>394</v>
      </c>
      <c r="C184" s="96">
        <v>0</v>
      </c>
      <c r="D184" s="46">
        <f t="shared" si="34"/>
        <v>0</v>
      </c>
      <c r="E184" s="4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1.1" customHeight="1" x14ac:dyDescent="0.25">
      <c r="A185" s="35">
        <v>5513</v>
      </c>
      <c r="B185" s="4" t="s">
        <v>395</v>
      </c>
      <c r="C185" s="186">
        <v>5651277.6799999997</v>
      </c>
      <c r="D185" s="46">
        <f t="shared" si="34"/>
        <v>0.29308568013993558</v>
      </c>
      <c r="E185" s="4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1.1" customHeight="1" x14ac:dyDescent="0.25">
      <c r="A186" s="35">
        <v>5514</v>
      </c>
      <c r="B186" s="4" t="s">
        <v>396</v>
      </c>
      <c r="C186" s="186">
        <v>0</v>
      </c>
      <c r="D186" s="46">
        <f t="shared" si="34"/>
        <v>0</v>
      </c>
      <c r="E186" s="4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1.1" customHeight="1" x14ac:dyDescent="0.25">
      <c r="A187" s="35">
        <v>5515</v>
      </c>
      <c r="B187" s="4" t="s">
        <v>397</v>
      </c>
      <c r="C187" s="186">
        <v>13217825.57</v>
      </c>
      <c r="D187" s="46">
        <f t="shared" si="34"/>
        <v>0.68550080468784924</v>
      </c>
      <c r="E187" s="4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1.1" customHeight="1" x14ac:dyDescent="0.25">
      <c r="A188" s="35">
        <v>5516</v>
      </c>
      <c r="B188" s="4" t="s">
        <v>398</v>
      </c>
      <c r="C188" s="186">
        <v>0</v>
      </c>
      <c r="D188" s="46">
        <f t="shared" si="34"/>
        <v>0</v>
      </c>
      <c r="E188" s="4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1.1" customHeight="1" x14ac:dyDescent="0.25">
      <c r="A189" s="35">
        <v>5517</v>
      </c>
      <c r="B189" s="4" t="s">
        <v>399</v>
      </c>
      <c r="C189" s="186">
        <v>90895.37</v>
      </c>
      <c r="D189" s="46">
        <f t="shared" si="34"/>
        <v>4.714001478338452E-3</v>
      </c>
      <c r="E189" s="4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1.1" customHeight="1" x14ac:dyDescent="0.25">
      <c r="A190" s="35">
        <v>5518</v>
      </c>
      <c r="B190" s="4" t="s">
        <v>400</v>
      </c>
      <c r="C190" s="96">
        <v>322000</v>
      </c>
      <c r="D190" s="46">
        <f t="shared" si="34"/>
        <v>1.6699513693876615E-2</v>
      </c>
      <c r="E190" s="4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51">
        <v>5520</v>
      </c>
      <c r="B191" s="45" t="s">
        <v>401</v>
      </c>
      <c r="C191" s="97">
        <f>SUM(C192:C193)</f>
        <v>0</v>
      </c>
      <c r="D191" s="46" t="str">
        <f t="shared" ref="D191:D193" si="35">IFERROR(C191/$C$191,"")</f>
        <v/>
      </c>
      <c r="E191" s="4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5">
        <v>5521</v>
      </c>
      <c r="B192" s="4" t="s">
        <v>402</v>
      </c>
      <c r="C192" s="96">
        <v>0</v>
      </c>
      <c r="D192" s="46" t="str">
        <f t="shared" si="35"/>
        <v/>
      </c>
      <c r="E192" s="4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5">
        <v>5522</v>
      </c>
      <c r="B193" s="4" t="s">
        <v>403</v>
      </c>
      <c r="C193" s="96">
        <v>0</v>
      </c>
      <c r="D193" s="46" t="str">
        <f t="shared" si="35"/>
        <v/>
      </c>
      <c r="E193" s="4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51">
        <v>5530</v>
      </c>
      <c r="B194" s="45" t="s">
        <v>404</v>
      </c>
      <c r="C194" s="97">
        <f>SUM(C195:C199)</f>
        <v>0</v>
      </c>
      <c r="D194" s="46" t="str">
        <f t="shared" ref="D194:D199" si="36">IFERROR(C194/$C$194,"")</f>
        <v/>
      </c>
      <c r="E194" s="4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5">
        <v>5531</v>
      </c>
      <c r="B195" s="4" t="s">
        <v>405</v>
      </c>
      <c r="C195" s="96">
        <v>0</v>
      </c>
      <c r="D195" s="46" t="str">
        <f t="shared" si="36"/>
        <v/>
      </c>
      <c r="E195" s="4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5">
        <v>5532</v>
      </c>
      <c r="B196" s="4" t="s">
        <v>406</v>
      </c>
      <c r="C196" s="96">
        <v>0</v>
      </c>
      <c r="D196" s="46" t="str">
        <f t="shared" si="36"/>
        <v/>
      </c>
      <c r="E196" s="4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5">
        <v>5533</v>
      </c>
      <c r="B197" s="4" t="s">
        <v>407</v>
      </c>
      <c r="C197" s="96">
        <v>0</v>
      </c>
      <c r="D197" s="46" t="str">
        <f t="shared" si="36"/>
        <v/>
      </c>
      <c r="E197" s="4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5">
        <v>5534</v>
      </c>
      <c r="B198" s="4" t="s">
        <v>408</v>
      </c>
      <c r="C198" s="96">
        <v>0</v>
      </c>
      <c r="D198" s="46" t="str">
        <f t="shared" si="36"/>
        <v/>
      </c>
      <c r="E198" s="4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5">
        <v>5535</v>
      </c>
      <c r="B199" s="4" t="s">
        <v>409</v>
      </c>
      <c r="C199" s="96">
        <v>0</v>
      </c>
      <c r="D199" s="46" t="str">
        <f t="shared" si="36"/>
        <v/>
      </c>
      <c r="E199" s="4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51">
        <v>5590</v>
      </c>
      <c r="B200" s="45" t="s">
        <v>410</v>
      </c>
      <c r="C200" s="97">
        <f>SUM(C201:C209)</f>
        <v>0</v>
      </c>
      <c r="D200" s="46" t="str">
        <f t="shared" ref="D200:D209" si="37">IFERROR(C200/$C$200,"")</f>
        <v/>
      </c>
      <c r="E200" s="4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5">
        <v>5591</v>
      </c>
      <c r="B201" s="4" t="s">
        <v>411</v>
      </c>
      <c r="C201" s="96">
        <v>0</v>
      </c>
      <c r="D201" s="46" t="str">
        <f t="shared" si="37"/>
        <v/>
      </c>
      <c r="E201" s="4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5">
        <v>5592</v>
      </c>
      <c r="B202" s="4" t="s">
        <v>412</v>
      </c>
      <c r="C202" s="96">
        <v>0</v>
      </c>
      <c r="D202" s="46" t="str">
        <f t="shared" si="37"/>
        <v/>
      </c>
      <c r="E202" s="4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5">
        <v>5593</v>
      </c>
      <c r="B203" s="4" t="s">
        <v>413</v>
      </c>
      <c r="C203" s="96">
        <v>0</v>
      </c>
      <c r="D203" s="46" t="str">
        <f t="shared" si="37"/>
        <v/>
      </c>
      <c r="E203" s="4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5">
        <v>5594</v>
      </c>
      <c r="B204" s="4" t="s">
        <v>414</v>
      </c>
      <c r="C204" s="96">
        <v>0</v>
      </c>
      <c r="D204" s="46" t="str">
        <f t="shared" si="37"/>
        <v/>
      </c>
      <c r="E204" s="4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5">
        <v>5595</v>
      </c>
      <c r="B205" s="4" t="s">
        <v>415</v>
      </c>
      <c r="C205" s="96">
        <v>0</v>
      </c>
      <c r="D205" s="46" t="str">
        <f t="shared" si="37"/>
        <v/>
      </c>
      <c r="E205" s="4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5">
        <v>5596</v>
      </c>
      <c r="B206" s="4" t="s">
        <v>307</v>
      </c>
      <c r="C206" s="96">
        <v>0</v>
      </c>
      <c r="D206" s="46" t="str">
        <f t="shared" si="37"/>
        <v/>
      </c>
      <c r="E206" s="4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5">
        <v>5597</v>
      </c>
      <c r="B207" s="4" t="s">
        <v>416</v>
      </c>
      <c r="C207" s="96">
        <v>0</v>
      </c>
      <c r="D207" s="46" t="str">
        <f t="shared" si="37"/>
        <v/>
      </c>
      <c r="E207" s="4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5">
        <v>5598</v>
      </c>
      <c r="B208" s="4" t="s">
        <v>417</v>
      </c>
      <c r="C208" s="96">
        <v>0</v>
      </c>
      <c r="D208" s="46" t="str">
        <f t="shared" si="37"/>
        <v/>
      </c>
      <c r="E208" s="4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5">
        <v>5599</v>
      </c>
      <c r="B209" s="4" t="s">
        <v>418</v>
      </c>
      <c r="C209" s="96">
        <v>0</v>
      </c>
      <c r="D209" s="46" t="str">
        <f t="shared" si="37"/>
        <v/>
      </c>
      <c r="E209" s="4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51">
        <v>5600</v>
      </c>
      <c r="B210" s="45" t="s">
        <v>419</v>
      </c>
      <c r="C210" s="97">
        <f>C211</f>
        <v>0</v>
      </c>
      <c r="D210" s="46"/>
      <c r="E210" s="4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51">
        <v>5610</v>
      </c>
      <c r="B211" s="45" t="s">
        <v>420</v>
      </c>
      <c r="C211" s="97">
        <f>C212</f>
        <v>0</v>
      </c>
      <c r="D211" s="46" t="str">
        <f t="shared" ref="D211:D212" si="38">IFERROR(C211/$C$211,"")</f>
        <v/>
      </c>
      <c r="E211" s="4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5">
        <v>5611</v>
      </c>
      <c r="B212" s="4" t="s">
        <v>421</v>
      </c>
      <c r="C212" s="96">
        <v>0</v>
      </c>
      <c r="D212" s="46" t="str">
        <f t="shared" si="38"/>
        <v/>
      </c>
      <c r="E212" s="4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4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 t="s">
        <v>65</v>
      </c>
      <c r="C214" s="31"/>
      <c r="D214" s="4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4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4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4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4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4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4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4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4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4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4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4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4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4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4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4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4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4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4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4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4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4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4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4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4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4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4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4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4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4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4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4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4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4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4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4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4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4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4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4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4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4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4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4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4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4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4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4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4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4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4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4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4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4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4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4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4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4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4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4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4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4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4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4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4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4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4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4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4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4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4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4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4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4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4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4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4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4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4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4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4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4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4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4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4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4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4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4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4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4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4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4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4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4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4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4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4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4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4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4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4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4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4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4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4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4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4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4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4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4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4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4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4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4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4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4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4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4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4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4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4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4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4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4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4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4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4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4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4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4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4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4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4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4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4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4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4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4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4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4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4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4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4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4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4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4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4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4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4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4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4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4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4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4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4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4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4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4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4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4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4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4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4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4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4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4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4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4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4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4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4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4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4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4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4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4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4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4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4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4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4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4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4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4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4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4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4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4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4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4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4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4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4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4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4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4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4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4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4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4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4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4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4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4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4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4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4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4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4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4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4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4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4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4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4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4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4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4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4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4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4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4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4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4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4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4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4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4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4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4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4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4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4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4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4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4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4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4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4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4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4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4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4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4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4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4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4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4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4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4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4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4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4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4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4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4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4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4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4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4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4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4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4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4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4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4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4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4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4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4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4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4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4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4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4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4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4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4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4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4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4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4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4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4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4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4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4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4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4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4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4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4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4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4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4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4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4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4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4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4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4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4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4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4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4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4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4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4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4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4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4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4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4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4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4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4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4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4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4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4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4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4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4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4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4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4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4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4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4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4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4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4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4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4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4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4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4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4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4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4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4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4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4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4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4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4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4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4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4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4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4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4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4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4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4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4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4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4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4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4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4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4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4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4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4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4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4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4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4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4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4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4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4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4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4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4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4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4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4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4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4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4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4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4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4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4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4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4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4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4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4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4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4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4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4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4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4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4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4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4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4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4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4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4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4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4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4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4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4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4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4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4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4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4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4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4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4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4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4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4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4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4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4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4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4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4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4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4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4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4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4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4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4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4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4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4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4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4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4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4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4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4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4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4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4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4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4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4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4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4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4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4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4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4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4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4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4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4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4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4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4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4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4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4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4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4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4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4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4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4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4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4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4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4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4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4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4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4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4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4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4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4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4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4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4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4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4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4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4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4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4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4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4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4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4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4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4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4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4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4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4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4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4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4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4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4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4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4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4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4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4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4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4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4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4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4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4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4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4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4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4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4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4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4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4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4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4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4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4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4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4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4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4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4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4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4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4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4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4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4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4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4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4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4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4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4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4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4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4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4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4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4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4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4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4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4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4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4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4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4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4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4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4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4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4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4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4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4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4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4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4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4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4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4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4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4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4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4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4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4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4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4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4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4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4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4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4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4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4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4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4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4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4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4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4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4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4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4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4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4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4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4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4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4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4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4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4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4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4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4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4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4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4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4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4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4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4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4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4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4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4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4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4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4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4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4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4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4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4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4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4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4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4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4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4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4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4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4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4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4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4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4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4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4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4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4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4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4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4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4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4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4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4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4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4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4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4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4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4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4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4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4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4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4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4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4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4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4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4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4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4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4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4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4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4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4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4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4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4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4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4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4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4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4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4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4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4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4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4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4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4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4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4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4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4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4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4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4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4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4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4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4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4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4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4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4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4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4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4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4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4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4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4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4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4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4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4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4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4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4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4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4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4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4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4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4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4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4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4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4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4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4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4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4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4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4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4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4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4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4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4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4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4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4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4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4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4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4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4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4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4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4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4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4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4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4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4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4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4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4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4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4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4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4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4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4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4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4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4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4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4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4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4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4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4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4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4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4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4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4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4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4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4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4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4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4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4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B162" sqref="B162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26" ht="11.25" customHeight="1" x14ac:dyDescent="0.25">
      <c r="A1" s="155" t="str">
        <f>'Notas a los Edos Financieros'!B1</f>
        <v>Municipio Dolores Hidalgo CIN</v>
      </c>
      <c r="B1" s="153"/>
      <c r="C1" s="153"/>
      <c r="D1" s="153"/>
      <c r="E1" s="153"/>
      <c r="F1" s="154"/>
      <c r="G1" s="26" t="s">
        <v>0</v>
      </c>
      <c r="H1" s="27">
        <f>'Notas a los Edos Financieros'!D1</f>
        <v>2024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1.25" customHeight="1" x14ac:dyDescent="0.25">
      <c r="A2" s="155" t="s">
        <v>66</v>
      </c>
      <c r="B2" s="153"/>
      <c r="C2" s="153"/>
      <c r="D2" s="153"/>
      <c r="E2" s="153"/>
      <c r="F2" s="154"/>
      <c r="G2" s="26" t="s">
        <v>2</v>
      </c>
      <c r="H2" s="27" t="str">
        <f>'Notas a los Edos Financieros'!D2</f>
        <v>Trimestral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1.25" customHeight="1" x14ac:dyDescent="0.25">
      <c r="A3" s="155" t="str">
        <f>'Notas a los Edos Financieros'!B3</f>
        <v>Del 01 de Enero al 31 de Diciembre de 2024</v>
      </c>
      <c r="B3" s="153"/>
      <c r="C3" s="153"/>
      <c r="D3" s="153"/>
      <c r="E3" s="153"/>
      <c r="F3" s="154"/>
      <c r="G3" s="26" t="s">
        <v>4</v>
      </c>
      <c r="H3" s="27">
        <f>'Notas a los Edos Financieros'!D3</f>
        <v>4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1.25" customHeight="1" x14ac:dyDescent="0.25">
      <c r="A4" s="152" t="s">
        <v>5</v>
      </c>
      <c r="B4" s="153"/>
      <c r="C4" s="153"/>
      <c r="D4" s="153"/>
      <c r="E4" s="153"/>
      <c r="F4" s="154"/>
      <c r="G4" s="26"/>
      <c r="H4" s="27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9.75" customHeight="1" x14ac:dyDescent="0.25">
      <c r="A5" s="29" t="s">
        <v>67</v>
      </c>
      <c r="B5" s="30"/>
      <c r="C5" s="30"/>
      <c r="D5" s="30"/>
      <c r="E5" s="30"/>
      <c r="F5" s="30"/>
      <c r="G5" s="30"/>
      <c r="H5" s="3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0" t="s">
        <v>68</v>
      </c>
      <c r="B7" s="30"/>
      <c r="C7" s="30"/>
      <c r="D7" s="30"/>
      <c r="E7" s="30"/>
      <c r="F7" s="30"/>
      <c r="G7" s="30"/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5">
      <c r="A8" s="32" t="s">
        <v>69</v>
      </c>
      <c r="B8" s="32" t="s">
        <v>70</v>
      </c>
      <c r="C8" s="32" t="s">
        <v>71</v>
      </c>
      <c r="D8" s="32" t="s">
        <v>72</v>
      </c>
      <c r="E8" s="32"/>
      <c r="F8" s="32"/>
      <c r="G8" s="32"/>
      <c r="H8" s="32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3.5" customHeight="1" x14ac:dyDescent="0.25">
      <c r="A9" s="33">
        <v>1114</v>
      </c>
      <c r="B9" s="31" t="s">
        <v>73</v>
      </c>
      <c r="C9" s="187">
        <v>15791187.5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9.75" customHeight="1" x14ac:dyDescent="0.25">
      <c r="A10" s="33">
        <v>1115</v>
      </c>
      <c r="B10" s="31" t="s">
        <v>74</v>
      </c>
      <c r="C10" s="34">
        <v>0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5">
      <c r="A11" s="33">
        <v>1121</v>
      </c>
      <c r="B11" s="31" t="s">
        <v>75</v>
      </c>
      <c r="C11" s="34"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30" t="s">
        <v>76</v>
      </c>
      <c r="B13" s="30"/>
      <c r="C13" s="30"/>
      <c r="D13" s="30"/>
      <c r="E13" s="30"/>
      <c r="F13" s="30"/>
      <c r="G13" s="30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32" t="s">
        <v>69</v>
      </c>
      <c r="B14" s="32" t="s">
        <v>70</v>
      </c>
      <c r="C14" s="32" t="s">
        <v>71</v>
      </c>
      <c r="D14" s="32">
        <v>2023</v>
      </c>
      <c r="E14" s="32">
        <f t="shared" ref="E14:G14" si="0">D14-1</f>
        <v>2022</v>
      </c>
      <c r="F14" s="32">
        <f t="shared" si="0"/>
        <v>2021</v>
      </c>
      <c r="G14" s="32">
        <f t="shared" si="0"/>
        <v>2020</v>
      </c>
      <c r="H14" s="32" t="s">
        <v>77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1.25" customHeight="1" x14ac:dyDescent="0.25">
      <c r="A15" s="33">
        <v>1122</v>
      </c>
      <c r="B15" s="31" t="s">
        <v>78</v>
      </c>
      <c r="C15" s="188">
        <v>20624130.489999998</v>
      </c>
      <c r="D15" s="94">
        <v>19738692.190000001</v>
      </c>
      <c r="E15" s="34">
        <v>0</v>
      </c>
      <c r="F15" s="34">
        <v>0</v>
      </c>
      <c r="G15" s="34">
        <v>0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1.25" customHeight="1" x14ac:dyDescent="0.25">
      <c r="A16" s="33">
        <v>1124</v>
      </c>
      <c r="B16" s="31" t="s">
        <v>79</v>
      </c>
      <c r="C16" s="188">
        <v>361498.22</v>
      </c>
      <c r="D16" s="94">
        <v>397135.85</v>
      </c>
      <c r="E16" s="34">
        <v>0</v>
      </c>
      <c r="F16" s="34">
        <v>0</v>
      </c>
      <c r="G16" s="34">
        <v>0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30" t="s">
        <v>80</v>
      </c>
      <c r="B18" s="30"/>
      <c r="C18" s="30"/>
      <c r="D18" s="30"/>
      <c r="E18" s="30"/>
      <c r="F18" s="30"/>
      <c r="G18" s="30"/>
      <c r="H18" s="30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32" t="s">
        <v>69</v>
      </c>
      <c r="B19" s="32" t="s">
        <v>70</v>
      </c>
      <c r="C19" s="32" t="s">
        <v>71</v>
      </c>
      <c r="D19" s="32" t="s">
        <v>81</v>
      </c>
      <c r="E19" s="32" t="s">
        <v>82</v>
      </c>
      <c r="F19" s="32" t="s">
        <v>83</v>
      </c>
      <c r="G19" s="32" t="s">
        <v>84</v>
      </c>
      <c r="H19" s="32" t="s">
        <v>85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1.1" customHeight="1" x14ac:dyDescent="0.25">
      <c r="A20" s="33">
        <v>1123</v>
      </c>
      <c r="B20" s="31" t="s">
        <v>86</v>
      </c>
      <c r="C20" s="189">
        <v>127509.61</v>
      </c>
      <c r="D20" s="189">
        <v>127509.61</v>
      </c>
      <c r="E20" s="34">
        <v>0</v>
      </c>
      <c r="F20" s="34">
        <v>0</v>
      </c>
      <c r="G20" s="34">
        <v>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1.1" customHeight="1" x14ac:dyDescent="0.25">
      <c r="A21" s="33">
        <v>1125</v>
      </c>
      <c r="B21" s="31" t="s">
        <v>87</v>
      </c>
      <c r="C21" s="189">
        <v>3423.28</v>
      </c>
      <c r="D21" s="189">
        <v>3423.28</v>
      </c>
      <c r="E21" s="34">
        <v>0</v>
      </c>
      <c r="F21" s="34">
        <v>0</v>
      </c>
      <c r="G21" s="34">
        <v>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1.1" customHeight="1" x14ac:dyDescent="0.25">
      <c r="A22" s="35">
        <v>1126</v>
      </c>
      <c r="B22" s="4" t="s">
        <v>88</v>
      </c>
      <c r="C22" s="189">
        <v>0</v>
      </c>
      <c r="D22" s="189">
        <v>0</v>
      </c>
      <c r="E22" s="34">
        <v>0</v>
      </c>
      <c r="F22" s="34">
        <v>0</v>
      </c>
      <c r="G22" s="34"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1.1" customHeight="1" x14ac:dyDescent="0.25">
      <c r="A23" s="35">
        <v>1129</v>
      </c>
      <c r="B23" s="4" t="s">
        <v>89</v>
      </c>
      <c r="C23" s="189">
        <v>5443978.5899999999</v>
      </c>
      <c r="D23" s="189">
        <v>5443978.5899999999</v>
      </c>
      <c r="E23" s="34">
        <v>0</v>
      </c>
      <c r="F23" s="34">
        <v>0</v>
      </c>
      <c r="G23" s="34"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1.1" customHeight="1" x14ac:dyDescent="0.25">
      <c r="A24" s="33">
        <v>1131</v>
      </c>
      <c r="B24" s="31" t="s">
        <v>90</v>
      </c>
      <c r="C24" s="189">
        <v>6673913.2599999998</v>
      </c>
      <c r="D24" s="189">
        <v>6673913.2599999998</v>
      </c>
      <c r="E24" s="34">
        <v>0</v>
      </c>
      <c r="F24" s="34">
        <v>0</v>
      </c>
      <c r="G24" s="34"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1.1" customHeight="1" x14ac:dyDescent="0.25">
      <c r="A25" s="33">
        <v>1132</v>
      </c>
      <c r="B25" s="31" t="s">
        <v>91</v>
      </c>
      <c r="C25" s="189">
        <v>2010070.67</v>
      </c>
      <c r="D25" s="189">
        <v>2010070.67</v>
      </c>
      <c r="E25" s="34">
        <v>0</v>
      </c>
      <c r="F25" s="34">
        <v>0</v>
      </c>
      <c r="G25" s="34">
        <v>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1.1" customHeight="1" x14ac:dyDescent="0.25">
      <c r="A26" s="33">
        <v>1133</v>
      </c>
      <c r="B26" s="31" t="s">
        <v>92</v>
      </c>
      <c r="C26" s="189">
        <v>0</v>
      </c>
      <c r="D26" s="189">
        <v>0</v>
      </c>
      <c r="E26" s="34">
        <v>0</v>
      </c>
      <c r="F26" s="34">
        <v>0</v>
      </c>
      <c r="G26" s="34">
        <v>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1.1" customHeight="1" x14ac:dyDescent="0.25">
      <c r="A27" s="33">
        <v>1134</v>
      </c>
      <c r="B27" s="31" t="s">
        <v>93</v>
      </c>
      <c r="C27" s="189">
        <v>25988729.780000001</v>
      </c>
      <c r="D27" s="189">
        <v>25988729.780000001</v>
      </c>
      <c r="E27" s="34">
        <v>0</v>
      </c>
      <c r="F27" s="34">
        <v>0</v>
      </c>
      <c r="G27" s="34">
        <v>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1.1" customHeight="1" x14ac:dyDescent="0.25">
      <c r="A28" s="33">
        <v>1139</v>
      </c>
      <c r="B28" s="31" t="s">
        <v>94</v>
      </c>
      <c r="C28" s="189">
        <v>0</v>
      </c>
      <c r="D28" s="189">
        <v>0</v>
      </c>
      <c r="E28" s="34">
        <v>0</v>
      </c>
      <c r="F28" s="34">
        <v>0</v>
      </c>
      <c r="G28" s="34"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30" t="s">
        <v>95</v>
      </c>
      <c r="B30" s="30"/>
      <c r="C30" s="30"/>
      <c r="D30" s="30"/>
      <c r="E30" s="30"/>
      <c r="F30" s="30"/>
      <c r="G30" s="30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32" t="s">
        <v>69</v>
      </c>
      <c r="B31" s="32" t="s">
        <v>70</v>
      </c>
      <c r="C31" s="32" t="s">
        <v>71</v>
      </c>
      <c r="D31" s="32" t="s">
        <v>96</v>
      </c>
      <c r="E31" s="32" t="s">
        <v>97</v>
      </c>
      <c r="F31" s="32" t="s">
        <v>98</v>
      </c>
      <c r="G31" s="32"/>
      <c r="H31" s="32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33">
        <v>1140</v>
      </c>
      <c r="B32" s="31" t="s">
        <v>99</v>
      </c>
      <c r="C32" s="34">
        <v>0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33">
        <v>1141</v>
      </c>
      <c r="B33" s="31" t="s">
        <v>100</v>
      </c>
      <c r="C33" s="34">
        <v>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33">
        <v>1142</v>
      </c>
      <c r="B34" s="31" t="s">
        <v>101</v>
      </c>
      <c r="C34" s="34">
        <v>0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33">
        <v>1143</v>
      </c>
      <c r="B35" s="31" t="s">
        <v>102</v>
      </c>
      <c r="C35" s="34">
        <v>0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33">
        <v>1144</v>
      </c>
      <c r="B36" s="31" t="s">
        <v>103</v>
      </c>
      <c r="C36" s="34">
        <v>0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33">
        <v>1145</v>
      </c>
      <c r="B37" s="31" t="s">
        <v>104</v>
      </c>
      <c r="C37" s="34">
        <v>0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30" t="s">
        <v>105</v>
      </c>
      <c r="B39" s="30"/>
      <c r="C39" s="30"/>
      <c r="D39" s="30"/>
      <c r="E39" s="30"/>
      <c r="F39" s="30"/>
      <c r="G39" s="30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32" t="s">
        <v>69</v>
      </c>
      <c r="B40" s="32" t="s">
        <v>70</v>
      </c>
      <c r="C40" s="32" t="s">
        <v>71</v>
      </c>
      <c r="D40" s="32" t="s">
        <v>97</v>
      </c>
      <c r="E40" s="32" t="s">
        <v>106</v>
      </c>
      <c r="F40" s="32" t="s">
        <v>98</v>
      </c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33">
        <v>1150</v>
      </c>
      <c r="B41" s="31" t="s">
        <v>107</v>
      </c>
      <c r="C41" s="34"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33">
        <v>1151</v>
      </c>
      <c r="B42" s="31" t="s">
        <v>108</v>
      </c>
      <c r="C42" s="34"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30" t="s">
        <v>109</v>
      </c>
      <c r="B44" s="30"/>
      <c r="C44" s="30"/>
      <c r="D44" s="30"/>
      <c r="E44" s="30"/>
      <c r="F44" s="30"/>
      <c r="G44" s="30"/>
      <c r="H44" s="30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5">
      <c r="A45" s="32" t="s">
        <v>69</v>
      </c>
      <c r="B45" s="32" t="s">
        <v>70</v>
      </c>
      <c r="C45" s="32" t="s">
        <v>71</v>
      </c>
      <c r="D45" s="32" t="s">
        <v>72</v>
      </c>
      <c r="E45" s="32" t="s">
        <v>85</v>
      </c>
      <c r="F45" s="32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33">
        <v>1213</v>
      </c>
      <c r="B46" s="31" t="s">
        <v>110</v>
      </c>
      <c r="C46" s="94">
        <v>21311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5">
      <c r="A48" s="30" t="s">
        <v>111</v>
      </c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5">
      <c r="A49" s="32" t="s">
        <v>69</v>
      </c>
      <c r="B49" s="32" t="s">
        <v>70</v>
      </c>
      <c r="C49" s="32" t="s">
        <v>71</v>
      </c>
      <c r="D49" s="32"/>
      <c r="E49" s="32"/>
      <c r="F49" s="32"/>
      <c r="G49" s="32"/>
      <c r="H49" s="32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5">
      <c r="A50" s="33">
        <v>1211</v>
      </c>
      <c r="B50" s="31" t="s">
        <v>112</v>
      </c>
      <c r="C50" s="34"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5">
      <c r="A51" s="33">
        <v>1212</v>
      </c>
      <c r="B51" s="31" t="s">
        <v>113</v>
      </c>
      <c r="C51" s="34"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5">
      <c r="A52" s="33">
        <v>1214</v>
      </c>
      <c r="B52" s="31" t="s">
        <v>114</v>
      </c>
      <c r="C52" s="34"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5">
      <c r="A54" s="30" t="s">
        <v>115</v>
      </c>
      <c r="B54" s="30"/>
      <c r="C54" s="30"/>
      <c r="D54" s="30"/>
      <c r="E54" s="30"/>
      <c r="F54" s="30"/>
      <c r="G54" s="30"/>
      <c r="H54" s="30"/>
      <c r="I54" s="30"/>
      <c r="J54" s="30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5">
      <c r="A55" s="32" t="s">
        <v>69</v>
      </c>
      <c r="B55" s="32" t="s">
        <v>70</v>
      </c>
      <c r="C55" s="32" t="s">
        <v>71</v>
      </c>
      <c r="D55" s="32" t="s">
        <v>116</v>
      </c>
      <c r="E55" s="32" t="s">
        <v>117</v>
      </c>
      <c r="F55" s="32" t="s">
        <v>118</v>
      </c>
      <c r="G55" s="32" t="s">
        <v>119</v>
      </c>
      <c r="H55" s="32" t="s">
        <v>120</v>
      </c>
      <c r="I55" s="32" t="s">
        <v>121</v>
      </c>
      <c r="J55" s="32" t="s">
        <v>122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1.1" customHeight="1" x14ac:dyDescent="0.25">
      <c r="A56" s="33">
        <v>1230</v>
      </c>
      <c r="B56" s="31" t="s">
        <v>123</v>
      </c>
      <c r="C56" s="190">
        <v>2527857199.7399998</v>
      </c>
      <c r="D56" s="190">
        <v>11302555.359999999</v>
      </c>
      <c r="E56" s="190">
        <v>-69266313.519999996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1.1" customHeight="1" x14ac:dyDescent="0.25">
      <c r="A57" s="33">
        <v>1231</v>
      </c>
      <c r="B57" s="31" t="s">
        <v>124</v>
      </c>
      <c r="C57" s="190">
        <v>163888570.25999999</v>
      </c>
      <c r="D57" s="191"/>
      <c r="E57" s="19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1.1" customHeight="1" x14ac:dyDescent="0.25">
      <c r="A58" s="33">
        <v>1232</v>
      </c>
      <c r="B58" s="31" t="s">
        <v>125</v>
      </c>
      <c r="C58" s="190">
        <v>0</v>
      </c>
      <c r="D58" s="190">
        <v>0</v>
      </c>
      <c r="E58" s="190">
        <v>0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1.1" customHeight="1" x14ac:dyDescent="0.25">
      <c r="A59" s="33">
        <v>1233</v>
      </c>
      <c r="B59" s="31" t="s">
        <v>126</v>
      </c>
      <c r="C59" s="190">
        <v>113708886.89</v>
      </c>
      <c r="D59" s="190">
        <v>5651277.6799999997</v>
      </c>
      <c r="E59" s="190">
        <v>-34633156.759999998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1.1" customHeight="1" x14ac:dyDescent="0.25">
      <c r="A60" s="33">
        <v>1234</v>
      </c>
      <c r="B60" s="31" t="s">
        <v>127</v>
      </c>
      <c r="C60" s="190">
        <v>0</v>
      </c>
      <c r="D60" s="190">
        <v>0</v>
      </c>
      <c r="E60" s="190">
        <v>0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1.1" customHeight="1" x14ac:dyDescent="0.25">
      <c r="A61" s="33">
        <v>1235</v>
      </c>
      <c r="B61" s="31" t="s">
        <v>128</v>
      </c>
      <c r="C61" s="190">
        <v>1703355478.8</v>
      </c>
      <c r="D61" s="190">
        <v>0</v>
      </c>
      <c r="E61" s="190">
        <v>0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1.1" customHeight="1" x14ac:dyDescent="0.25">
      <c r="A62" s="33">
        <v>1236</v>
      </c>
      <c r="B62" s="31" t="s">
        <v>129</v>
      </c>
      <c r="C62" s="190">
        <v>546904263.78999996</v>
      </c>
      <c r="D62" s="190">
        <v>0</v>
      </c>
      <c r="E62" s="190">
        <v>0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1.1" customHeight="1" x14ac:dyDescent="0.25">
      <c r="A63" s="33">
        <v>1239</v>
      </c>
      <c r="B63" s="31" t="s">
        <v>130</v>
      </c>
      <c r="C63" s="190">
        <v>0</v>
      </c>
      <c r="D63" s="190">
        <v>5651277.6799999997</v>
      </c>
      <c r="E63" s="190">
        <v>-34633156.759999998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1.1" customHeight="1" x14ac:dyDescent="0.25">
      <c r="A64" s="33">
        <v>1240</v>
      </c>
      <c r="B64" s="31" t="s">
        <v>131</v>
      </c>
      <c r="C64" s="190">
        <v>138370126.42000002</v>
      </c>
      <c r="D64" s="190">
        <v>13217825.57</v>
      </c>
      <c r="E64" s="190">
        <v>86498552.469999999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1.1" customHeight="1" x14ac:dyDescent="0.25">
      <c r="A65" s="33">
        <v>1241</v>
      </c>
      <c r="B65" s="31" t="s">
        <v>132</v>
      </c>
      <c r="C65" s="190">
        <v>12295558.279999999</v>
      </c>
      <c r="D65" s="190">
        <v>1289716.8799999999</v>
      </c>
      <c r="E65" s="190">
        <v>0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1.1" customHeight="1" x14ac:dyDescent="0.25">
      <c r="A66" s="33">
        <v>1242</v>
      </c>
      <c r="B66" s="31" t="s">
        <v>133</v>
      </c>
      <c r="C66" s="190">
        <v>3468020.23</v>
      </c>
      <c r="D66" s="190">
        <v>450628.31</v>
      </c>
      <c r="E66" s="190">
        <v>0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1.1" customHeight="1" x14ac:dyDescent="0.25">
      <c r="A67" s="33">
        <v>1243</v>
      </c>
      <c r="B67" s="31" t="s">
        <v>134</v>
      </c>
      <c r="C67" s="190">
        <v>218940</v>
      </c>
      <c r="D67" s="190">
        <v>41788</v>
      </c>
      <c r="E67" s="190">
        <v>0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1.1" customHeight="1" x14ac:dyDescent="0.25">
      <c r="A68" s="33">
        <v>1244</v>
      </c>
      <c r="B68" s="31" t="s">
        <v>135</v>
      </c>
      <c r="C68" s="190">
        <v>100829397.76000001</v>
      </c>
      <c r="D68" s="190">
        <v>10513963.439999999</v>
      </c>
      <c r="E68" s="190">
        <v>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1.1" customHeight="1" x14ac:dyDescent="0.25">
      <c r="A69" s="33">
        <v>1245</v>
      </c>
      <c r="B69" s="31" t="s">
        <v>136</v>
      </c>
      <c r="C69" s="190">
        <v>3870005.86</v>
      </c>
      <c r="D69" s="190">
        <v>387000.73</v>
      </c>
      <c r="E69" s="190">
        <v>86498552.469999999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1.1" customHeight="1" x14ac:dyDescent="0.25">
      <c r="A70" s="33">
        <v>1246</v>
      </c>
      <c r="B70" s="31" t="s">
        <v>137</v>
      </c>
      <c r="C70" s="190">
        <v>17338204.289999999</v>
      </c>
      <c r="D70" s="190">
        <v>534728.21</v>
      </c>
      <c r="E70" s="190">
        <v>0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1.1" customHeight="1" x14ac:dyDescent="0.25">
      <c r="A71" s="33">
        <v>1247</v>
      </c>
      <c r="B71" s="31" t="s">
        <v>138</v>
      </c>
      <c r="C71" s="190">
        <v>350000</v>
      </c>
      <c r="D71" s="190">
        <v>0</v>
      </c>
      <c r="E71" s="190">
        <v>0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1.1" customHeight="1" x14ac:dyDescent="0.25">
      <c r="A72" s="33">
        <v>1248</v>
      </c>
      <c r="B72" s="31" t="s">
        <v>139</v>
      </c>
      <c r="C72" s="190">
        <v>0</v>
      </c>
      <c r="D72" s="190">
        <v>0</v>
      </c>
      <c r="E72" s="190">
        <v>0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5">
      <c r="A74" s="30" t="s">
        <v>140</v>
      </c>
      <c r="B74" s="30"/>
      <c r="C74" s="30"/>
      <c r="D74" s="30"/>
      <c r="E74" s="30"/>
      <c r="F74" s="30"/>
      <c r="G74" s="30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5">
      <c r="A75" s="32" t="s">
        <v>69</v>
      </c>
      <c r="B75" s="32" t="s">
        <v>70</v>
      </c>
      <c r="C75" s="32" t="s">
        <v>71</v>
      </c>
      <c r="D75" s="32" t="s">
        <v>141</v>
      </c>
      <c r="E75" s="32" t="s">
        <v>142</v>
      </c>
      <c r="F75" s="32" t="s">
        <v>143</v>
      </c>
      <c r="G75" s="32" t="s">
        <v>144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1.1" customHeight="1" x14ac:dyDescent="0.25">
      <c r="A76" s="33">
        <v>1250</v>
      </c>
      <c r="B76" s="31" t="s">
        <v>145</v>
      </c>
      <c r="C76" s="192">
        <v>908953.74</v>
      </c>
      <c r="D76" s="192">
        <v>90895.37000000001</v>
      </c>
      <c r="E76" s="192">
        <v>542803.91</v>
      </c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1.1" customHeight="1" x14ac:dyDescent="0.25">
      <c r="A77" s="33">
        <v>1251</v>
      </c>
      <c r="B77" s="31" t="s">
        <v>146</v>
      </c>
      <c r="C77" s="192">
        <v>783105.74</v>
      </c>
      <c r="D77" s="192">
        <v>78310.570000000007</v>
      </c>
      <c r="E77" s="192">
        <v>478147.64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1.1" customHeight="1" x14ac:dyDescent="0.25">
      <c r="A78" s="33">
        <v>1252</v>
      </c>
      <c r="B78" s="31" t="s">
        <v>147</v>
      </c>
      <c r="C78" s="192">
        <v>0</v>
      </c>
      <c r="D78" s="192">
        <v>0</v>
      </c>
      <c r="E78" s="192">
        <v>0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1.1" customHeight="1" x14ac:dyDescent="0.25">
      <c r="A79" s="33">
        <v>1253</v>
      </c>
      <c r="B79" s="31" t="s">
        <v>148</v>
      </c>
      <c r="C79" s="192">
        <v>0</v>
      </c>
      <c r="D79" s="192">
        <v>0</v>
      </c>
      <c r="E79" s="192">
        <v>0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1.1" customHeight="1" x14ac:dyDescent="0.25">
      <c r="A80" s="33">
        <v>1254</v>
      </c>
      <c r="B80" s="31" t="s">
        <v>149</v>
      </c>
      <c r="C80" s="192">
        <v>125848</v>
      </c>
      <c r="D80" s="192">
        <v>12584.8</v>
      </c>
      <c r="E80" s="192">
        <v>64656.27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1.1" customHeight="1" x14ac:dyDescent="0.25">
      <c r="A81" s="33">
        <v>1259</v>
      </c>
      <c r="B81" s="31" t="s">
        <v>150</v>
      </c>
      <c r="C81" s="192">
        <v>0</v>
      </c>
      <c r="D81" s="192">
        <v>0</v>
      </c>
      <c r="E81" s="192">
        <v>0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1.1" customHeight="1" x14ac:dyDescent="0.25">
      <c r="A82" s="33">
        <v>1270</v>
      </c>
      <c r="B82" s="31" t="s">
        <v>151</v>
      </c>
      <c r="C82" s="192">
        <v>74136981.620000005</v>
      </c>
      <c r="D82" s="193"/>
      <c r="E82" s="193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1.1" customHeight="1" x14ac:dyDescent="0.25">
      <c r="A83" s="33">
        <v>1271</v>
      </c>
      <c r="B83" s="31" t="s">
        <v>152</v>
      </c>
      <c r="C83" s="192">
        <v>74136981.620000005</v>
      </c>
      <c r="D83" s="193"/>
      <c r="E83" s="193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1.1" customHeight="1" x14ac:dyDescent="0.25">
      <c r="A84" s="33">
        <v>1272</v>
      </c>
      <c r="B84" s="31" t="s">
        <v>153</v>
      </c>
      <c r="C84" s="192">
        <v>0</v>
      </c>
      <c r="D84" s="193"/>
      <c r="E84" s="193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1.1" customHeight="1" x14ac:dyDescent="0.25">
      <c r="A85" s="33">
        <v>1273</v>
      </c>
      <c r="B85" s="31" t="s">
        <v>154</v>
      </c>
      <c r="C85" s="192">
        <v>0</v>
      </c>
      <c r="D85" s="193"/>
      <c r="E85" s="193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1.1" customHeight="1" x14ac:dyDescent="0.25">
      <c r="A86" s="33">
        <v>1274</v>
      </c>
      <c r="B86" s="31" t="s">
        <v>155</v>
      </c>
      <c r="C86" s="192">
        <v>0</v>
      </c>
      <c r="D86" s="193"/>
      <c r="E86" s="193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1.1" customHeight="1" x14ac:dyDescent="0.25">
      <c r="A87" s="33">
        <v>1275</v>
      </c>
      <c r="B87" s="31" t="s">
        <v>156</v>
      </c>
      <c r="C87" s="192">
        <v>0</v>
      </c>
      <c r="D87" s="193"/>
      <c r="E87" s="193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1.1" customHeight="1" x14ac:dyDescent="0.25">
      <c r="A88" s="33">
        <v>1279</v>
      </c>
      <c r="B88" s="31" t="s">
        <v>157</v>
      </c>
      <c r="C88" s="192">
        <v>0</v>
      </c>
      <c r="D88" s="193"/>
      <c r="E88" s="193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5">
      <c r="A90" s="30" t="s">
        <v>158</v>
      </c>
      <c r="B90" s="30"/>
      <c r="C90" s="30"/>
      <c r="D90" s="30"/>
      <c r="E90" s="30"/>
      <c r="F90" s="30"/>
      <c r="G90" s="30"/>
      <c r="H90" s="3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5">
      <c r="A91" s="32" t="s">
        <v>69</v>
      </c>
      <c r="B91" s="32" t="s">
        <v>70</v>
      </c>
      <c r="C91" s="32" t="s">
        <v>71</v>
      </c>
      <c r="D91" s="32" t="s">
        <v>120</v>
      </c>
      <c r="E91" s="32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5">
      <c r="A92" s="33">
        <v>1160</v>
      </c>
      <c r="B92" s="31" t="s">
        <v>159</v>
      </c>
      <c r="C92" s="34"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5">
      <c r="A93" s="33">
        <v>1161</v>
      </c>
      <c r="B93" s="31" t="s">
        <v>160</v>
      </c>
      <c r="C93" s="34"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5">
      <c r="A94" s="33">
        <v>1162</v>
      </c>
      <c r="B94" s="31" t="s">
        <v>161</v>
      </c>
      <c r="C94" s="34"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5">
      <c r="A96" s="30" t="s">
        <v>162</v>
      </c>
      <c r="B96" s="30"/>
      <c r="C96" s="30"/>
      <c r="D96" s="30"/>
      <c r="E96" s="30"/>
      <c r="F96" s="30"/>
      <c r="G96" s="30"/>
      <c r="H96" s="3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5">
      <c r="A97" s="32" t="s">
        <v>69</v>
      </c>
      <c r="B97" s="32" t="s">
        <v>70</v>
      </c>
      <c r="C97" s="32" t="s">
        <v>71</v>
      </c>
      <c r="D97" s="32" t="s">
        <v>85</v>
      </c>
      <c r="E97" s="32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5">
      <c r="A98" s="33">
        <v>1190</v>
      </c>
      <c r="B98" s="31" t="s">
        <v>163</v>
      </c>
      <c r="C98" s="34"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5">
      <c r="A99" s="33">
        <v>1191</v>
      </c>
      <c r="B99" s="31" t="s">
        <v>164</v>
      </c>
      <c r="C99" s="34"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5">
      <c r="A100" s="33">
        <v>1192</v>
      </c>
      <c r="B100" s="31" t="s">
        <v>165</v>
      </c>
      <c r="C100" s="34"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9.75" customHeight="1" x14ac:dyDescent="0.25">
      <c r="A101" s="33">
        <v>1193</v>
      </c>
      <c r="B101" s="31" t="s">
        <v>166</v>
      </c>
      <c r="C101" s="34"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5">
      <c r="A102" s="33">
        <v>1194</v>
      </c>
      <c r="B102" s="31" t="s">
        <v>167</v>
      </c>
      <c r="C102" s="34"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33">
        <v>1290</v>
      </c>
      <c r="B103" s="31" t="s">
        <v>168</v>
      </c>
      <c r="C103" s="34"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5">
      <c r="A104" s="33">
        <v>1291</v>
      </c>
      <c r="B104" s="31" t="s">
        <v>169</v>
      </c>
      <c r="C104" s="34"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5">
      <c r="A105" s="33">
        <v>1292</v>
      </c>
      <c r="B105" s="31" t="s">
        <v>170</v>
      </c>
      <c r="C105" s="34"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5">
      <c r="A106" s="33">
        <v>1293</v>
      </c>
      <c r="B106" s="31" t="s">
        <v>171</v>
      </c>
      <c r="C106" s="34"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5">
      <c r="A108" s="30" t="s">
        <v>172</v>
      </c>
      <c r="B108" s="30"/>
      <c r="C108" s="30"/>
      <c r="D108" s="30"/>
      <c r="E108" s="30"/>
      <c r="F108" s="30"/>
      <c r="G108" s="30"/>
      <c r="H108" s="3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5">
      <c r="A109" s="32" t="s">
        <v>69</v>
      </c>
      <c r="B109" s="32" t="s">
        <v>70</v>
      </c>
      <c r="C109" s="32" t="s">
        <v>71</v>
      </c>
      <c r="D109" s="32" t="s">
        <v>81</v>
      </c>
      <c r="E109" s="32" t="s">
        <v>82</v>
      </c>
      <c r="F109" s="32" t="s">
        <v>83</v>
      </c>
      <c r="G109" s="32" t="s">
        <v>173</v>
      </c>
      <c r="H109" s="32" t="s">
        <v>174</v>
      </c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1.1" customHeight="1" x14ac:dyDescent="0.25">
      <c r="A110" s="33">
        <v>2110</v>
      </c>
      <c r="B110" s="31" t="s">
        <v>175</v>
      </c>
      <c r="C110" s="94">
        <f>SUM(C111:C119)</f>
        <v>29999435.720000003</v>
      </c>
      <c r="D110" s="94">
        <f>SUM(D111:D119)</f>
        <v>29999435.720000003</v>
      </c>
      <c r="E110" s="34">
        <v>0</v>
      </c>
      <c r="F110" s="34">
        <v>0</v>
      </c>
      <c r="G110" s="34">
        <v>0</v>
      </c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1.1" customHeight="1" x14ac:dyDescent="0.25">
      <c r="A111" s="33">
        <v>2111</v>
      </c>
      <c r="B111" s="31" t="s">
        <v>176</v>
      </c>
      <c r="C111" s="195">
        <v>-4017733.21</v>
      </c>
      <c r="D111" s="194">
        <v>-4017733.21</v>
      </c>
      <c r="E111" s="34">
        <v>0</v>
      </c>
      <c r="F111" s="34">
        <v>0</v>
      </c>
      <c r="G111" s="34">
        <v>0</v>
      </c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1.1" customHeight="1" x14ac:dyDescent="0.25">
      <c r="A112" s="33">
        <v>2112</v>
      </c>
      <c r="B112" s="31" t="s">
        <v>177</v>
      </c>
      <c r="C112" s="195">
        <v>12563150.35</v>
      </c>
      <c r="D112" s="194">
        <v>12563150.35</v>
      </c>
      <c r="E112" s="34">
        <v>0</v>
      </c>
      <c r="F112" s="34">
        <v>0</v>
      </c>
      <c r="G112" s="34">
        <v>0</v>
      </c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1.1" customHeight="1" x14ac:dyDescent="0.25">
      <c r="A113" s="33">
        <v>2113</v>
      </c>
      <c r="B113" s="31" t="s">
        <v>178</v>
      </c>
      <c r="C113" s="195">
        <v>10207166.1</v>
      </c>
      <c r="D113" s="194">
        <v>10207166.1</v>
      </c>
      <c r="E113" s="34">
        <v>0</v>
      </c>
      <c r="F113" s="34">
        <v>0</v>
      </c>
      <c r="G113" s="34">
        <v>0</v>
      </c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1.1" customHeight="1" x14ac:dyDescent="0.25">
      <c r="A114" s="33">
        <v>2114</v>
      </c>
      <c r="B114" s="31" t="s">
        <v>179</v>
      </c>
      <c r="C114" s="195">
        <v>0.01</v>
      </c>
      <c r="D114" s="194">
        <v>0.01</v>
      </c>
      <c r="E114" s="34">
        <v>0</v>
      </c>
      <c r="F114" s="34">
        <v>0</v>
      </c>
      <c r="G114" s="34">
        <v>0</v>
      </c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1.1" customHeight="1" x14ac:dyDescent="0.25">
      <c r="A115" s="33">
        <v>2115</v>
      </c>
      <c r="B115" s="31" t="s">
        <v>180</v>
      </c>
      <c r="C115" s="195">
        <v>719680.53</v>
      </c>
      <c r="D115" s="194">
        <v>719680.53</v>
      </c>
      <c r="E115" s="34">
        <v>0</v>
      </c>
      <c r="F115" s="34">
        <v>0</v>
      </c>
      <c r="G115" s="34">
        <v>0</v>
      </c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1.1" customHeight="1" x14ac:dyDescent="0.25">
      <c r="A116" s="33">
        <v>2116</v>
      </c>
      <c r="B116" s="31" t="s">
        <v>181</v>
      </c>
      <c r="C116" s="195">
        <v>0</v>
      </c>
      <c r="D116" s="194">
        <v>0</v>
      </c>
      <c r="E116" s="34">
        <v>0</v>
      </c>
      <c r="F116" s="34">
        <v>0</v>
      </c>
      <c r="G116" s="34">
        <v>0</v>
      </c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1.1" customHeight="1" x14ac:dyDescent="0.25">
      <c r="A117" s="33">
        <v>2117</v>
      </c>
      <c r="B117" s="31" t="s">
        <v>182</v>
      </c>
      <c r="C117" s="195">
        <v>9184914.2799999993</v>
      </c>
      <c r="D117" s="194">
        <v>9184914.2799999993</v>
      </c>
      <c r="E117" s="34">
        <v>0</v>
      </c>
      <c r="F117" s="34">
        <v>0</v>
      </c>
      <c r="G117" s="34">
        <v>0</v>
      </c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1.1" customHeight="1" x14ac:dyDescent="0.25">
      <c r="A118" s="33">
        <v>2118</v>
      </c>
      <c r="B118" s="31" t="s">
        <v>183</v>
      </c>
      <c r="C118" s="195">
        <v>0</v>
      </c>
      <c r="D118" s="194">
        <v>0</v>
      </c>
      <c r="E118" s="34">
        <v>0</v>
      </c>
      <c r="F118" s="34">
        <v>0</v>
      </c>
      <c r="G118" s="34">
        <v>0</v>
      </c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1.1" customHeight="1" x14ac:dyDescent="0.25">
      <c r="A119" s="33">
        <v>2119</v>
      </c>
      <c r="B119" s="31" t="s">
        <v>184</v>
      </c>
      <c r="C119" s="195">
        <v>1342257.66</v>
      </c>
      <c r="D119" s="194">
        <v>1342257.66</v>
      </c>
      <c r="E119" s="34">
        <v>0</v>
      </c>
      <c r="F119" s="34">
        <v>0</v>
      </c>
      <c r="G119" s="34">
        <v>0</v>
      </c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1.1" customHeight="1" x14ac:dyDescent="0.25">
      <c r="A120" s="33">
        <v>2120</v>
      </c>
      <c r="B120" s="31" t="s">
        <v>185</v>
      </c>
      <c r="C120" s="94">
        <f>SUM(C121:C123)</f>
        <v>0</v>
      </c>
      <c r="D120" s="94">
        <f t="shared" ref="D120" si="1">SUM(D121:D123)</f>
        <v>0</v>
      </c>
      <c r="E120" s="34">
        <v>0</v>
      </c>
      <c r="F120" s="34">
        <v>0</v>
      </c>
      <c r="G120" s="34">
        <v>0</v>
      </c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1.1" customHeight="1" x14ac:dyDescent="0.25">
      <c r="A121" s="33">
        <v>2121</v>
      </c>
      <c r="B121" s="31" t="s">
        <v>186</v>
      </c>
      <c r="C121" s="94">
        <v>0</v>
      </c>
      <c r="D121" s="94">
        <f>C121</f>
        <v>0</v>
      </c>
      <c r="E121" s="34">
        <v>0</v>
      </c>
      <c r="F121" s="34">
        <v>0</v>
      </c>
      <c r="G121" s="34">
        <v>0</v>
      </c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1.1" customHeight="1" x14ac:dyDescent="0.25">
      <c r="A122" s="33">
        <v>2122</v>
      </c>
      <c r="B122" s="31" t="s">
        <v>187</v>
      </c>
      <c r="C122" s="94">
        <v>0</v>
      </c>
      <c r="D122" s="94">
        <f t="shared" ref="D122:D123" si="2">C122</f>
        <v>0</v>
      </c>
      <c r="E122" s="34">
        <v>0</v>
      </c>
      <c r="F122" s="34">
        <v>0</v>
      </c>
      <c r="G122" s="34">
        <v>0</v>
      </c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1.1" customHeight="1" x14ac:dyDescent="0.25">
      <c r="A123" s="33">
        <v>2129</v>
      </c>
      <c r="B123" s="31" t="s">
        <v>188</v>
      </c>
      <c r="C123" s="94">
        <v>0</v>
      </c>
      <c r="D123" s="94">
        <f t="shared" si="2"/>
        <v>0</v>
      </c>
      <c r="E123" s="34">
        <v>0</v>
      </c>
      <c r="F123" s="34">
        <v>0</v>
      </c>
      <c r="G123" s="34">
        <v>0</v>
      </c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30" t="s">
        <v>189</v>
      </c>
      <c r="B125" s="30"/>
      <c r="C125" s="30"/>
      <c r="D125" s="30"/>
      <c r="E125" s="30"/>
      <c r="F125" s="30"/>
      <c r="G125" s="30"/>
      <c r="H125" s="3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2" t="s">
        <v>69</v>
      </c>
      <c r="B126" s="32" t="s">
        <v>70</v>
      </c>
      <c r="C126" s="32" t="s">
        <v>71</v>
      </c>
      <c r="D126" s="32" t="s">
        <v>190</v>
      </c>
      <c r="E126" s="32" t="s">
        <v>85</v>
      </c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0.5" customHeight="1" x14ac:dyDescent="0.25">
      <c r="A127" s="33">
        <v>2160</v>
      </c>
      <c r="B127" s="31" t="s">
        <v>191</v>
      </c>
      <c r="C127" s="94">
        <f>SUM(C128:C133)</f>
        <v>754821.09000000008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0.5" customHeight="1" x14ac:dyDescent="0.25">
      <c r="A128" s="33">
        <v>2161</v>
      </c>
      <c r="B128" s="31" t="s">
        <v>192</v>
      </c>
      <c r="C128" s="94">
        <v>110305.66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0.5" customHeight="1" x14ac:dyDescent="0.25">
      <c r="A129" s="33">
        <v>2162</v>
      </c>
      <c r="B129" s="31" t="s">
        <v>193</v>
      </c>
      <c r="C129" s="94">
        <v>644515.43000000005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0.5" customHeight="1" x14ac:dyDescent="0.25">
      <c r="A130" s="33">
        <v>2163</v>
      </c>
      <c r="B130" s="31" t="s">
        <v>194</v>
      </c>
      <c r="C130" s="34"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0.5" customHeight="1" x14ac:dyDescent="0.25">
      <c r="A131" s="33">
        <v>2164</v>
      </c>
      <c r="B131" s="31" t="s">
        <v>195</v>
      </c>
      <c r="C131" s="34"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0.5" customHeight="1" x14ac:dyDescent="0.25">
      <c r="A132" s="33">
        <v>2165</v>
      </c>
      <c r="B132" s="31" t="s">
        <v>196</v>
      </c>
      <c r="C132" s="34"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0.5" customHeight="1" x14ac:dyDescent="0.25">
      <c r="A133" s="33">
        <v>2166</v>
      </c>
      <c r="B133" s="31" t="s">
        <v>197</v>
      </c>
      <c r="C133" s="34"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0.5" customHeight="1" x14ac:dyDescent="0.25">
      <c r="A134" s="33">
        <v>2250</v>
      </c>
      <c r="B134" s="31" t="s">
        <v>198</v>
      </c>
      <c r="C134" s="34"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0.5" customHeight="1" x14ac:dyDescent="0.25">
      <c r="A135" s="33">
        <v>2251</v>
      </c>
      <c r="B135" s="31" t="s">
        <v>199</v>
      </c>
      <c r="C135" s="34"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0.5" customHeight="1" x14ac:dyDescent="0.25">
      <c r="A136" s="33">
        <v>2252</v>
      </c>
      <c r="B136" s="31" t="s">
        <v>200</v>
      </c>
      <c r="C136" s="34"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0.5" customHeight="1" x14ac:dyDescent="0.25">
      <c r="A137" s="33">
        <v>2253</v>
      </c>
      <c r="B137" s="31" t="s">
        <v>201</v>
      </c>
      <c r="C137" s="34"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0.5" customHeight="1" x14ac:dyDescent="0.25">
      <c r="A138" s="33">
        <v>2254</v>
      </c>
      <c r="B138" s="31" t="s">
        <v>202</v>
      </c>
      <c r="C138" s="34"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0.5" customHeight="1" x14ac:dyDescent="0.25">
      <c r="A139" s="33">
        <v>2255</v>
      </c>
      <c r="B139" s="31" t="s">
        <v>203</v>
      </c>
      <c r="C139" s="34"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0.5" customHeight="1" x14ac:dyDescent="0.25">
      <c r="A140" s="33">
        <v>2256</v>
      </c>
      <c r="B140" s="31" t="s">
        <v>204</v>
      </c>
      <c r="C140" s="34"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5">
      <c r="A142" s="30" t="s">
        <v>205</v>
      </c>
      <c r="B142" s="30"/>
      <c r="C142" s="30"/>
      <c r="D142" s="30"/>
      <c r="E142" s="30"/>
      <c r="F142" s="30"/>
      <c r="G142" s="30"/>
      <c r="H142" s="3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5">
      <c r="A143" s="36" t="s">
        <v>69</v>
      </c>
      <c r="B143" s="36" t="s">
        <v>70</v>
      </c>
      <c r="C143" s="36" t="s">
        <v>71</v>
      </c>
      <c r="D143" s="32" t="s">
        <v>190</v>
      </c>
      <c r="E143" s="32" t="s">
        <v>85</v>
      </c>
      <c r="F143" s="36"/>
      <c r="G143" s="36"/>
      <c r="H143" s="36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1.1" customHeight="1" x14ac:dyDescent="0.25">
      <c r="A144" s="33">
        <v>2150</v>
      </c>
      <c r="B144" s="31" t="s">
        <v>206</v>
      </c>
      <c r="C144" s="94">
        <f>SUM(C145:C147)</f>
        <v>49592137.350000001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1.1" customHeight="1" x14ac:dyDescent="0.25">
      <c r="A145" s="33">
        <v>2151</v>
      </c>
      <c r="B145" s="31" t="s">
        <v>207</v>
      </c>
      <c r="C145" s="94">
        <v>192137.35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1.1" customHeight="1" x14ac:dyDescent="0.25">
      <c r="A146" s="33">
        <v>2152</v>
      </c>
      <c r="B146" s="31" t="s">
        <v>208</v>
      </c>
      <c r="C146" s="34"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1.1" customHeight="1" x14ac:dyDescent="0.25">
      <c r="A147" s="33">
        <v>2159</v>
      </c>
      <c r="B147" s="31" t="s">
        <v>209</v>
      </c>
      <c r="C147" s="196">
        <v>49400000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1.1" customHeight="1" x14ac:dyDescent="0.25">
      <c r="A148" s="33">
        <v>2240</v>
      </c>
      <c r="B148" s="31" t="s">
        <v>210</v>
      </c>
      <c r="C148" s="34"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1.1" customHeight="1" x14ac:dyDescent="0.25">
      <c r="A149" s="33">
        <v>2241</v>
      </c>
      <c r="B149" s="31" t="s">
        <v>211</v>
      </c>
      <c r="C149" s="34"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1.1" customHeight="1" x14ac:dyDescent="0.25">
      <c r="A150" s="33">
        <v>2242</v>
      </c>
      <c r="B150" s="31" t="s">
        <v>212</v>
      </c>
      <c r="C150" s="34"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1.1" customHeight="1" x14ac:dyDescent="0.25">
      <c r="A151" s="33">
        <v>2249</v>
      </c>
      <c r="B151" s="31" t="s">
        <v>213</v>
      </c>
      <c r="C151" s="34"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3"/>
      <c r="B152" s="31"/>
      <c r="C152" s="34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30" t="s">
        <v>214</v>
      </c>
      <c r="B153" s="30"/>
      <c r="C153" s="30"/>
      <c r="D153" s="30"/>
      <c r="E153" s="30"/>
      <c r="F153" s="30"/>
      <c r="G153" s="30"/>
      <c r="H153" s="3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6" t="s">
        <v>69</v>
      </c>
      <c r="B154" s="36" t="s">
        <v>70</v>
      </c>
      <c r="C154" s="36" t="s">
        <v>71</v>
      </c>
      <c r="D154" s="32" t="s">
        <v>190</v>
      </c>
      <c r="E154" s="32" t="s">
        <v>85</v>
      </c>
      <c r="F154" s="36"/>
      <c r="G154" s="36"/>
      <c r="H154" s="36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3">
        <v>2170</v>
      </c>
      <c r="B155" s="31" t="s">
        <v>215</v>
      </c>
      <c r="C155" s="34"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33">
        <v>2171</v>
      </c>
      <c r="B156" s="31" t="s">
        <v>216</v>
      </c>
      <c r="C156" s="34"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33">
        <v>2172</v>
      </c>
      <c r="B157" s="31" t="s">
        <v>217</v>
      </c>
      <c r="C157" s="34"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3">
        <v>2179</v>
      </c>
      <c r="B158" s="31" t="s">
        <v>218</v>
      </c>
      <c r="C158" s="34"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3">
        <v>2260</v>
      </c>
      <c r="B159" s="31" t="s">
        <v>219</v>
      </c>
      <c r="C159" s="34"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33">
        <v>2261</v>
      </c>
      <c r="B160" s="31" t="s">
        <v>220</v>
      </c>
      <c r="C160" s="34"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3">
        <v>2262</v>
      </c>
      <c r="B161" s="31" t="s">
        <v>221</v>
      </c>
      <c r="C161" s="34"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3">
        <v>2263</v>
      </c>
      <c r="B162" s="31" t="s">
        <v>222</v>
      </c>
      <c r="C162" s="34"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33">
        <v>2269</v>
      </c>
      <c r="B163" s="31" t="s">
        <v>223</v>
      </c>
      <c r="C163" s="34"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0" t="s">
        <v>224</v>
      </c>
      <c r="B165" s="30"/>
      <c r="C165" s="30"/>
      <c r="D165" s="30"/>
      <c r="E165" s="30"/>
      <c r="F165" s="30"/>
      <c r="G165" s="30"/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36" t="s">
        <v>69</v>
      </c>
      <c r="B166" s="36" t="s">
        <v>70</v>
      </c>
      <c r="C166" s="36" t="s">
        <v>71</v>
      </c>
      <c r="D166" s="32" t="s">
        <v>190</v>
      </c>
      <c r="E166" s="32" t="s">
        <v>85</v>
      </c>
      <c r="F166" s="36"/>
      <c r="G166" s="36"/>
      <c r="H166" s="36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1.1" customHeight="1" x14ac:dyDescent="0.25">
      <c r="A167" s="33">
        <v>2190</v>
      </c>
      <c r="B167" s="31" t="s">
        <v>225</v>
      </c>
      <c r="C167" s="95">
        <f>SUM(C168:C170)</f>
        <v>10021553.559999999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1.1" customHeight="1" x14ac:dyDescent="0.25">
      <c r="A168" s="33">
        <v>2191</v>
      </c>
      <c r="B168" s="31" t="s">
        <v>226</v>
      </c>
      <c r="C168" s="197">
        <v>10018296.52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1.1" customHeight="1" x14ac:dyDescent="0.25">
      <c r="A169" s="33">
        <v>2192</v>
      </c>
      <c r="B169" s="31" t="s">
        <v>227</v>
      </c>
      <c r="C169" s="95"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1.1" customHeight="1" x14ac:dyDescent="0.25">
      <c r="A170" s="33">
        <v>2199</v>
      </c>
      <c r="B170" s="31" t="s">
        <v>228</v>
      </c>
      <c r="C170" s="95">
        <v>3257.04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31"/>
      <c r="B173" s="31" t="s">
        <v>65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B24" sqref="B24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26" ht="11.25" customHeight="1" x14ac:dyDescent="0.25">
      <c r="A1" s="152" t="str">
        <f>ESF!A1</f>
        <v>Municipio Dolores Hidalgo CIN</v>
      </c>
      <c r="B1" s="153"/>
      <c r="C1" s="154"/>
      <c r="D1" s="26" t="s">
        <v>0</v>
      </c>
      <c r="E1" s="27">
        <f>'Notas a los Edos Financieros'!D1</f>
        <v>2024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1.25" customHeight="1" x14ac:dyDescent="0.25">
      <c r="A2" s="152" t="s">
        <v>422</v>
      </c>
      <c r="B2" s="153"/>
      <c r="C2" s="154"/>
      <c r="D2" s="26" t="s">
        <v>2</v>
      </c>
      <c r="E2" s="27" t="str">
        <f>'Notas a los Edos Financieros'!D2</f>
        <v>Trimestral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1.25" customHeight="1" x14ac:dyDescent="0.25">
      <c r="A3" s="152" t="str">
        <f>ESF!A3</f>
        <v>Del 01 de Enero al 31 de Diciembre de 2024</v>
      </c>
      <c r="B3" s="153"/>
      <c r="C3" s="154"/>
      <c r="D3" s="26" t="s">
        <v>4</v>
      </c>
      <c r="E3" s="27">
        <f>'Notas a los Edos Financieros'!D3</f>
        <v>4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1.25" customHeight="1" x14ac:dyDescent="0.25">
      <c r="A4" s="152" t="s">
        <v>5</v>
      </c>
      <c r="B4" s="153"/>
      <c r="C4" s="154"/>
      <c r="D4" s="26"/>
      <c r="E4" s="2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9.75" customHeight="1" x14ac:dyDescent="0.25">
      <c r="A5" s="29" t="s">
        <v>67</v>
      </c>
      <c r="B5" s="30"/>
      <c r="C5" s="30"/>
      <c r="D5" s="30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0" t="s">
        <v>423</v>
      </c>
      <c r="B7" s="30"/>
      <c r="C7" s="30"/>
      <c r="D7" s="30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5">
      <c r="A8" s="32" t="s">
        <v>69</v>
      </c>
      <c r="B8" s="32" t="s">
        <v>70</v>
      </c>
      <c r="C8" s="32" t="s">
        <v>71</v>
      </c>
      <c r="D8" s="32" t="s">
        <v>72</v>
      </c>
      <c r="E8" s="32" t="s">
        <v>190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1.1" customHeight="1" x14ac:dyDescent="0.25">
      <c r="A9" s="33">
        <v>3110</v>
      </c>
      <c r="B9" s="31" t="s">
        <v>282</v>
      </c>
      <c r="C9" s="198">
        <v>-52628.59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1.1" customHeight="1" x14ac:dyDescent="0.25">
      <c r="A10" s="33">
        <v>3120</v>
      </c>
      <c r="B10" s="31" t="s">
        <v>424</v>
      </c>
      <c r="C10" s="198">
        <v>22471823.870000001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1.1" customHeight="1" x14ac:dyDescent="0.25">
      <c r="A11" s="33">
        <v>3130</v>
      </c>
      <c r="B11" s="31" t="s">
        <v>425</v>
      </c>
      <c r="C11" s="98"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30" t="s">
        <v>426</v>
      </c>
      <c r="B13" s="30"/>
      <c r="C13" s="30"/>
      <c r="D13" s="30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32" t="s">
        <v>69</v>
      </c>
      <c r="B14" s="32" t="s">
        <v>70</v>
      </c>
      <c r="C14" s="32" t="s">
        <v>71</v>
      </c>
      <c r="D14" s="32" t="s">
        <v>427</v>
      </c>
      <c r="E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1.1" customHeight="1" x14ac:dyDescent="0.25">
      <c r="A15" s="33">
        <v>3210</v>
      </c>
      <c r="B15" s="31" t="s">
        <v>428</v>
      </c>
      <c r="C15" s="199">
        <v>302505849.89999998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1.1" customHeight="1" x14ac:dyDescent="0.25">
      <c r="A16" s="33">
        <v>3220</v>
      </c>
      <c r="B16" s="31" t="s">
        <v>429</v>
      </c>
      <c r="C16" s="199">
        <v>2424385818.46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1.1" customHeight="1" x14ac:dyDescent="0.25">
      <c r="A17" s="33">
        <v>3230</v>
      </c>
      <c r="B17" s="31" t="s">
        <v>430</v>
      </c>
      <c r="C17" s="34">
        <v>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1.1" customHeight="1" x14ac:dyDescent="0.25">
      <c r="A18" s="33">
        <v>3231</v>
      </c>
      <c r="B18" s="31" t="s">
        <v>431</v>
      </c>
      <c r="C18" s="34">
        <v>0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1.1" customHeight="1" x14ac:dyDescent="0.25">
      <c r="A19" s="33">
        <v>3232</v>
      </c>
      <c r="B19" s="31" t="s">
        <v>432</v>
      </c>
      <c r="C19" s="34">
        <v>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1.1" customHeight="1" x14ac:dyDescent="0.25">
      <c r="A20" s="33">
        <v>3233</v>
      </c>
      <c r="B20" s="31" t="s">
        <v>433</v>
      </c>
      <c r="C20" s="34">
        <v>0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1.1" customHeight="1" x14ac:dyDescent="0.25">
      <c r="A21" s="33">
        <v>3239</v>
      </c>
      <c r="B21" s="31" t="s">
        <v>434</v>
      </c>
      <c r="C21" s="34">
        <v>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1.1" customHeight="1" x14ac:dyDescent="0.25">
      <c r="A22" s="33">
        <v>3240</v>
      </c>
      <c r="B22" s="31" t="s">
        <v>435</v>
      </c>
      <c r="C22" s="34">
        <v>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1.1" customHeight="1" x14ac:dyDescent="0.25">
      <c r="A23" s="33">
        <v>3241</v>
      </c>
      <c r="B23" s="31" t="s">
        <v>436</v>
      </c>
      <c r="C23" s="34">
        <v>0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1.1" customHeight="1" x14ac:dyDescent="0.25">
      <c r="A24" s="33">
        <v>3242</v>
      </c>
      <c r="B24" s="31" t="s">
        <v>437</v>
      </c>
      <c r="C24" s="34">
        <v>0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1.1" customHeight="1" x14ac:dyDescent="0.25">
      <c r="A25" s="33">
        <v>3243</v>
      </c>
      <c r="B25" s="31" t="s">
        <v>438</v>
      </c>
      <c r="C25" s="34">
        <v>0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1.1" customHeight="1" x14ac:dyDescent="0.25">
      <c r="A26" s="33">
        <v>3250</v>
      </c>
      <c r="B26" s="31" t="s">
        <v>439</v>
      </c>
      <c r="C26" s="34">
        <v>0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1.1" customHeight="1" x14ac:dyDescent="0.25">
      <c r="A27" s="33">
        <v>3251</v>
      </c>
      <c r="B27" s="31" t="s">
        <v>440</v>
      </c>
      <c r="C27" s="34">
        <v>0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1.1" customHeight="1" x14ac:dyDescent="0.25">
      <c r="A28" s="33">
        <v>3252</v>
      </c>
      <c r="B28" s="31" t="s">
        <v>441</v>
      </c>
      <c r="C28" s="34">
        <v>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31"/>
      <c r="B30" s="31" t="s">
        <v>65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9.75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9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9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9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opLeftCell="A135" zoomScale="130" zoomScaleNormal="130" workbookViewId="0">
      <selection activeCell="B141" sqref="B14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26" ht="11.25" customHeight="1" x14ac:dyDescent="0.25">
      <c r="A1" s="152" t="str">
        <f>ESF!A1</f>
        <v>Municipio Dolores Hidalgo CIN</v>
      </c>
      <c r="B1" s="153"/>
      <c r="C1" s="154"/>
      <c r="D1" s="26" t="s">
        <v>0</v>
      </c>
      <c r="E1" s="27">
        <f>'Notas a los Edos Financieros'!D1</f>
        <v>2024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11.25" customHeight="1" x14ac:dyDescent="0.25">
      <c r="A2" s="152" t="s">
        <v>442</v>
      </c>
      <c r="B2" s="153"/>
      <c r="C2" s="154"/>
      <c r="D2" s="26" t="s">
        <v>2</v>
      </c>
      <c r="E2" s="27" t="str">
        <f>'Notas a los Edos Financieros'!D2</f>
        <v>Trimestral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1.25" customHeight="1" x14ac:dyDescent="0.25">
      <c r="A3" s="152" t="str">
        <f>ESF!A3</f>
        <v>Del 01 de Enero al 31 de Diciembre de 2024</v>
      </c>
      <c r="B3" s="153"/>
      <c r="C3" s="154"/>
      <c r="D3" s="26" t="s">
        <v>4</v>
      </c>
      <c r="E3" s="27">
        <f>'Notas a los Edos Financieros'!D3</f>
        <v>4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1.25" customHeight="1" x14ac:dyDescent="0.25">
      <c r="A4" s="152" t="s">
        <v>5</v>
      </c>
      <c r="B4" s="153"/>
      <c r="C4" s="154"/>
      <c r="D4" s="26"/>
      <c r="E4" s="27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9.75" customHeight="1" x14ac:dyDescent="0.25">
      <c r="A5" s="29" t="s">
        <v>67</v>
      </c>
      <c r="B5" s="30"/>
      <c r="C5" s="30"/>
      <c r="D5" s="30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0" t="s">
        <v>443</v>
      </c>
      <c r="B7" s="30"/>
      <c r="C7" s="30"/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9.75" customHeight="1" x14ac:dyDescent="0.25">
      <c r="A8" s="32" t="s">
        <v>69</v>
      </c>
      <c r="B8" s="32" t="s">
        <v>70</v>
      </c>
      <c r="C8" s="42">
        <v>2024</v>
      </c>
      <c r="D8" s="42">
        <v>2023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1.1" customHeight="1" x14ac:dyDescent="0.25">
      <c r="A9" s="33">
        <v>1111</v>
      </c>
      <c r="B9" s="31" t="s">
        <v>444</v>
      </c>
      <c r="C9" s="98">
        <v>0</v>
      </c>
      <c r="D9" s="98">
        <v>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1.1" customHeight="1" x14ac:dyDescent="0.25">
      <c r="A10" s="33">
        <v>1112</v>
      </c>
      <c r="B10" s="31" t="s">
        <v>445</v>
      </c>
      <c r="C10" s="200">
        <v>144080682.88999999</v>
      </c>
      <c r="D10" s="98">
        <v>150040873.13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1.1" customHeight="1" x14ac:dyDescent="0.25">
      <c r="A11" s="33">
        <v>1113</v>
      </c>
      <c r="B11" s="31" t="s">
        <v>446</v>
      </c>
      <c r="C11" s="200">
        <v>0</v>
      </c>
      <c r="D11" s="98">
        <v>0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1.1" customHeight="1" x14ac:dyDescent="0.25">
      <c r="A12" s="33">
        <v>1114</v>
      </c>
      <c r="B12" s="31" t="s">
        <v>73</v>
      </c>
      <c r="C12" s="200">
        <v>15791187.5</v>
      </c>
      <c r="D12" s="98">
        <v>24141831.960000001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1.1" customHeight="1" x14ac:dyDescent="0.25">
      <c r="A13" s="33">
        <v>1115</v>
      </c>
      <c r="B13" s="31" t="s">
        <v>74</v>
      </c>
      <c r="C13" s="200">
        <v>0</v>
      </c>
      <c r="D13" s="98">
        <v>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1.1" customHeight="1" x14ac:dyDescent="0.25">
      <c r="A14" s="33">
        <v>1116</v>
      </c>
      <c r="B14" s="31" t="s">
        <v>447</v>
      </c>
      <c r="C14" s="200">
        <v>-1258424.24</v>
      </c>
      <c r="D14" s="98">
        <v>1367006.02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1.1" customHeight="1" x14ac:dyDescent="0.25">
      <c r="A15" s="33">
        <v>1119</v>
      </c>
      <c r="B15" s="31" t="s">
        <v>448</v>
      </c>
      <c r="C15" s="98">
        <v>0</v>
      </c>
      <c r="D15" s="98">
        <v>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1.1" customHeight="1" x14ac:dyDescent="0.25">
      <c r="A16" s="52">
        <v>1110</v>
      </c>
      <c r="B16" s="53" t="s">
        <v>449</v>
      </c>
      <c r="C16" s="99">
        <f>SUM(C9:C15)</f>
        <v>158613446.14999998</v>
      </c>
      <c r="D16" s="99">
        <f>SUM(D9:D15)</f>
        <v>175549711.11000001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30" t="s">
        <v>450</v>
      </c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32" t="s">
        <v>69</v>
      </c>
      <c r="B20" s="32" t="s">
        <v>70</v>
      </c>
      <c r="C20" s="42">
        <v>2024</v>
      </c>
      <c r="D20" s="42">
        <v>2023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1.1" customHeight="1" x14ac:dyDescent="0.25">
      <c r="A21" s="52">
        <v>1230</v>
      </c>
      <c r="B21" s="55" t="s">
        <v>123</v>
      </c>
      <c r="C21" s="99">
        <f>SUM(C22:C28)</f>
        <v>414003995.15999997</v>
      </c>
      <c r="D21" s="99">
        <f>SUM(D22:D28)</f>
        <v>128389279.44999999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1.1" customHeight="1" x14ac:dyDescent="0.25">
      <c r="A22" s="33">
        <v>1231</v>
      </c>
      <c r="B22" s="31" t="s">
        <v>124</v>
      </c>
      <c r="C22" s="201">
        <v>1935000</v>
      </c>
      <c r="D22" s="34">
        <v>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1.1" customHeight="1" x14ac:dyDescent="0.25">
      <c r="A23" s="33">
        <v>1232</v>
      </c>
      <c r="B23" s="31" t="s">
        <v>125</v>
      </c>
      <c r="C23" s="201">
        <v>0</v>
      </c>
      <c r="D23" s="34">
        <v>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1.1" customHeight="1" x14ac:dyDescent="0.25">
      <c r="A24" s="33">
        <v>1233</v>
      </c>
      <c r="B24" s="31" t="s">
        <v>126</v>
      </c>
      <c r="C24" s="201">
        <v>0</v>
      </c>
      <c r="D24" s="34">
        <v>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1.1" customHeight="1" x14ac:dyDescent="0.25">
      <c r="A25" s="33">
        <v>1234</v>
      </c>
      <c r="B25" s="31" t="s">
        <v>127</v>
      </c>
      <c r="C25" s="201">
        <v>0</v>
      </c>
      <c r="D25" s="34">
        <v>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1.1" customHeight="1" x14ac:dyDescent="0.25">
      <c r="A26" s="33">
        <v>1235</v>
      </c>
      <c r="B26" s="31" t="s">
        <v>128</v>
      </c>
      <c r="C26" s="201">
        <v>259434462.38999999</v>
      </c>
      <c r="D26" s="101">
        <v>109966393.77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1.1" customHeight="1" x14ac:dyDescent="0.25">
      <c r="A27" s="33">
        <v>1236</v>
      </c>
      <c r="B27" s="31" t="s">
        <v>129</v>
      </c>
      <c r="C27" s="201">
        <v>152634532.77000001</v>
      </c>
      <c r="D27" s="101">
        <v>18422885.68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1.1" customHeight="1" x14ac:dyDescent="0.25">
      <c r="A28" s="33">
        <v>1239</v>
      </c>
      <c r="B28" s="31" t="s">
        <v>130</v>
      </c>
      <c r="C28" s="34">
        <v>0</v>
      </c>
      <c r="D28" s="34">
        <v>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1.1" customHeight="1" x14ac:dyDescent="0.25">
      <c r="A29" s="52">
        <v>1240</v>
      </c>
      <c r="B29" s="55" t="s">
        <v>131</v>
      </c>
      <c r="C29" s="99">
        <f>SUM(C30:C37)</f>
        <v>29546405.050000001</v>
      </c>
      <c r="D29" s="99">
        <f>SUM(D30:D37)</f>
        <v>19972967.150000002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1.1" customHeight="1" x14ac:dyDescent="0.25">
      <c r="A30" s="33">
        <v>1241</v>
      </c>
      <c r="B30" s="31" t="s">
        <v>132</v>
      </c>
      <c r="C30" s="202">
        <v>1144969.56</v>
      </c>
      <c r="D30" s="102">
        <v>1254518.04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1.1" customHeight="1" x14ac:dyDescent="0.25">
      <c r="A31" s="33">
        <v>1242</v>
      </c>
      <c r="B31" s="31" t="s">
        <v>133</v>
      </c>
      <c r="C31" s="202">
        <v>212815.11</v>
      </c>
      <c r="D31" s="102">
        <v>1297959.49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1.1" customHeight="1" x14ac:dyDescent="0.25">
      <c r="A32" s="33">
        <v>1243</v>
      </c>
      <c r="B32" s="31" t="s">
        <v>134</v>
      </c>
      <c r="C32" s="202">
        <v>0</v>
      </c>
      <c r="D32" s="102">
        <v>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1.1" customHeight="1" x14ac:dyDescent="0.25">
      <c r="A33" s="33">
        <v>1244</v>
      </c>
      <c r="B33" s="31" t="s">
        <v>135</v>
      </c>
      <c r="C33" s="202">
        <v>27797377.390000001</v>
      </c>
      <c r="D33" s="102">
        <v>17278335.390000001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1.1" customHeight="1" x14ac:dyDescent="0.25">
      <c r="A34" s="33">
        <v>1245</v>
      </c>
      <c r="B34" s="31" t="s">
        <v>136</v>
      </c>
      <c r="C34" s="202">
        <v>0</v>
      </c>
      <c r="D34" s="102">
        <v>0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1.1" customHeight="1" x14ac:dyDescent="0.25">
      <c r="A35" s="33">
        <v>1246</v>
      </c>
      <c r="B35" s="31" t="s">
        <v>137</v>
      </c>
      <c r="C35" s="202">
        <v>391242.99</v>
      </c>
      <c r="D35" s="102">
        <v>142154.23000000001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1.1" customHeight="1" x14ac:dyDescent="0.25">
      <c r="A36" s="33">
        <v>1247</v>
      </c>
      <c r="B36" s="31" t="s">
        <v>138</v>
      </c>
      <c r="C36" s="102">
        <v>0</v>
      </c>
      <c r="D36" s="102">
        <v>0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1.1" customHeight="1" x14ac:dyDescent="0.25">
      <c r="A37" s="33">
        <v>1248</v>
      </c>
      <c r="B37" s="31" t="s">
        <v>139</v>
      </c>
      <c r="C37" s="102">
        <v>0</v>
      </c>
      <c r="D37" s="102">
        <v>0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1.1" customHeight="1" x14ac:dyDescent="0.25">
      <c r="A38" s="52">
        <v>1250</v>
      </c>
      <c r="B38" s="55" t="s">
        <v>145</v>
      </c>
      <c r="C38" s="54">
        <v>0</v>
      </c>
      <c r="D38" s="54">
        <v>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1.1" customHeight="1" x14ac:dyDescent="0.25">
      <c r="A39" s="33">
        <v>1251</v>
      </c>
      <c r="B39" s="31" t="s">
        <v>146</v>
      </c>
      <c r="C39" s="34">
        <v>0</v>
      </c>
      <c r="D39" s="34">
        <v>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1.1" customHeight="1" x14ac:dyDescent="0.25">
      <c r="A40" s="33">
        <v>1252</v>
      </c>
      <c r="B40" s="31" t="s">
        <v>147</v>
      </c>
      <c r="C40" s="34">
        <v>0</v>
      </c>
      <c r="D40" s="34">
        <v>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1.1" customHeight="1" x14ac:dyDescent="0.25">
      <c r="A41" s="33">
        <v>1253</v>
      </c>
      <c r="B41" s="31" t="s">
        <v>148</v>
      </c>
      <c r="C41" s="34">
        <v>0</v>
      </c>
      <c r="D41" s="34">
        <v>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1.1" customHeight="1" x14ac:dyDescent="0.25">
      <c r="A42" s="33">
        <v>1254</v>
      </c>
      <c r="B42" s="31" t="s">
        <v>149</v>
      </c>
      <c r="C42" s="34">
        <v>0</v>
      </c>
      <c r="D42" s="34">
        <v>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1.1" customHeight="1" x14ac:dyDescent="0.25">
      <c r="A43" s="33">
        <v>1259</v>
      </c>
      <c r="B43" s="31" t="s">
        <v>150</v>
      </c>
      <c r="C43" s="34">
        <v>0</v>
      </c>
      <c r="D43" s="34">
        <v>0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1.1" customHeight="1" x14ac:dyDescent="0.25">
      <c r="A44" s="33"/>
      <c r="B44" s="53" t="s">
        <v>451</v>
      </c>
      <c r="C44" s="54">
        <f t="shared" ref="C44:D44" si="0">C21+C29+C38</f>
        <v>443550400.20999998</v>
      </c>
      <c r="D44" s="54">
        <f t="shared" si="0"/>
        <v>148362246.59999999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30" t="s">
        <v>452</v>
      </c>
      <c r="B46" s="30"/>
      <c r="C46" s="30"/>
      <c r="D46" s="30"/>
      <c r="E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x14ac:dyDescent="0.25">
      <c r="A47" s="32" t="s">
        <v>69</v>
      </c>
      <c r="B47" s="32" t="s">
        <v>70</v>
      </c>
      <c r="C47" s="42">
        <v>2024</v>
      </c>
      <c r="D47" s="42">
        <v>2023</v>
      </c>
      <c r="E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1.25" customHeight="1" x14ac:dyDescent="0.25">
      <c r="A48" s="52">
        <v>3210</v>
      </c>
      <c r="B48" s="55" t="s">
        <v>453</v>
      </c>
      <c r="C48" s="149">
        <v>291439242.79000002</v>
      </c>
      <c r="D48" s="99">
        <v>321454272.87</v>
      </c>
      <c r="E48" s="56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1.25" customHeight="1" x14ac:dyDescent="0.25">
      <c r="A49" s="33"/>
      <c r="B49" s="53" t="s">
        <v>454</v>
      </c>
      <c r="C49" s="99">
        <f>C66+C94+C97+C54</f>
        <v>26519178.41</v>
      </c>
      <c r="D49" s="99">
        <f>D66+D94+D97+D54</f>
        <v>16887637.559999999</v>
      </c>
      <c r="E49" s="57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s="100" customFormat="1" ht="11.25" customHeight="1" x14ac:dyDescent="0.25">
      <c r="A50" s="103">
        <v>5100</v>
      </c>
      <c r="B50" s="104" t="s">
        <v>311</v>
      </c>
      <c r="C50" s="105">
        <v>0</v>
      </c>
      <c r="D50" s="105">
        <v>0</v>
      </c>
      <c r="E50" s="57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s="100" customFormat="1" ht="11.25" customHeight="1" x14ac:dyDescent="0.25">
      <c r="A51" s="111">
        <v>5120</v>
      </c>
      <c r="B51" s="112" t="s">
        <v>108</v>
      </c>
      <c r="C51" s="113">
        <v>0</v>
      </c>
      <c r="D51" s="113">
        <v>0</v>
      </c>
      <c r="E51" s="57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s="100" customFormat="1" ht="11.25" customHeight="1" x14ac:dyDescent="0.25">
      <c r="A52" s="109">
        <v>5120</v>
      </c>
      <c r="B52" s="114" t="s">
        <v>108</v>
      </c>
      <c r="C52" s="110">
        <v>0</v>
      </c>
      <c r="D52" s="110">
        <v>0</v>
      </c>
      <c r="E52" s="57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s="100" customFormat="1" ht="11.25" customHeight="1" x14ac:dyDescent="0.25">
      <c r="A53" s="106">
        <v>5130</v>
      </c>
      <c r="B53" s="107" t="s">
        <v>586</v>
      </c>
      <c r="C53" s="108">
        <v>0</v>
      </c>
      <c r="D53" s="108">
        <v>0</v>
      </c>
      <c r="E53" s="57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1.25" customHeight="1" x14ac:dyDescent="0.25">
      <c r="A54" s="52">
        <v>5400</v>
      </c>
      <c r="B54" s="55" t="s">
        <v>377</v>
      </c>
      <c r="C54" s="99">
        <f>C55+C57+C59+C61+C63</f>
        <v>356039.33</v>
      </c>
      <c r="D54" s="99">
        <f>D55+D57+D59+D61+D63</f>
        <v>2947702.47</v>
      </c>
      <c r="E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1.25" customHeight="1" x14ac:dyDescent="0.25">
      <c r="A55" s="33">
        <v>5410</v>
      </c>
      <c r="B55" s="31" t="s">
        <v>455</v>
      </c>
      <c r="C55" s="98">
        <f>C56</f>
        <v>356039.33</v>
      </c>
      <c r="D55" s="98">
        <f>D56</f>
        <v>2947702.47</v>
      </c>
      <c r="E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1.25" customHeight="1" x14ac:dyDescent="0.25">
      <c r="A56" s="33">
        <v>5411</v>
      </c>
      <c r="B56" s="31" t="s">
        <v>379</v>
      </c>
      <c r="C56" s="98">
        <v>356039.33</v>
      </c>
      <c r="D56" s="98">
        <v>2947702.47</v>
      </c>
      <c r="E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1.25" customHeight="1" x14ac:dyDescent="0.25">
      <c r="A57" s="33">
        <v>5420</v>
      </c>
      <c r="B57" s="31" t="s">
        <v>456</v>
      </c>
      <c r="C57" s="34">
        <v>0</v>
      </c>
      <c r="D57" s="34">
        <v>0</v>
      </c>
      <c r="E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1.25" customHeight="1" x14ac:dyDescent="0.25">
      <c r="A58" s="33">
        <v>5421</v>
      </c>
      <c r="B58" s="31" t="s">
        <v>382</v>
      </c>
      <c r="C58" s="34">
        <v>0</v>
      </c>
      <c r="D58" s="34">
        <v>0</v>
      </c>
      <c r="E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1.25" customHeight="1" x14ac:dyDescent="0.25">
      <c r="A59" s="33">
        <v>5430</v>
      </c>
      <c r="B59" s="31" t="s">
        <v>457</v>
      </c>
      <c r="C59" s="34">
        <v>0</v>
      </c>
      <c r="D59" s="34">
        <v>0</v>
      </c>
      <c r="E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1.25" customHeight="1" x14ac:dyDescent="0.25">
      <c r="A60" s="33">
        <v>5431</v>
      </c>
      <c r="B60" s="31" t="s">
        <v>385</v>
      </c>
      <c r="C60" s="34">
        <v>0</v>
      </c>
      <c r="D60" s="34">
        <v>0</v>
      </c>
      <c r="E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1.25" customHeight="1" x14ac:dyDescent="0.25">
      <c r="A61" s="33">
        <v>5440</v>
      </c>
      <c r="B61" s="31" t="s">
        <v>458</v>
      </c>
      <c r="C61" s="34">
        <v>0</v>
      </c>
      <c r="D61" s="34">
        <v>0</v>
      </c>
      <c r="E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1.25" customHeight="1" x14ac:dyDescent="0.25">
      <c r="A62" s="33">
        <v>5441</v>
      </c>
      <c r="B62" s="31" t="s">
        <v>458</v>
      </c>
      <c r="C62" s="34">
        <v>0</v>
      </c>
      <c r="D62" s="34">
        <v>0</v>
      </c>
      <c r="E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1.25" customHeight="1" x14ac:dyDescent="0.25">
      <c r="A63" s="33">
        <v>5450</v>
      </c>
      <c r="B63" s="31" t="s">
        <v>459</v>
      </c>
      <c r="C63" s="34">
        <v>0</v>
      </c>
      <c r="D63" s="34">
        <v>0</v>
      </c>
      <c r="E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1.25" customHeight="1" x14ac:dyDescent="0.25">
      <c r="A64" s="33">
        <v>5451</v>
      </c>
      <c r="B64" s="31" t="s">
        <v>389</v>
      </c>
      <c r="C64" s="34">
        <v>0</v>
      </c>
      <c r="D64" s="34">
        <v>0</v>
      </c>
      <c r="E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1.25" customHeight="1" x14ac:dyDescent="0.25">
      <c r="A65" s="33">
        <v>5452</v>
      </c>
      <c r="B65" s="31" t="s">
        <v>390</v>
      </c>
      <c r="C65" s="34">
        <v>0</v>
      </c>
      <c r="D65" s="34">
        <v>0</v>
      </c>
      <c r="E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1.25" customHeight="1" x14ac:dyDescent="0.25">
      <c r="A66" s="52">
        <v>5500</v>
      </c>
      <c r="B66" s="55" t="s">
        <v>391</v>
      </c>
      <c r="C66" s="99">
        <f>C67+C76+C79+C85</f>
        <v>19281998.620000001</v>
      </c>
      <c r="D66" s="99">
        <f>D67+D76+D79+D85</f>
        <v>13939935.089999998</v>
      </c>
      <c r="E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1.25" customHeight="1" x14ac:dyDescent="0.25">
      <c r="A67" s="52">
        <v>5510</v>
      </c>
      <c r="B67" s="55" t="s">
        <v>392</v>
      </c>
      <c r="C67" s="98">
        <f>SUM(C68:C75)</f>
        <v>19281998.620000001</v>
      </c>
      <c r="D67" s="98">
        <f>SUM(D68:D75)</f>
        <v>13939935.089999998</v>
      </c>
      <c r="E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1.25" customHeight="1" x14ac:dyDescent="0.25">
      <c r="A68" s="33">
        <v>5511</v>
      </c>
      <c r="B68" s="31" t="s">
        <v>393</v>
      </c>
      <c r="C68" s="34">
        <v>0</v>
      </c>
      <c r="D68" s="34">
        <v>0</v>
      </c>
      <c r="E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1.25" customHeight="1" x14ac:dyDescent="0.25">
      <c r="A69" s="33">
        <v>5512</v>
      </c>
      <c r="B69" s="31" t="s">
        <v>394</v>
      </c>
      <c r="C69" s="34">
        <v>0</v>
      </c>
      <c r="D69" s="34">
        <v>0</v>
      </c>
      <c r="E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1.25" customHeight="1" x14ac:dyDescent="0.25">
      <c r="A70" s="33">
        <v>5513</v>
      </c>
      <c r="B70" s="31" t="s">
        <v>395</v>
      </c>
      <c r="C70" s="203">
        <v>5651277.6799999997</v>
      </c>
      <c r="D70" s="98">
        <v>5651277.6699999999</v>
      </c>
      <c r="E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1.25" customHeight="1" x14ac:dyDescent="0.25">
      <c r="A71" s="33">
        <v>5514</v>
      </c>
      <c r="B71" s="31" t="s">
        <v>396</v>
      </c>
      <c r="C71" s="203">
        <v>0</v>
      </c>
      <c r="D71" s="98">
        <v>0</v>
      </c>
      <c r="E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1.25" customHeight="1" x14ac:dyDescent="0.25">
      <c r="A72" s="33">
        <v>5515</v>
      </c>
      <c r="B72" s="31" t="s">
        <v>397</v>
      </c>
      <c r="C72" s="203">
        <v>13217825.57</v>
      </c>
      <c r="D72" s="98">
        <v>8197762.0499999998</v>
      </c>
      <c r="E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1.25" customHeight="1" x14ac:dyDescent="0.25">
      <c r="A73" s="33">
        <v>5516</v>
      </c>
      <c r="B73" s="31" t="s">
        <v>398</v>
      </c>
      <c r="C73" s="203">
        <v>0</v>
      </c>
      <c r="D73" s="98">
        <v>0</v>
      </c>
      <c r="E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1.25" customHeight="1" x14ac:dyDescent="0.25">
      <c r="A74" s="33">
        <v>5517</v>
      </c>
      <c r="B74" s="31" t="s">
        <v>399</v>
      </c>
      <c r="C74" s="203">
        <v>90895.37</v>
      </c>
      <c r="D74" s="98">
        <v>90895.37</v>
      </c>
      <c r="E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1.25" customHeight="1" x14ac:dyDescent="0.25">
      <c r="A75" s="33">
        <v>5518</v>
      </c>
      <c r="B75" s="31" t="s">
        <v>400</v>
      </c>
      <c r="C75" s="98">
        <v>322000</v>
      </c>
      <c r="D75" s="34">
        <v>0</v>
      </c>
      <c r="E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1.25" customHeight="1" x14ac:dyDescent="0.25">
      <c r="A76" s="52">
        <v>5520</v>
      </c>
      <c r="B76" s="55" t="s">
        <v>401</v>
      </c>
      <c r="C76" s="54">
        <v>0</v>
      </c>
      <c r="D76" s="54">
        <v>0</v>
      </c>
      <c r="E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1.25" customHeight="1" x14ac:dyDescent="0.25">
      <c r="A77" s="33">
        <v>5521</v>
      </c>
      <c r="B77" s="31" t="s">
        <v>402</v>
      </c>
      <c r="C77" s="34">
        <v>0</v>
      </c>
      <c r="D77" s="34">
        <v>0</v>
      </c>
      <c r="E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1.25" customHeight="1" x14ac:dyDescent="0.25">
      <c r="A78" s="33">
        <v>5522</v>
      </c>
      <c r="B78" s="31" t="s">
        <v>403</v>
      </c>
      <c r="C78" s="34">
        <v>0</v>
      </c>
      <c r="D78" s="34">
        <v>0</v>
      </c>
      <c r="E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1.25" customHeight="1" x14ac:dyDescent="0.25">
      <c r="A79" s="52">
        <v>5530</v>
      </c>
      <c r="B79" s="55" t="s">
        <v>404</v>
      </c>
      <c r="C79" s="54">
        <v>0</v>
      </c>
      <c r="D79" s="54">
        <v>0</v>
      </c>
      <c r="E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1.25" customHeight="1" x14ac:dyDescent="0.25">
      <c r="A80" s="33">
        <v>5531</v>
      </c>
      <c r="B80" s="31" t="s">
        <v>405</v>
      </c>
      <c r="C80" s="34">
        <v>0</v>
      </c>
      <c r="D80" s="34">
        <v>0</v>
      </c>
      <c r="E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1.25" customHeight="1" x14ac:dyDescent="0.25">
      <c r="A81" s="33">
        <v>5532</v>
      </c>
      <c r="B81" s="31" t="s">
        <v>406</v>
      </c>
      <c r="C81" s="34">
        <v>0</v>
      </c>
      <c r="D81" s="34">
        <v>0</v>
      </c>
      <c r="E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1.25" customHeight="1" x14ac:dyDescent="0.25">
      <c r="A82" s="33">
        <v>5533</v>
      </c>
      <c r="B82" s="31" t="s">
        <v>407</v>
      </c>
      <c r="C82" s="34">
        <v>0</v>
      </c>
      <c r="D82" s="34">
        <v>0</v>
      </c>
      <c r="E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1.25" customHeight="1" x14ac:dyDescent="0.25">
      <c r="A83" s="33">
        <v>5534</v>
      </c>
      <c r="B83" s="31" t="s">
        <v>408</v>
      </c>
      <c r="C83" s="34">
        <v>0</v>
      </c>
      <c r="D83" s="34">
        <v>0</v>
      </c>
      <c r="E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1.25" customHeight="1" x14ac:dyDescent="0.25">
      <c r="A84" s="33">
        <v>5535</v>
      </c>
      <c r="B84" s="31" t="s">
        <v>409</v>
      </c>
      <c r="C84" s="34">
        <v>0</v>
      </c>
      <c r="D84" s="34">
        <v>0</v>
      </c>
      <c r="E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1.25" customHeight="1" x14ac:dyDescent="0.25">
      <c r="A85" s="52">
        <v>5590</v>
      </c>
      <c r="B85" s="55" t="s">
        <v>410</v>
      </c>
      <c r="C85" s="54">
        <v>0</v>
      </c>
      <c r="D85" s="54">
        <v>0</v>
      </c>
      <c r="E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1.25" customHeight="1" x14ac:dyDescent="0.25">
      <c r="A86" s="33">
        <v>5591</v>
      </c>
      <c r="B86" s="31" t="s">
        <v>411</v>
      </c>
      <c r="C86" s="34">
        <v>0</v>
      </c>
      <c r="D86" s="34">
        <v>0</v>
      </c>
      <c r="E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1.25" customHeight="1" x14ac:dyDescent="0.25">
      <c r="A87" s="33">
        <v>5592</v>
      </c>
      <c r="B87" s="31" t="s">
        <v>412</v>
      </c>
      <c r="C87" s="34">
        <v>0</v>
      </c>
      <c r="D87" s="34">
        <v>0</v>
      </c>
      <c r="E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1.25" customHeight="1" x14ac:dyDescent="0.25">
      <c r="A88" s="33">
        <v>5593</v>
      </c>
      <c r="B88" s="31" t="s">
        <v>413</v>
      </c>
      <c r="C88" s="34">
        <v>0</v>
      </c>
      <c r="D88" s="34">
        <v>0</v>
      </c>
      <c r="E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1.25" customHeight="1" x14ac:dyDescent="0.25">
      <c r="A89" s="33">
        <v>5594</v>
      </c>
      <c r="B89" s="31" t="s">
        <v>460</v>
      </c>
      <c r="C89" s="34">
        <v>0</v>
      </c>
      <c r="D89" s="34">
        <v>0</v>
      </c>
      <c r="E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1.25" customHeight="1" x14ac:dyDescent="0.25">
      <c r="A90" s="33">
        <v>5595</v>
      </c>
      <c r="B90" s="31" t="s">
        <v>415</v>
      </c>
      <c r="C90" s="34">
        <v>0</v>
      </c>
      <c r="D90" s="34">
        <v>0</v>
      </c>
      <c r="E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1.25" customHeight="1" x14ac:dyDescent="0.25">
      <c r="A91" s="33">
        <v>5596</v>
      </c>
      <c r="B91" s="31" t="s">
        <v>307</v>
      </c>
      <c r="C91" s="34">
        <v>0</v>
      </c>
      <c r="D91" s="34">
        <v>0</v>
      </c>
      <c r="E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1.25" customHeight="1" x14ac:dyDescent="0.25">
      <c r="A92" s="33">
        <v>5597</v>
      </c>
      <c r="B92" s="31" t="s">
        <v>416</v>
      </c>
      <c r="C92" s="34">
        <v>0</v>
      </c>
      <c r="D92" s="34">
        <v>0</v>
      </c>
      <c r="E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1.25" customHeight="1" x14ac:dyDescent="0.25">
      <c r="A93" s="33">
        <v>5599</v>
      </c>
      <c r="B93" s="31" t="s">
        <v>418</v>
      </c>
      <c r="C93" s="34">
        <v>0</v>
      </c>
      <c r="D93" s="34">
        <v>0</v>
      </c>
      <c r="E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1.25" customHeight="1" x14ac:dyDescent="0.25">
      <c r="A94" s="52">
        <v>5600</v>
      </c>
      <c r="B94" s="55" t="s">
        <v>419</v>
      </c>
      <c r="C94" s="54">
        <v>0</v>
      </c>
      <c r="D94" s="54">
        <v>0</v>
      </c>
      <c r="E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1.25" customHeight="1" x14ac:dyDescent="0.25">
      <c r="A95" s="52">
        <v>5610</v>
      </c>
      <c r="B95" s="55" t="s">
        <v>420</v>
      </c>
      <c r="C95" s="54">
        <v>0</v>
      </c>
      <c r="D95" s="54">
        <v>0</v>
      </c>
      <c r="E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1.25" customHeight="1" x14ac:dyDescent="0.25">
      <c r="A96" s="33">
        <v>5611</v>
      </c>
      <c r="B96" s="31" t="s">
        <v>421</v>
      </c>
      <c r="C96" s="34">
        <v>0</v>
      </c>
      <c r="D96" s="34">
        <v>0</v>
      </c>
      <c r="E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1.25" customHeight="1" x14ac:dyDescent="0.25">
      <c r="A97" s="52">
        <v>2110</v>
      </c>
      <c r="B97" s="58" t="s">
        <v>461</v>
      </c>
      <c r="C97" s="205">
        <v>6881140.46</v>
      </c>
      <c r="D97" s="54">
        <v>0</v>
      </c>
      <c r="E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1.25" customHeight="1" x14ac:dyDescent="0.25">
      <c r="A98" s="33">
        <v>2111</v>
      </c>
      <c r="B98" s="31" t="s">
        <v>462</v>
      </c>
      <c r="C98" s="204">
        <v>-4551.54</v>
      </c>
      <c r="D98" s="34">
        <v>0</v>
      </c>
      <c r="E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1.25" customHeight="1" x14ac:dyDescent="0.25">
      <c r="A99" s="33">
        <v>2112</v>
      </c>
      <c r="B99" s="31" t="s">
        <v>463</v>
      </c>
      <c r="C99" s="204">
        <v>0</v>
      </c>
      <c r="D99" s="34">
        <v>0</v>
      </c>
      <c r="E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1.25" customHeight="1" x14ac:dyDescent="0.25">
      <c r="A100" s="33">
        <v>2112</v>
      </c>
      <c r="B100" s="31" t="s">
        <v>464</v>
      </c>
      <c r="C100" s="204">
        <v>6885692</v>
      </c>
      <c r="D100" s="34">
        <v>0</v>
      </c>
      <c r="E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1.25" customHeight="1" x14ac:dyDescent="0.25">
      <c r="A101" s="33">
        <v>2115</v>
      </c>
      <c r="B101" s="31" t="s">
        <v>465</v>
      </c>
      <c r="C101" s="34">
        <v>0</v>
      </c>
      <c r="D101" s="34">
        <v>0</v>
      </c>
      <c r="E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1.25" customHeight="1" x14ac:dyDescent="0.25">
      <c r="A102" s="33">
        <v>2114</v>
      </c>
      <c r="B102" s="31" t="s">
        <v>466</v>
      </c>
      <c r="C102" s="34">
        <v>0</v>
      </c>
      <c r="D102" s="34">
        <v>0</v>
      </c>
      <c r="E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33"/>
      <c r="B103" s="53" t="s">
        <v>467</v>
      </c>
      <c r="C103" s="125">
        <v>0</v>
      </c>
      <c r="D103" s="125">
        <v>0</v>
      </c>
      <c r="E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s="100" customFormat="1" ht="9.75" customHeight="1" x14ac:dyDescent="0.25">
      <c r="A104" s="115">
        <v>3100</v>
      </c>
      <c r="B104" s="120" t="s">
        <v>587</v>
      </c>
      <c r="C104" s="121">
        <v>0</v>
      </c>
      <c r="D104" s="121">
        <v>0</v>
      </c>
      <c r="E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s="100" customFormat="1" ht="9.75" customHeight="1" x14ac:dyDescent="0.25">
      <c r="A105" s="118"/>
      <c r="B105" s="122" t="s">
        <v>588</v>
      </c>
      <c r="C105" s="123">
        <v>0</v>
      </c>
      <c r="D105" s="123">
        <v>0</v>
      </c>
      <c r="E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s="100" customFormat="1" ht="9.75" customHeight="1" x14ac:dyDescent="0.25">
      <c r="A106" s="118"/>
      <c r="B106" s="122" t="s">
        <v>589</v>
      </c>
      <c r="C106" s="123">
        <v>0</v>
      </c>
      <c r="D106" s="123">
        <v>0</v>
      </c>
      <c r="E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s="100" customFormat="1" ht="9.75" customHeight="1" x14ac:dyDescent="0.25">
      <c r="A107" s="118"/>
      <c r="B107" s="122" t="s">
        <v>590</v>
      </c>
      <c r="C107" s="123">
        <v>0</v>
      </c>
      <c r="D107" s="123">
        <v>0</v>
      </c>
      <c r="E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s="100" customFormat="1" ht="9.75" customHeight="1" x14ac:dyDescent="0.25">
      <c r="A108" s="118"/>
      <c r="B108" s="122" t="s">
        <v>591</v>
      </c>
      <c r="C108" s="123">
        <v>0</v>
      </c>
      <c r="D108" s="123">
        <v>0</v>
      </c>
      <c r="E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s="100" customFormat="1" ht="9.75" customHeight="1" x14ac:dyDescent="0.25">
      <c r="A109" s="118"/>
      <c r="B109" s="124" t="s">
        <v>592</v>
      </c>
      <c r="C109" s="117">
        <v>0</v>
      </c>
      <c r="D109" s="117">
        <v>0</v>
      </c>
      <c r="E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s="100" customFormat="1" ht="9.75" customHeight="1" x14ac:dyDescent="0.25">
      <c r="A110" s="115">
        <v>1270</v>
      </c>
      <c r="B110" s="116" t="s">
        <v>151</v>
      </c>
      <c r="C110" s="121">
        <v>0</v>
      </c>
      <c r="D110" s="121">
        <v>0</v>
      </c>
      <c r="E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s="100" customFormat="1" ht="9.75" customHeight="1" x14ac:dyDescent="0.25">
      <c r="A111" s="118">
        <v>1273</v>
      </c>
      <c r="B111" s="119" t="s">
        <v>593</v>
      </c>
      <c r="C111" s="123">
        <v>0</v>
      </c>
      <c r="D111" s="123">
        <v>0</v>
      </c>
      <c r="E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s="100" customFormat="1" ht="11.25" customHeight="1" x14ac:dyDescent="0.25">
      <c r="A112" s="118"/>
      <c r="B112" s="124" t="s">
        <v>594</v>
      </c>
      <c r="C112" s="206">
        <v>12532366.279999999</v>
      </c>
      <c r="D112" s="126">
        <v>11761100.01</v>
      </c>
      <c r="E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1.25" customHeight="1" x14ac:dyDescent="0.25">
      <c r="A113" s="52">
        <v>4300</v>
      </c>
      <c r="B113" s="53" t="s">
        <v>291</v>
      </c>
      <c r="C113" s="130">
        <v>0</v>
      </c>
      <c r="D113" s="132">
        <v>0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52">
        <v>4310</v>
      </c>
      <c r="B114" s="53" t="s">
        <v>292</v>
      </c>
      <c r="C114" s="130">
        <v>0</v>
      </c>
      <c r="D114" s="130">
        <v>0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3">
        <v>4311</v>
      </c>
      <c r="B115" s="59" t="s">
        <v>293</v>
      </c>
      <c r="C115" s="131">
        <v>0</v>
      </c>
      <c r="D115" s="135">
        <v>0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3">
        <v>4319</v>
      </c>
      <c r="B116" s="59" t="s">
        <v>294</v>
      </c>
      <c r="C116" s="131">
        <v>0</v>
      </c>
      <c r="D116" s="135">
        <v>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52">
        <v>4320</v>
      </c>
      <c r="B117" s="53" t="s">
        <v>295</v>
      </c>
      <c r="C117" s="130">
        <v>0</v>
      </c>
      <c r="D117" s="130">
        <v>0</v>
      </c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3">
        <v>4321</v>
      </c>
      <c r="B118" s="59" t="s">
        <v>296</v>
      </c>
      <c r="C118" s="131">
        <v>0</v>
      </c>
      <c r="D118" s="135">
        <v>0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3">
        <v>4322</v>
      </c>
      <c r="B119" s="59" t="s">
        <v>297</v>
      </c>
      <c r="C119" s="131">
        <v>0</v>
      </c>
      <c r="D119" s="135">
        <v>0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3">
        <v>4323</v>
      </c>
      <c r="B120" s="59" t="s">
        <v>298</v>
      </c>
      <c r="C120" s="131">
        <v>0</v>
      </c>
      <c r="D120" s="135">
        <v>0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3">
        <v>4324</v>
      </c>
      <c r="B121" s="59" t="s">
        <v>299</v>
      </c>
      <c r="C121" s="131">
        <v>0</v>
      </c>
      <c r="D121" s="135">
        <v>0</v>
      </c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3">
        <v>4325</v>
      </c>
      <c r="B122" s="59" t="s">
        <v>300</v>
      </c>
      <c r="C122" s="131">
        <v>0</v>
      </c>
      <c r="D122" s="135">
        <v>0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5">
      <c r="A123" s="52">
        <v>4330</v>
      </c>
      <c r="B123" s="53" t="s">
        <v>301</v>
      </c>
      <c r="C123" s="130">
        <v>0</v>
      </c>
      <c r="D123" s="130">
        <v>0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5">
      <c r="A124" s="33">
        <v>4331</v>
      </c>
      <c r="B124" s="59" t="s">
        <v>301</v>
      </c>
      <c r="C124" s="131">
        <v>0</v>
      </c>
      <c r="D124" s="135">
        <v>0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52">
        <v>4340</v>
      </c>
      <c r="B125" s="53" t="s">
        <v>302</v>
      </c>
      <c r="C125" s="130">
        <v>0</v>
      </c>
      <c r="D125" s="130">
        <v>0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3">
        <v>4341</v>
      </c>
      <c r="B126" s="59" t="s">
        <v>302</v>
      </c>
      <c r="C126" s="131">
        <v>0</v>
      </c>
      <c r="D126" s="135">
        <v>0</v>
      </c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52">
        <v>4390</v>
      </c>
      <c r="B127" s="53" t="s">
        <v>303</v>
      </c>
      <c r="C127" s="134">
        <v>0</v>
      </c>
      <c r="D127" s="134">
        <v>0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3">
        <v>4392</v>
      </c>
      <c r="B128" s="59" t="s">
        <v>304</v>
      </c>
      <c r="C128" s="133">
        <v>0</v>
      </c>
      <c r="D128" s="133">
        <v>0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3">
        <v>4393</v>
      </c>
      <c r="B129" s="59" t="s">
        <v>305</v>
      </c>
      <c r="C129" s="133">
        <v>0</v>
      </c>
      <c r="D129" s="133">
        <v>0</v>
      </c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33">
        <v>4394</v>
      </c>
      <c r="B130" s="59" t="s">
        <v>306</v>
      </c>
      <c r="C130" s="133">
        <v>0</v>
      </c>
      <c r="D130" s="133">
        <v>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3">
        <v>4395</v>
      </c>
      <c r="B131" s="59" t="s">
        <v>307</v>
      </c>
      <c r="C131" s="133">
        <v>0</v>
      </c>
      <c r="D131" s="133">
        <v>0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3">
        <v>4396</v>
      </c>
      <c r="B132" s="59" t="s">
        <v>308</v>
      </c>
      <c r="C132" s="133">
        <v>0</v>
      </c>
      <c r="D132" s="133">
        <v>0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33">
        <v>4397</v>
      </c>
      <c r="B133" s="59" t="s">
        <v>309</v>
      </c>
      <c r="C133" s="133">
        <v>0</v>
      </c>
      <c r="D133" s="133">
        <v>0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3">
        <v>4399</v>
      </c>
      <c r="B134" s="59" t="s">
        <v>303</v>
      </c>
      <c r="C134" s="131">
        <v>0</v>
      </c>
      <c r="D134" s="131">
        <v>0</v>
      </c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1.25" customHeight="1" x14ac:dyDescent="0.25">
      <c r="A135" s="52">
        <v>1120</v>
      </c>
      <c r="B135" s="58" t="s">
        <v>468</v>
      </c>
      <c r="C135" s="209">
        <v>12532366.279999999</v>
      </c>
      <c r="D135" s="128">
        <v>11761100.01</v>
      </c>
      <c r="E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1.25" customHeight="1" x14ac:dyDescent="0.25">
      <c r="A136" s="33">
        <v>1124</v>
      </c>
      <c r="B136" s="4" t="s">
        <v>469</v>
      </c>
      <c r="C136" s="129">
        <v>0</v>
      </c>
      <c r="D136" s="127">
        <v>104379.94</v>
      </c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1.25" customHeight="1" x14ac:dyDescent="0.25">
      <c r="A137" s="33">
        <v>1124</v>
      </c>
      <c r="B137" s="4" t="s">
        <v>470</v>
      </c>
      <c r="C137" s="129">
        <v>0</v>
      </c>
      <c r="D137" s="127">
        <v>0</v>
      </c>
      <c r="E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1.25" customHeight="1" x14ac:dyDescent="0.25">
      <c r="A138" s="33">
        <v>1124</v>
      </c>
      <c r="B138" s="4" t="s">
        <v>471</v>
      </c>
      <c r="C138" s="129">
        <v>0</v>
      </c>
      <c r="D138" s="127">
        <v>0</v>
      </c>
      <c r="E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1.25" customHeight="1" x14ac:dyDescent="0.25">
      <c r="A139" s="33">
        <v>1124</v>
      </c>
      <c r="B139" s="4" t="s">
        <v>472</v>
      </c>
      <c r="C139" s="207">
        <v>11492366.279999999</v>
      </c>
      <c r="D139" s="127">
        <v>7938018.2199999997</v>
      </c>
      <c r="E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1.25" customHeight="1" x14ac:dyDescent="0.25">
      <c r="A140" s="33">
        <v>1124</v>
      </c>
      <c r="B140" s="4" t="s">
        <v>473</v>
      </c>
      <c r="C140" s="127">
        <v>0</v>
      </c>
      <c r="D140" s="127">
        <v>0</v>
      </c>
      <c r="E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1.25" customHeight="1" x14ac:dyDescent="0.25">
      <c r="A141" s="33">
        <v>1124</v>
      </c>
      <c r="B141" s="4" t="s">
        <v>474</v>
      </c>
      <c r="C141" s="148">
        <v>0</v>
      </c>
      <c r="D141" s="127">
        <v>0</v>
      </c>
      <c r="E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1.25" customHeight="1" x14ac:dyDescent="0.25">
      <c r="A142" s="33">
        <v>1122</v>
      </c>
      <c r="B142" s="4" t="s">
        <v>475</v>
      </c>
      <c r="C142" s="127">
        <v>0</v>
      </c>
      <c r="D142" s="127">
        <v>0</v>
      </c>
      <c r="E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1.25" customHeight="1" x14ac:dyDescent="0.25">
      <c r="A143" s="33">
        <v>1122</v>
      </c>
      <c r="B143" s="4" t="s">
        <v>476</v>
      </c>
      <c r="C143" s="129">
        <v>0</v>
      </c>
      <c r="D143" s="127">
        <v>0</v>
      </c>
      <c r="E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1.25" customHeight="1" x14ac:dyDescent="0.25">
      <c r="A144" s="33">
        <v>1122</v>
      </c>
      <c r="B144" s="4" t="s">
        <v>477</v>
      </c>
      <c r="C144" s="208">
        <v>1040000</v>
      </c>
      <c r="D144" s="127">
        <v>3718701.85</v>
      </c>
      <c r="E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1.25" customHeight="1" x14ac:dyDescent="0.25">
      <c r="A145" s="33"/>
      <c r="B145" s="60" t="s">
        <v>478</v>
      </c>
      <c r="C145" s="210">
        <v>316492662.03000003</v>
      </c>
      <c r="D145" s="136">
        <v>326580810.42000002</v>
      </c>
      <c r="E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" customHeight="1" x14ac:dyDescent="0.25">
      <c r="A146" s="31"/>
      <c r="B146" s="31"/>
      <c r="C146" s="31"/>
      <c r="D146" s="31"/>
      <c r="E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31"/>
      <c r="B147" s="31" t="s">
        <v>65</v>
      </c>
      <c r="C147" s="31"/>
      <c r="D147" s="31"/>
      <c r="E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ht="9.75" customHeight="1" x14ac:dyDescent="0.25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ht="9.75" customHeight="1" x14ac:dyDescent="0.25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ht="9.75" customHeight="1" x14ac:dyDescent="0.25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ht="9.75" customHeight="1" x14ac:dyDescent="0.25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ht="9.75" customHeight="1" x14ac:dyDescent="0.2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ht="9.75" customHeight="1" x14ac:dyDescent="0.25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</row>
    <row r="1007" spans="1:26" ht="9.75" customHeight="1" x14ac:dyDescent="0.25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</row>
    <row r="1008" spans="1:26" ht="9.75" customHeight="1" x14ac:dyDescent="0.25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</row>
    <row r="1009" spans="1:26" ht="9.75" customHeight="1" x14ac:dyDescent="0.25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</row>
  </sheetData>
  <mergeCells count="4">
    <mergeCell ref="A1:C1"/>
    <mergeCell ref="A2:C2"/>
    <mergeCell ref="A3:C3"/>
    <mergeCell ref="A4:C4"/>
  </mergeCells>
  <dataValidations disablePrompts="1" count="2">
    <dataValidation allowBlank="1" showInputMessage="1" showErrorMessage="1" prompt="Importe del trimestre anterior" sqref="D49:D54 C49:C56"/>
    <dataValidation allowBlank="1" showInputMessage="1" showErrorMessage="1" prompt="Importe final del periodo que corresponde la información financiera trimestral que se presenta." sqref="D55:D56"/>
  </dataValidations>
  <pageMargins left="0.7" right="0.7" top="0.75" bottom="0.75" header="0" footer="0"/>
  <pageSetup paperSize="9" orientation="portrait"/>
  <rowBreaks count="1" manualBreakCount="1">
    <brk id="8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120" zoomScaleNormal="120" workbookViewId="0">
      <selection activeCell="C13" sqref="C13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26" ht="11.25" customHeight="1" x14ac:dyDescent="0.25">
      <c r="A1" s="156" t="str">
        <f>ESF!A1</f>
        <v>Municipio Dolores Hidalgo CIN</v>
      </c>
      <c r="B1" s="157"/>
      <c r="C1" s="158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1.25" customHeight="1" x14ac:dyDescent="0.25">
      <c r="A2" s="159" t="s">
        <v>479</v>
      </c>
      <c r="B2" s="153"/>
      <c r="C2" s="1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1.25" customHeight="1" x14ac:dyDescent="0.25">
      <c r="A3" s="159" t="str">
        <f>ESF!A3</f>
        <v>Del 01 de Enero al 31 de Diciembre de 2024</v>
      </c>
      <c r="B3" s="153"/>
      <c r="C3" s="1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9.75" customHeight="1" x14ac:dyDescent="0.25">
      <c r="A4" s="161" t="s">
        <v>480</v>
      </c>
      <c r="B4" s="162"/>
      <c r="C4" s="163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9.75" customHeight="1" x14ac:dyDescent="0.25">
      <c r="A5" s="164" t="s">
        <v>481</v>
      </c>
      <c r="B5" s="165"/>
      <c r="C5" s="62">
        <v>2024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9.75" customHeight="1" x14ac:dyDescent="0.25">
      <c r="A6" s="63" t="s">
        <v>482</v>
      </c>
      <c r="B6" s="63"/>
      <c r="C6" s="213">
        <v>1064892176.75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.5" customHeight="1" x14ac:dyDescent="0.25">
      <c r="A7" s="4"/>
      <c r="B7" s="64"/>
      <c r="C7" s="13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9.75" customHeight="1" x14ac:dyDescent="0.25">
      <c r="A8" s="65" t="s">
        <v>483</v>
      </c>
      <c r="B8" s="65"/>
      <c r="C8" s="141"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.75" customHeight="1" x14ac:dyDescent="0.25">
      <c r="A9" s="66" t="s">
        <v>484</v>
      </c>
      <c r="B9" s="67" t="s">
        <v>292</v>
      </c>
      <c r="C9" s="140">
        <v>0</v>
      </c>
      <c r="D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9.75" customHeight="1" x14ac:dyDescent="0.25">
      <c r="A10" s="68" t="s">
        <v>485</v>
      </c>
      <c r="B10" s="69" t="s">
        <v>486</v>
      </c>
      <c r="C10" s="140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9.75" customHeight="1" x14ac:dyDescent="0.25">
      <c r="A11" s="68" t="s">
        <v>487</v>
      </c>
      <c r="B11" s="69" t="s">
        <v>301</v>
      </c>
      <c r="C11" s="140">
        <v>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9.75" customHeight="1" x14ac:dyDescent="0.25">
      <c r="A12" s="68" t="s">
        <v>488</v>
      </c>
      <c r="B12" s="69" t="s">
        <v>302</v>
      </c>
      <c r="C12" s="140"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9.75" customHeight="1" x14ac:dyDescent="0.25">
      <c r="A13" s="68" t="s">
        <v>489</v>
      </c>
      <c r="B13" s="69" t="s">
        <v>303</v>
      </c>
      <c r="C13" s="140"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9.75" customHeight="1" x14ac:dyDescent="0.25">
      <c r="A14" s="70" t="s">
        <v>490</v>
      </c>
      <c r="B14" s="71" t="s">
        <v>491</v>
      </c>
      <c r="C14" s="140"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.5" customHeight="1" x14ac:dyDescent="0.25">
      <c r="A15" s="4"/>
      <c r="B15" s="72"/>
      <c r="C15" s="13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9.75" customHeight="1" x14ac:dyDescent="0.25">
      <c r="A16" s="65" t="s">
        <v>492</v>
      </c>
      <c r="B16" s="64"/>
      <c r="C16" s="212">
        <v>49400000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9.75" customHeight="1" x14ac:dyDescent="0.25">
      <c r="A17" s="73">
        <v>3.1</v>
      </c>
      <c r="B17" s="69" t="s">
        <v>493</v>
      </c>
      <c r="C17" s="140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9.75" customHeight="1" x14ac:dyDescent="0.25">
      <c r="A18" s="74">
        <v>3.2</v>
      </c>
      <c r="B18" s="69" t="s">
        <v>494</v>
      </c>
      <c r="C18" s="211">
        <v>49400000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9.75" customHeight="1" x14ac:dyDescent="0.25">
      <c r="A19" s="74">
        <v>3.3</v>
      </c>
      <c r="B19" s="71" t="s">
        <v>495</v>
      </c>
      <c r="C19" s="142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7.5" customHeight="1" x14ac:dyDescent="0.25">
      <c r="A20" s="4"/>
      <c r="B20" s="71"/>
      <c r="C20" s="13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9.75" customHeight="1" x14ac:dyDescent="0.25">
      <c r="A21" s="75" t="s">
        <v>496</v>
      </c>
      <c r="B21" s="75"/>
      <c r="C21" s="214">
        <v>1015492176.75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9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9.75" customHeight="1" x14ac:dyDescent="0.25">
      <c r="A23" s="4"/>
      <c r="B23" s="31" t="s">
        <v>65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9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9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9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9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9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9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9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9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9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9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9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9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9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9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9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9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9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9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9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9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9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120" zoomScaleNormal="120" workbookViewId="0">
      <selection activeCell="C9" sqref="C9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26" ht="11.25" customHeight="1" x14ac:dyDescent="0.25">
      <c r="A1" s="166" t="str">
        <f>ESF!A1</f>
        <v>Municipio Dolores Hidalgo CIN</v>
      </c>
      <c r="B1" s="157"/>
      <c r="C1" s="158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1.25" customHeight="1" x14ac:dyDescent="0.25">
      <c r="A2" s="167" t="s">
        <v>497</v>
      </c>
      <c r="B2" s="153"/>
      <c r="C2" s="16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1.25" customHeight="1" x14ac:dyDescent="0.25">
      <c r="A3" s="167" t="str">
        <f>ESF!A3</f>
        <v>Del 01 de Enero al 31 de Diciembre de 2024</v>
      </c>
      <c r="B3" s="153"/>
      <c r="C3" s="160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9.75" customHeight="1" x14ac:dyDescent="0.25">
      <c r="A4" s="161" t="s">
        <v>480</v>
      </c>
      <c r="B4" s="162"/>
      <c r="C4" s="16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1.25" customHeight="1" x14ac:dyDescent="0.25">
      <c r="A5" s="164" t="s">
        <v>481</v>
      </c>
      <c r="B5" s="165"/>
      <c r="C5" s="62">
        <v>2024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9.75" customHeight="1" x14ac:dyDescent="0.25">
      <c r="A6" s="76" t="s">
        <v>498</v>
      </c>
      <c r="B6" s="63"/>
      <c r="C6" s="220">
        <v>1158173701.98</v>
      </c>
      <c r="D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7.5" customHeight="1" x14ac:dyDescent="0.25">
      <c r="A7" s="77"/>
      <c r="B7" s="64"/>
      <c r="C7" s="14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9.75" customHeight="1" x14ac:dyDescent="0.25">
      <c r="A8" s="65" t="s">
        <v>499</v>
      </c>
      <c r="B8" s="78"/>
      <c r="C8" s="215">
        <v>464469373.74999994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9.75" customHeight="1" x14ac:dyDescent="0.25">
      <c r="A9" s="79">
        <v>2.1</v>
      </c>
      <c r="B9" s="80" t="s">
        <v>322</v>
      </c>
      <c r="C9" s="216"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9.75" customHeight="1" x14ac:dyDescent="0.25">
      <c r="A10" s="79">
        <v>2.2000000000000002</v>
      </c>
      <c r="B10" s="80" t="s">
        <v>319</v>
      </c>
      <c r="C10" s="216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9.75" customHeight="1" x14ac:dyDescent="0.25">
      <c r="A11" s="81">
        <v>2.2999999999999998</v>
      </c>
      <c r="B11" s="82" t="s">
        <v>132</v>
      </c>
      <c r="C11" s="216">
        <v>1144969.56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9.75" customHeight="1" x14ac:dyDescent="0.25">
      <c r="A12" s="81">
        <v>2.4</v>
      </c>
      <c r="B12" s="82" t="s">
        <v>133</v>
      </c>
      <c r="C12" s="216">
        <v>212815.11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9.75" customHeight="1" x14ac:dyDescent="0.25">
      <c r="A13" s="81">
        <v>2.5</v>
      </c>
      <c r="B13" s="82" t="s">
        <v>134</v>
      </c>
      <c r="C13" s="216">
        <v>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9.75" customHeight="1" x14ac:dyDescent="0.25">
      <c r="A14" s="81">
        <v>2.6</v>
      </c>
      <c r="B14" s="82" t="s">
        <v>135</v>
      </c>
      <c r="C14" s="216">
        <v>27797377.390000001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9.75" customHeight="1" x14ac:dyDescent="0.25">
      <c r="A15" s="81">
        <v>2.7</v>
      </c>
      <c r="B15" s="82" t="s">
        <v>136</v>
      </c>
      <c r="C15" s="216">
        <v>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9.75" customHeight="1" x14ac:dyDescent="0.25">
      <c r="A16" s="81">
        <v>2.8</v>
      </c>
      <c r="B16" s="82" t="s">
        <v>137</v>
      </c>
      <c r="C16" s="216">
        <v>391242.99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9.75" customHeight="1" x14ac:dyDescent="0.25">
      <c r="A17" s="81">
        <v>2.9</v>
      </c>
      <c r="B17" s="82" t="s">
        <v>139</v>
      </c>
      <c r="C17" s="216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9.75" customHeight="1" x14ac:dyDescent="0.25">
      <c r="A18" s="81" t="s">
        <v>500</v>
      </c>
      <c r="B18" s="82" t="s">
        <v>501</v>
      </c>
      <c r="C18" s="216">
        <v>1935000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9.75" customHeight="1" x14ac:dyDescent="0.25">
      <c r="A19" s="81" t="s">
        <v>502</v>
      </c>
      <c r="B19" s="82" t="s">
        <v>145</v>
      </c>
      <c r="C19" s="216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9.75" customHeight="1" x14ac:dyDescent="0.25">
      <c r="A20" s="81" t="s">
        <v>503</v>
      </c>
      <c r="B20" s="82" t="s">
        <v>504</v>
      </c>
      <c r="C20" s="216">
        <v>261204209.22999999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9.75" customHeight="1" x14ac:dyDescent="0.25">
      <c r="A21" s="81" t="s">
        <v>505</v>
      </c>
      <c r="B21" s="82" t="s">
        <v>506</v>
      </c>
      <c r="C21" s="216">
        <v>152634532.77000001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9.75" customHeight="1" x14ac:dyDescent="0.25">
      <c r="A22" s="81" t="s">
        <v>507</v>
      </c>
      <c r="B22" s="82" t="s">
        <v>508</v>
      </c>
      <c r="C22" s="216"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9.75" customHeight="1" x14ac:dyDescent="0.25">
      <c r="A23" s="81" t="s">
        <v>509</v>
      </c>
      <c r="B23" s="82" t="s">
        <v>510</v>
      </c>
      <c r="C23" s="216"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9.75" customHeight="1" x14ac:dyDescent="0.25">
      <c r="A24" s="81" t="s">
        <v>511</v>
      </c>
      <c r="B24" s="82" t="s">
        <v>512</v>
      </c>
      <c r="C24" s="216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9.75" customHeight="1" x14ac:dyDescent="0.25">
      <c r="A25" s="81" t="s">
        <v>513</v>
      </c>
      <c r="B25" s="82" t="s">
        <v>514</v>
      </c>
      <c r="C25" s="216"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9.75" customHeight="1" x14ac:dyDescent="0.25">
      <c r="A26" s="81" t="s">
        <v>515</v>
      </c>
      <c r="B26" s="82" t="s">
        <v>516</v>
      </c>
      <c r="C26" s="216"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9.75" customHeight="1" x14ac:dyDescent="0.25">
      <c r="A27" s="81" t="s">
        <v>517</v>
      </c>
      <c r="B27" s="82" t="s">
        <v>518</v>
      </c>
      <c r="C27" s="216">
        <v>13666664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9.75" customHeight="1" x14ac:dyDescent="0.25">
      <c r="A28" s="81" t="s">
        <v>519</v>
      </c>
      <c r="B28" s="82" t="s">
        <v>520</v>
      </c>
      <c r="C28" s="216"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9.75" customHeight="1" x14ac:dyDescent="0.25">
      <c r="A29" s="81" t="s">
        <v>521</v>
      </c>
      <c r="B29" s="80" t="s">
        <v>522</v>
      </c>
      <c r="C29" s="216">
        <v>5482562.7000000002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7.5" customHeight="1" x14ac:dyDescent="0.25">
      <c r="A30" s="77"/>
      <c r="B30" s="83"/>
      <c r="C30" s="14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9.75" customHeight="1" x14ac:dyDescent="0.25">
      <c r="A31" s="84" t="s">
        <v>523</v>
      </c>
      <c r="B31" s="85"/>
      <c r="C31" s="218">
        <v>19281998.620000001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9.75" customHeight="1" x14ac:dyDescent="0.25">
      <c r="A32" s="81" t="s">
        <v>524</v>
      </c>
      <c r="B32" s="82" t="s">
        <v>392</v>
      </c>
      <c r="C32" s="217">
        <v>19281998.620000001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9.75" customHeight="1" x14ac:dyDescent="0.25">
      <c r="A33" s="81" t="s">
        <v>525</v>
      </c>
      <c r="B33" s="82" t="s">
        <v>401</v>
      </c>
      <c r="C33" s="146"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9.75" customHeight="1" x14ac:dyDescent="0.25">
      <c r="A34" s="81" t="s">
        <v>526</v>
      </c>
      <c r="B34" s="82" t="s">
        <v>404</v>
      </c>
      <c r="C34" s="146">
        <v>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9.75" customHeight="1" x14ac:dyDescent="0.25">
      <c r="A35" s="81" t="s">
        <v>527</v>
      </c>
      <c r="B35" s="82" t="s">
        <v>410</v>
      </c>
      <c r="C35" s="146"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9.75" customHeight="1" x14ac:dyDescent="0.25">
      <c r="A36" s="81" t="s">
        <v>528</v>
      </c>
      <c r="B36" s="82" t="s">
        <v>420</v>
      </c>
      <c r="C36" s="146"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9.75" customHeight="1" x14ac:dyDescent="0.25">
      <c r="A37" s="81" t="s">
        <v>529</v>
      </c>
      <c r="B37" s="82" t="s">
        <v>530</v>
      </c>
      <c r="C37" s="146">
        <v>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9.75" customHeight="1" x14ac:dyDescent="0.25">
      <c r="A38" s="81" t="s">
        <v>531</v>
      </c>
      <c r="B38" s="80" t="s">
        <v>532</v>
      </c>
      <c r="C38" s="147"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7.5" customHeight="1" x14ac:dyDescent="0.25">
      <c r="A39" s="77"/>
      <c r="B39" s="86"/>
      <c r="C39" s="14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9.75" customHeight="1" x14ac:dyDescent="0.25">
      <c r="A40" s="87" t="s">
        <v>533</v>
      </c>
      <c r="B40" s="63"/>
      <c r="C40" s="219">
        <v>712986326.85000002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9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9.75" customHeight="1" x14ac:dyDescent="0.25">
      <c r="A42" s="4"/>
      <c r="B42" s="31" t="s">
        <v>65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9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9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9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9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9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9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9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9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9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9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9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9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9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9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9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9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9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9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9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9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9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9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9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9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9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9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9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9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9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9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9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9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9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9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9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9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9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9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9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9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9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9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9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9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9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9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9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9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9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9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9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9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9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9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9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9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9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9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9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9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9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9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9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9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9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9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9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9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9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9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9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9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9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9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9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9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9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9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9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9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9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9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9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9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9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9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9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9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9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9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9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9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9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9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9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9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9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9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9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9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9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9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9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9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9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9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9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9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9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9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9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9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9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9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9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9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9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9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9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9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9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9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9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9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9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9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9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9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9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9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9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9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9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9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9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9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9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9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9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9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9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9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9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9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9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9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9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9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9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9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9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9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9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9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9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9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9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9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9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9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9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9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9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9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9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9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9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9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9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9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9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9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9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9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9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9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9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9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9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9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9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9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9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9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9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9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9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9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9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9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9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9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9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9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9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9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9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9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9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9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9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9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9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9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9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9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9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9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9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9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9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9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9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9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9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9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9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9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9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9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9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9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9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9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9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9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9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9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9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9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9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9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9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9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9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9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9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9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9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9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9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9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9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9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9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9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9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9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9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9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9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9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9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9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9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9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9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9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9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9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9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9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9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9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9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9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9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9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9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9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9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9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9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9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9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9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9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9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9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9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9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9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9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9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9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9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9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9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9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9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9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9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9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9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9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9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9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9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9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9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9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9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9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9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9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9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9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9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9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9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9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9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9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9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9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9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9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9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9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9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9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9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9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9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9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9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9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9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9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9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9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9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9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9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9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9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9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9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9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9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9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9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9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9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9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9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9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9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9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9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9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9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9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9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9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9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9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9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9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9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9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9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9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9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9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9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9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9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9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9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9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9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9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9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9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9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9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9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9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9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9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9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9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9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9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9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9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9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9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9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9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9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9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9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9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9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9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9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9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9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9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9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9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9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9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9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9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9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9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9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9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9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9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9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9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9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9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9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9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9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9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9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9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9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9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9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9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9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9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9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9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9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9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9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9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9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9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9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9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9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9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9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9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9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9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9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9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9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9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9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9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9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9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9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9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9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9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9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9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9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9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9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9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9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9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9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9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9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9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9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9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9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9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9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9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9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9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9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9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9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9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9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9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9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9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9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9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9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9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9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9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9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9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9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9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9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9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9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9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9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9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9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9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9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9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9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9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9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9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9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9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9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9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9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9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9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9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9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9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9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9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9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9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9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9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9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9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9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9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9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9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9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9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9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9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9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9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9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9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9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9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9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9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9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9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9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9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9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9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9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9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9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9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9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9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9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9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9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9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9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9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9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9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9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9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9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9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9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9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9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9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9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9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9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9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9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9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9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9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9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9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9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9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9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9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9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9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9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9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9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9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9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9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9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9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9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9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9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9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9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9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9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9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9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9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9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9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9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9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9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9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9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9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9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9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9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9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9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9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9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9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9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9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9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9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9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9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9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9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9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9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9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9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9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9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9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9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9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9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9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9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9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9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9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9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9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9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9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9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9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9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9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9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9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9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9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9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9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9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9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9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9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9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9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9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9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9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9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9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9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9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9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9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9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9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9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9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9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9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9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9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9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9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9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9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9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9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9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9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9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9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9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9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9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9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9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9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9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9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9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9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9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9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9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9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9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9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9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9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9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9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9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9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9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9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9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9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9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9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9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9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9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9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9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9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9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9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9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9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9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9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9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9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9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9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9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9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9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9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9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9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9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9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9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9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9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9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9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9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9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9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9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9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9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9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9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9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9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9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9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9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9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9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9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9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9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9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9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9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9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9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9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9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9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9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9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9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9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9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9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9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9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9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9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9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9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9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9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9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9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9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9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9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9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9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9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9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9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9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9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9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9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9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9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9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9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9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9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9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9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9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9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9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9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9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9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9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9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9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9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9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9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9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9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9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9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9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9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9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9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9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9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9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9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9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9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9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9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9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9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9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9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9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9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9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9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9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9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9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9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9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9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9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9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9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9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9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9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9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9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9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9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9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9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9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9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9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9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9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9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9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9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9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9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9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9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9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9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9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9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9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9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9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9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9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9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9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9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9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9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9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9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9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9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9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9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9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9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9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9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9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9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9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9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9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9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9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9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9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9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9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9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9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9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9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9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9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9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9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9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9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9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9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9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9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9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9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9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9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9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9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9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9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9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9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9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9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9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9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9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9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9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9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9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9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9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9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9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9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9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9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9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9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9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120" zoomScaleNormal="120" workbookViewId="0">
      <selection activeCell="C50" sqref="C50:C56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26" ht="11.25" customHeight="1" x14ac:dyDescent="0.25">
      <c r="A1" s="152" t="str">
        <f>'Notas a los Edos Financieros'!B1</f>
        <v>Municipio Dolores Hidalgo CIN</v>
      </c>
      <c r="B1" s="153"/>
      <c r="C1" s="153"/>
      <c r="D1" s="153"/>
      <c r="E1" s="153"/>
      <c r="F1" s="154"/>
      <c r="G1" s="26" t="s">
        <v>0</v>
      </c>
      <c r="H1" s="27">
        <f>'Notas a los Edos Financieros'!D1</f>
        <v>2024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11.25" customHeight="1" x14ac:dyDescent="0.25">
      <c r="A2" s="152" t="s">
        <v>534</v>
      </c>
      <c r="B2" s="153"/>
      <c r="C2" s="153"/>
      <c r="D2" s="153"/>
      <c r="E2" s="153"/>
      <c r="F2" s="154"/>
      <c r="G2" s="26" t="s">
        <v>2</v>
      </c>
      <c r="H2" s="27" t="str">
        <f>'Notas a los Edos Financieros'!D2</f>
        <v>Trimestral</v>
      </c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1.25" customHeight="1" x14ac:dyDescent="0.25">
      <c r="A3" s="152" t="str">
        <f>'Notas a los Edos Financieros'!B3</f>
        <v>Del 01 de Enero al 31 de Diciembre de 2024</v>
      </c>
      <c r="B3" s="153"/>
      <c r="C3" s="153"/>
      <c r="D3" s="153"/>
      <c r="E3" s="153"/>
      <c r="F3" s="154"/>
      <c r="G3" s="26" t="s">
        <v>4</v>
      </c>
      <c r="H3" s="27">
        <f>'Notas a los Edos Financieros'!D3</f>
        <v>4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1.25" customHeight="1" x14ac:dyDescent="0.25">
      <c r="A4" s="152" t="s">
        <v>5</v>
      </c>
      <c r="B4" s="153"/>
      <c r="C4" s="153"/>
      <c r="D4" s="153"/>
      <c r="E4" s="153"/>
      <c r="F4" s="154"/>
      <c r="G4" s="26"/>
      <c r="H4" s="27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9.75" customHeight="1" x14ac:dyDescent="0.25">
      <c r="A5" s="29" t="s">
        <v>67</v>
      </c>
      <c r="B5" s="30"/>
      <c r="C5" s="30"/>
      <c r="D5" s="30"/>
      <c r="E5" s="30"/>
      <c r="F5" s="30"/>
      <c r="G5" s="30"/>
      <c r="H5" s="30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9.75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9.7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24.75" customHeight="1" x14ac:dyDescent="0.25">
      <c r="A8" s="88" t="s">
        <v>69</v>
      </c>
      <c r="B8" s="88" t="s">
        <v>481</v>
      </c>
      <c r="C8" s="89" t="s">
        <v>535</v>
      </c>
      <c r="D8" s="89" t="s">
        <v>536</v>
      </c>
      <c r="E8" s="89" t="s">
        <v>537</v>
      </c>
      <c r="F8" s="89" t="s">
        <v>538</v>
      </c>
      <c r="G8" s="89" t="s">
        <v>539</v>
      </c>
      <c r="H8" s="89" t="s">
        <v>540</v>
      </c>
      <c r="I8" s="89" t="s">
        <v>541</v>
      </c>
      <c r="J8" s="89" t="s">
        <v>542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9.75" customHeight="1" x14ac:dyDescent="0.25">
      <c r="A9" s="52">
        <v>7000</v>
      </c>
      <c r="B9" s="53" t="s">
        <v>543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9.75" customHeight="1" x14ac:dyDescent="0.25">
      <c r="A10" s="31">
        <v>7110</v>
      </c>
      <c r="B10" s="59" t="s">
        <v>539</v>
      </c>
      <c r="C10" s="34">
        <v>0</v>
      </c>
      <c r="D10" s="34">
        <v>0</v>
      </c>
      <c r="E10" s="34">
        <v>0</v>
      </c>
      <c r="F10" s="34">
        <v>0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9.75" customHeight="1" x14ac:dyDescent="0.25">
      <c r="A11" s="31">
        <v>7120</v>
      </c>
      <c r="B11" s="59" t="s">
        <v>544</v>
      </c>
      <c r="C11" s="34">
        <v>0</v>
      </c>
      <c r="D11" s="34">
        <v>0</v>
      </c>
      <c r="E11" s="34">
        <v>0</v>
      </c>
      <c r="F11" s="34">
        <v>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9.75" customHeight="1" x14ac:dyDescent="0.25">
      <c r="A12" s="31">
        <v>7130</v>
      </c>
      <c r="B12" s="59" t="s">
        <v>545</v>
      </c>
      <c r="C12" s="34">
        <v>0</v>
      </c>
      <c r="D12" s="34">
        <v>0</v>
      </c>
      <c r="E12" s="34">
        <v>0</v>
      </c>
      <c r="F12" s="34">
        <v>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9.75" customHeight="1" x14ac:dyDescent="0.25">
      <c r="A13" s="31">
        <v>7140</v>
      </c>
      <c r="B13" s="59" t="s">
        <v>546</v>
      </c>
      <c r="C13" s="34">
        <v>0</v>
      </c>
      <c r="D13" s="34">
        <v>0</v>
      </c>
      <c r="E13" s="34">
        <v>0</v>
      </c>
      <c r="F13" s="34">
        <v>0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9.75" customHeight="1" x14ac:dyDescent="0.25">
      <c r="A14" s="31">
        <v>7150</v>
      </c>
      <c r="B14" s="59" t="s">
        <v>547</v>
      </c>
      <c r="C14" s="34">
        <v>0</v>
      </c>
      <c r="D14" s="34">
        <v>0</v>
      </c>
      <c r="E14" s="34">
        <v>0</v>
      </c>
      <c r="F14" s="34">
        <v>0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9.75" customHeight="1" x14ac:dyDescent="0.25">
      <c r="A15" s="31">
        <v>7160</v>
      </c>
      <c r="B15" s="59" t="s">
        <v>548</v>
      </c>
      <c r="C15" s="34">
        <v>0</v>
      </c>
      <c r="D15" s="34">
        <v>0</v>
      </c>
      <c r="E15" s="34">
        <v>0</v>
      </c>
      <c r="F15" s="34">
        <v>0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9.75" customHeight="1" x14ac:dyDescent="0.25">
      <c r="A16" s="31">
        <v>7210</v>
      </c>
      <c r="B16" s="59" t="s">
        <v>549</v>
      </c>
      <c r="C16" s="34">
        <v>0</v>
      </c>
      <c r="D16" s="34">
        <v>0</v>
      </c>
      <c r="E16" s="34">
        <v>0</v>
      </c>
      <c r="F16" s="34">
        <v>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9.75" customHeight="1" x14ac:dyDescent="0.25">
      <c r="A17" s="31">
        <v>7220</v>
      </c>
      <c r="B17" s="59" t="s">
        <v>550</v>
      </c>
      <c r="C17" s="34">
        <v>0</v>
      </c>
      <c r="D17" s="34">
        <v>0</v>
      </c>
      <c r="E17" s="34">
        <v>0</v>
      </c>
      <c r="F17" s="34">
        <v>0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9.75" customHeight="1" x14ac:dyDescent="0.25">
      <c r="A18" s="31">
        <v>7230</v>
      </c>
      <c r="B18" s="59" t="s">
        <v>551</v>
      </c>
      <c r="C18" s="34">
        <v>0</v>
      </c>
      <c r="D18" s="34">
        <v>0</v>
      </c>
      <c r="E18" s="34">
        <v>0</v>
      </c>
      <c r="F18" s="34">
        <v>0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9.75" customHeight="1" x14ac:dyDescent="0.25">
      <c r="A19" s="31">
        <v>7240</v>
      </c>
      <c r="B19" s="59" t="s">
        <v>552</v>
      </c>
      <c r="C19" s="34">
        <v>0</v>
      </c>
      <c r="D19" s="34">
        <v>0</v>
      </c>
      <c r="E19" s="34">
        <v>0</v>
      </c>
      <c r="F19" s="34">
        <v>0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9.75" customHeight="1" x14ac:dyDescent="0.25">
      <c r="A20" s="31">
        <v>7250</v>
      </c>
      <c r="B20" s="59" t="s">
        <v>553</v>
      </c>
      <c r="C20" s="34">
        <v>0</v>
      </c>
      <c r="D20" s="34">
        <v>0</v>
      </c>
      <c r="E20" s="34">
        <v>0</v>
      </c>
      <c r="F20" s="34">
        <v>0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9.75" customHeight="1" x14ac:dyDescent="0.25">
      <c r="A21" s="31">
        <v>7260</v>
      </c>
      <c r="B21" s="59" t="s">
        <v>554</v>
      </c>
      <c r="C21" s="34">
        <v>0</v>
      </c>
      <c r="D21" s="34">
        <v>0</v>
      </c>
      <c r="E21" s="34">
        <v>0</v>
      </c>
      <c r="F21" s="34">
        <v>0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9.75" customHeight="1" x14ac:dyDescent="0.25">
      <c r="A22" s="31">
        <v>7310</v>
      </c>
      <c r="B22" s="59" t="s">
        <v>555</v>
      </c>
      <c r="C22" s="34">
        <v>0</v>
      </c>
      <c r="D22" s="34">
        <v>0</v>
      </c>
      <c r="E22" s="34">
        <v>0</v>
      </c>
      <c r="F22" s="34">
        <v>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9.75" customHeight="1" x14ac:dyDescent="0.25">
      <c r="A23" s="31">
        <v>7320</v>
      </c>
      <c r="B23" s="59" t="s">
        <v>556</v>
      </c>
      <c r="C23" s="34">
        <v>0</v>
      </c>
      <c r="D23" s="34">
        <v>0</v>
      </c>
      <c r="E23" s="34">
        <v>0</v>
      </c>
      <c r="F23" s="34">
        <v>0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9.75" customHeight="1" x14ac:dyDescent="0.25">
      <c r="A24" s="31">
        <v>7330</v>
      </c>
      <c r="B24" s="59" t="s">
        <v>557</v>
      </c>
      <c r="C24" s="34">
        <v>0</v>
      </c>
      <c r="D24" s="34">
        <v>0</v>
      </c>
      <c r="E24" s="34">
        <v>0</v>
      </c>
      <c r="F24" s="34">
        <v>0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9.75" customHeight="1" x14ac:dyDescent="0.25">
      <c r="A25" s="31">
        <v>7340</v>
      </c>
      <c r="B25" s="59" t="s">
        <v>558</v>
      </c>
      <c r="C25" s="34">
        <v>0</v>
      </c>
      <c r="D25" s="34">
        <v>0</v>
      </c>
      <c r="E25" s="34">
        <v>0</v>
      </c>
      <c r="F25" s="34">
        <v>0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9.75" customHeight="1" x14ac:dyDescent="0.25">
      <c r="A26" s="31">
        <v>7350</v>
      </c>
      <c r="B26" s="59" t="s">
        <v>559</v>
      </c>
      <c r="C26" s="34">
        <v>0</v>
      </c>
      <c r="D26" s="34">
        <v>0</v>
      </c>
      <c r="E26" s="34">
        <v>0</v>
      </c>
      <c r="F26" s="34">
        <v>0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9.75" customHeight="1" x14ac:dyDescent="0.25">
      <c r="A27" s="31">
        <v>7360</v>
      </c>
      <c r="B27" s="59" t="s">
        <v>560</v>
      </c>
      <c r="C27" s="34">
        <v>0</v>
      </c>
      <c r="D27" s="34">
        <v>0</v>
      </c>
      <c r="E27" s="34">
        <v>0</v>
      </c>
      <c r="F27" s="34">
        <v>0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9.75" customHeight="1" x14ac:dyDescent="0.25">
      <c r="A28" s="31">
        <v>7410</v>
      </c>
      <c r="B28" s="59" t="s">
        <v>561</v>
      </c>
      <c r="C28" s="34">
        <v>0</v>
      </c>
      <c r="D28" s="34">
        <v>0</v>
      </c>
      <c r="E28" s="34">
        <v>0</v>
      </c>
      <c r="F28" s="34">
        <v>0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9.75" customHeight="1" x14ac:dyDescent="0.25">
      <c r="A29" s="31">
        <v>7420</v>
      </c>
      <c r="B29" s="59" t="s">
        <v>562</v>
      </c>
      <c r="C29" s="34">
        <v>0</v>
      </c>
      <c r="D29" s="34">
        <v>0</v>
      </c>
      <c r="E29" s="34">
        <v>0</v>
      </c>
      <c r="F29" s="34">
        <v>0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9.75" customHeight="1" x14ac:dyDescent="0.25">
      <c r="A30" s="31">
        <v>7510</v>
      </c>
      <c r="B30" s="59" t="s">
        <v>563</v>
      </c>
      <c r="C30" s="34">
        <v>0</v>
      </c>
      <c r="D30" s="34">
        <v>0</v>
      </c>
      <c r="E30" s="34">
        <v>0</v>
      </c>
      <c r="F30" s="34">
        <v>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9.75" customHeight="1" x14ac:dyDescent="0.25">
      <c r="A31" s="31">
        <v>7520</v>
      </c>
      <c r="B31" s="59" t="s">
        <v>564</v>
      </c>
      <c r="C31" s="34">
        <v>0</v>
      </c>
      <c r="D31" s="34">
        <v>0</v>
      </c>
      <c r="E31" s="34">
        <v>0</v>
      </c>
      <c r="F31" s="34">
        <v>0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9.75" customHeight="1" x14ac:dyDescent="0.25">
      <c r="A32" s="31">
        <v>7610</v>
      </c>
      <c r="B32" s="59" t="s">
        <v>565</v>
      </c>
      <c r="C32" s="34">
        <v>0</v>
      </c>
      <c r="D32" s="34">
        <v>0</v>
      </c>
      <c r="E32" s="34">
        <v>0</v>
      </c>
      <c r="F32" s="34">
        <v>0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9.75" customHeight="1" x14ac:dyDescent="0.25">
      <c r="A33" s="31">
        <v>7620</v>
      </c>
      <c r="B33" s="59" t="s">
        <v>566</v>
      </c>
      <c r="C33" s="34">
        <v>0</v>
      </c>
      <c r="D33" s="34">
        <v>0</v>
      </c>
      <c r="E33" s="34">
        <v>0</v>
      </c>
      <c r="F33" s="34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9.75" customHeight="1" x14ac:dyDescent="0.25">
      <c r="A34" s="31">
        <v>7630</v>
      </c>
      <c r="B34" s="59" t="s">
        <v>567</v>
      </c>
      <c r="C34" s="34">
        <v>0</v>
      </c>
      <c r="D34" s="34">
        <v>0</v>
      </c>
      <c r="E34" s="34">
        <v>0</v>
      </c>
      <c r="F34" s="34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9.75" customHeight="1" x14ac:dyDescent="0.25">
      <c r="A35" s="31">
        <v>7640</v>
      </c>
      <c r="B35" s="59" t="s">
        <v>568</v>
      </c>
      <c r="C35" s="34">
        <v>0</v>
      </c>
      <c r="D35" s="34">
        <v>0</v>
      </c>
      <c r="E35" s="34">
        <v>0</v>
      </c>
      <c r="F35" s="34">
        <v>0</v>
      </c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9.75" customHeight="1" x14ac:dyDescent="0.25">
      <c r="A36" s="31"/>
      <c r="B36" s="31"/>
      <c r="C36" s="34"/>
      <c r="D36" s="34"/>
      <c r="E36" s="34"/>
      <c r="F36" s="34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9.75" customHeight="1" x14ac:dyDescent="0.25">
      <c r="A37" s="52">
        <v>8000</v>
      </c>
      <c r="B37" s="53" t="s">
        <v>569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9.75" customHeight="1" thickBo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9.75" customHeight="1" x14ac:dyDescent="0.25">
      <c r="A39" s="31"/>
      <c r="B39" s="168" t="s">
        <v>570</v>
      </c>
      <c r="C39" s="169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9.75" customHeight="1" x14ac:dyDescent="0.25">
      <c r="A40" s="31"/>
      <c r="B40" s="90" t="s">
        <v>481</v>
      </c>
      <c r="C40" s="91">
        <v>2024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9.75" customHeight="1" x14ac:dyDescent="0.25">
      <c r="A41" s="31">
        <v>8110</v>
      </c>
      <c r="B41" s="92" t="s">
        <v>571</v>
      </c>
      <c r="C41" s="221">
        <v>0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9.75" customHeight="1" x14ac:dyDescent="0.25">
      <c r="A42" s="31">
        <v>8120</v>
      </c>
      <c r="B42" s="92" t="s">
        <v>572</v>
      </c>
      <c r="C42" s="221">
        <v>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9.75" customHeight="1" x14ac:dyDescent="0.25">
      <c r="A43" s="31">
        <v>8130</v>
      </c>
      <c r="B43" s="92" t="s">
        <v>573</v>
      </c>
      <c r="C43" s="221">
        <v>0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9.75" customHeight="1" x14ac:dyDescent="0.25">
      <c r="A44" s="31">
        <v>8140</v>
      </c>
      <c r="B44" s="92" t="s">
        <v>574</v>
      </c>
      <c r="C44" s="221">
        <v>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9.75" customHeight="1" thickBot="1" x14ac:dyDescent="0.3">
      <c r="A45" s="31">
        <v>8150</v>
      </c>
      <c r="B45" s="93" t="s">
        <v>575</v>
      </c>
      <c r="C45" s="221">
        <v>0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9.7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9.75" customHeight="1" thickBo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9.75" customHeight="1" x14ac:dyDescent="0.25">
      <c r="A48" s="31"/>
      <c r="B48" s="168" t="s">
        <v>576</v>
      </c>
      <c r="C48" s="169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9.75" customHeight="1" x14ac:dyDescent="0.25">
      <c r="A49" s="31"/>
      <c r="B49" s="90" t="s">
        <v>481</v>
      </c>
      <c r="C49" s="91">
        <v>2024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9.75" customHeight="1" x14ac:dyDescent="0.25">
      <c r="A50" s="31">
        <v>8210</v>
      </c>
      <c r="B50" s="92" t="s">
        <v>577</v>
      </c>
      <c r="C50" s="222"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9.75" customHeight="1" x14ac:dyDescent="0.25">
      <c r="A51" s="31">
        <v>8220</v>
      </c>
      <c r="B51" s="92" t="s">
        <v>578</v>
      </c>
      <c r="C51" s="222"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9.75" customHeight="1" x14ac:dyDescent="0.25">
      <c r="A52" s="31">
        <v>8230</v>
      </c>
      <c r="B52" s="92" t="s">
        <v>579</v>
      </c>
      <c r="C52" s="222"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9.75" customHeight="1" x14ac:dyDescent="0.25">
      <c r="A53" s="31">
        <v>8240</v>
      </c>
      <c r="B53" s="92" t="s">
        <v>580</v>
      </c>
      <c r="C53" s="222"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9.75" customHeight="1" x14ac:dyDescent="0.25">
      <c r="A54" s="31">
        <v>8250</v>
      </c>
      <c r="B54" s="92" t="s">
        <v>581</v>
      </c>
      <c r="C54" s="222"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9.75" customHeight="1" x14ac:dyDescent="0.25">
      <c r="A55" s="31">
        <v>8260</v>
      </c>
      <c r="B55" s="92" t="s">
        <v>582</v>
      </c>
      <c r="C55" s="222"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9.75" customHeight="1" thickBot="1" x14ac:dyDescent="0.3">
      <c r="A56" s="31">
        <v>8270</v>
      </c>
      <c r="B56" s="93" t="s">
        <v>583</v>
      </c>
      <c r="C56" s="222"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9.75" customHeight="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9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9.75" customHeight="1" x14ac:dyDescent="0.25">
      <c r="A59" s="31"/>
      <c r="B59" s="31" t="s">
        <v>65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9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9.75" customHeight="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9.75" customHeight="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9.75" customHeight="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9.75" customHeight="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9.75" customHeight="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9.75" customHeight="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9.75" customHeight="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9.75" customHeigh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9.75" customHeight="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9.75" customHeigh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9.75" customHeigh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9.75" customHeight="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9.75" customHeigh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9.75" customHeight="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9.75" customHeight="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9.75" customHeight="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9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9.75" customHeight="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9.75" customHeight="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9.75" customHeight="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9.75" customHeight="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9.75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9.75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9.75" customHeight="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9.75" customHeight="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9.75" customHeight="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9.75" customHeight="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9.7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9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9.75" customHeight="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9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9.75" customHeight="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9.75" customHeight="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9.75" customHeight="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9.75" customHeight="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9.75" customHeight="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9.75" customHeight="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9.75" customHeight="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9.75" customHeight="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9.75" customHeight="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9.75" customHeight="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9.75" customHeight="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9.75" customHeight="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9.75" customHeight="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9.75" customHeight="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9.75" customHeight="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9.75" customHeight="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9.75" customHeight="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9.75" customHeight="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9.75" customHeight="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9.75" customHeight="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9.75" customHeight="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9.75" customHeight="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9.75" customHeight="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9.75" customHeight="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9.75" customHeight="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9.75" customHeight="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9.75" customHeight="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9.75" customHeight="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9.75" customHeight="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9.75" customHeight="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9.75" customHeight="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9.75" customHeight="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9.75" customHeight="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9.75" customHeight="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9.75" customHeight="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9.75" customHeight="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9.75" customHeight="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9.75" customHeight="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9.75" customHeight="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9.75" customHeight="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9.75" customHeight="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9.75" customHeight="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9.75" customHeight="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9.75" customHeight="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9.75" customHeight="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9.7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9.75" customHeight="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9.75" customHeight="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9.75" customHeigh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9.75" customHeight="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9.75" customHeight="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9.75" customHeight="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9.75" customHeight="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9.75" customHeight="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9.75" customHeight="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9.75" customHeight="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9.75" customHeight="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9.75" customHeight="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9.75" customHeight="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9.75" customHeight="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9.75" customHeight="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9.75" customHeight="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9.75" customHeight="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9.75" customHeight="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9.75" customHeigh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9.75" customHeight="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9.75" customHeight="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9.75" customHeight="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9.75" customHeight="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9.75" customHeight="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9.75" customHeight="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9.75" customHeight="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9.75" customHeight="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9.75" customHeight="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9.75" customHeight="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9.75" customHeight="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9.75" customHeight="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9.75" customHeight="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9.75" customHeight="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9.75" customHeight="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9.75" customHeight="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9.75" customHeight="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9.75" customHeight="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9.75" customHeight="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9.75" customHeight="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9.75" customHeight="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9.75" customHeight="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9.75" customHeight="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9.75" customHeight="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9.75" customHeight="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9.75" customHeight="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9.75" customHeight="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9.75" customHeight="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9.75" customHeight="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9.75" customHeight="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9.75" customHeight="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9.75" customHeight="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9.75" customHeight="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9.75" customHeight="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9.75" customHeight="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9.75" customHeight="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9.75" customHeight="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9.75" customHeight="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9.75" customHeight="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9.75" customHeight="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9.75" customHeight="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9.75" customHeight="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9.75" customHeight="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9.75" customHeight="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9.75" customHeight="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9.75" customHeight="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9.75" customHeight="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9.75" customHeight="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9.75" customHeight="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9.75" customHeight="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9.75" customHeight="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9.75" customHeight="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9.75" customHeight="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9.75" customHeight="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9.75" customHeight="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9.75" customHeight="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9.75" customHeight="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9.75" customHeight="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9.75" customHeight="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9.75" customHeight="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9.75" customHeight="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9.75" customHeight="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9.75" customHeight="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9.75" customHeight="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9.75" customHeight="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9.75" customHeight="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9.75" customHeight="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9.75" customHeight="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9.75" customHeight="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9.75" customHeight="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9.75" customHeight="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9.75" customHeight="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9.75" customHeight="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9.75" customHeight="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9.75" customHeight="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9.75" customHeight="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9.75" customHeight="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9.75" customHeight="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9.75" customHeight="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9.75" customHeight="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9.75" customHeight="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9.75" customHeight="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9.75" customHeight="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9.75" customHeight="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9.75" customHeight="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9.75" customHeight="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9.75" customHeight="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9.75" customHeight="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9.75" customHeight="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9.75" customHeight="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9.75" customHeight="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9.75" customHeight="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9.75" customHeight="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9.75" customHeight="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9.75" customHeight="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9.75" customHeight="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9.75" customHeight="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9.75" customHeight="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9.75" customHeight="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9.75" customHeight="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9.75" customHeight="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9.75" customHeight="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9.75" customHeight="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9.75" customHeight="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9.75" customHeight="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9.75" customHeight="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9.75" customHeight="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9.75" customHeight="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9.75" customHeight="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9.75" customHeight="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9.75" customHeight="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9.75" customHeight="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9.75" customHeight="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9.75" customHeight="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9.75" customHeight="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9.75" customHeight="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9.75" customHeight="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9.75" customHeight="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9.75" customHeight="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9.75" customHeight="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9.75" customHeight="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9.75" customHeight="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9.75" customHeight="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9.75" customHeight="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9.75" customHeight="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9.75" customHeight="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9.75" customHeight="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9.75" customHeight="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9.75" customHeight="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9.75" customHeight="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9.75" customHeight="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9.75" customHeight="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9.75" customHeight="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9.75" customHeight="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9.75" customHeight="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9.75" customHeight="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9.75" customHeight="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9.75" customHeight="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9.75" customHeight="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9.75" customHeight="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9.75" customHeight="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9.75" customHeight="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9.75" customHeight="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9.75" customHeight="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9.75" customHeight="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9.75" customHeight="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9.75" customHeight="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9.75" customHeight="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9.75" customHeight="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9.75" customHeight="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9.75" customHeight="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9.75" customHeight="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9.75" customHeight="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9.75" customHeight="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9.75" customHeight="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9.75" customHeight="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9.75" customHeight="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9.75" customHeight="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9.75" customHeight="1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9.75" customHeight="1" x14ac:dyDescent="0.2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9.75" customHeight="1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9.75" customHeight="1" x14ac:dyDescent="0.2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9.75" customHeight="1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9.75" customHeight="1" x14ac:dyDescent="0.2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9.75" customHeight="1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9.75" customHeight="1" x14ac:dyDescent="0.2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9.75" customHeight="1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9.75" customHeight="1" x14ac:dyDescent="0.2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9.75" customHeight="1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9.75" customHeight="1" x14ac:dyDescent="0.2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9.75" customHeight="1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9.75" customHeight="1" x14ac:dyDescent="0.2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9.75" customHeight="1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9.75" customHeight="1" x14ac:dyDescent="0.2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9.75" customHeight="1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9.75" customHeight="1" x14ac:dyDescent="0.2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9.75" customHeight="1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9.75" customHeight="1" x14ac:dyDescent="0.2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9.75" customHeight="1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9.75" customHeight="1" x14ac:dyDescent="0.2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9.75" customHeight="1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9.75" customHeight="1" x14ac:dyDescent="0.2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9.75" customHeight="1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9.75" customHeight="1" x14ac:dyDescent="0.2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9.75" customHeight="1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9.75" customHeight="1" x14ac:dyDescent="0.2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9.75" customHeight="1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9.75" customHeight="1" x14ac:dyDescent="0.2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9.75" customHeight="1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9.75" customHeight="1" x14ac:dyDescent="0.2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9.75" customHeight="1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9.75" customHeight="1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9.75" customHeight="1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9.75" customHeight="1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9.75" customHeight="1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9.75" customHeight="1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9.75" customHeight="1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9.75" customHeight="1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9.75" customHeight="1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9.75" customHeight="1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9.75" customHeight="1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9.75" customHeight="1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9.75" customHeight="1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9.75" customHeight="1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9.75" customHeight="1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9.75" customHeight="1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9.75" customHeight="1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9.75" customHeight="1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9.75" customHeight="1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9.75" customHeight="1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9.75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9.75" customHeight="1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9.75" customHeight="1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9.75" customHeight="1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9.75" customHeight="1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9.75" customHeight="1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9.75" customHeight="1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9.75" customHeight="1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9.75" customHeight="1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9.75" customHeight="1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9.75" customHeight="1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9.75" customHeight="1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9.75" customHeight="1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9.75" customHeight="1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9.75" customHeight="1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9.75" customHeight="1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9.75" customHeight="1" x14ac:dyDescent="0.2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9.75" customHeight="1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9.75" customHeight="1" x14ac:dyDescent="0.2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9.75" customHeight="1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9.75" customHeight="1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9.75" customHeight="1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9.75" customHeight="1" x14ac:dyDescent="0.2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9.75" customHeight="1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9.75" customHeight="1" x14ac:dyDescent="0.2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9.75" customHeight="1" x14ac:dyDescent="0.2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9.75" customHeight="1" x14ac:dyDescent="0.2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9.75" customHeight="1" x14ac:dyDescent="0.2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9.75" customHeight="1" x14ac:dyDescent="0.2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9.75" customHeight="1" x14ac:dyDescent="0.2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9.75" customHeight="1" x14ac:dyDescent="0.2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9.75" customHeight="1" x14ac:dyDescent="0.2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9.75" customHeight="1" x14ac:dyDescent="0.2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9.75" customHeight="1" x14ac:dyDescent="0.2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9.75" customHeight="1" x14ac:dyDescent="0.2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9.75" customHeight="1" x14ac:dyDescent="0.2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9.75" customHeight="1" x14ac:dyDescent="0.2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9.75" customHeight="1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9.75" customHeight="1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9.75" customHeight="1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9.75" customHeight="1" x14ac:dyDescent="0.2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9.75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9.75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9.75" customHeight="1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9.75" customHeight="1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9.75" customHeight="1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9.75" customHeight="1" x14ac:dyDescent="0.2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9.75" customHeight="1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9.75" customHeight="1" x14ac:dyDescent="0.2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9.75" customHeight="1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9.75" customHeight="1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9.75" customHeight="1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9.75" customHeight="1" x14ac:dyDescent="0.2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9.75" customHeight="1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9.75" customHeight="1" x14ac:dyDescent="0.2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9.75" customHeight="1" x14ac:dyDescent="0.2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9.75" customHeight="1" x14ac:dyDescent="0.2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9.75" customHeight="1" x14ac:dyDescent="0.2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9.75" customHeight="1" x14ac:dyDescent="0.2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9.75" customHeight="1" x14ac:dyDescent="0.2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9.75" customHeight="1" x14ac:dyDescent="0.2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9.75" customHeight="1" x14ac:dyDescent="0.2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9.75" customHeight="1" x14ac:dyDescent="0.2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9.75" customHeight="1" x14ac:dyDescent="0.2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9.75" customHeight="1" x14ac:dyDescent="0.2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9.75" customHeight="1" x14ac:dyDescent="0.2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9.75" customHeight="1" x14ac:dyDescent="0.2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9.75" customHeight="1" x14ac:dyDescent="0.2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9.75" customHeight="1" x14ac:dyDescent="0.2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9.75" customHeight="1" x14ac:dyDescent="0.2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9.75" customHeight="1" x14ac:dyDescent="0.2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9.75" customHeight="1" x14ac:dyDescent="0.2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9.75" customHeight="1" x14ac:dyDescent="0.2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9.75" customHeight="1" x14ac:dyDescent="0.2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9.75" customHeight="1" x14ac:dyDescent="0.2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9.75" customHeight="1" x14ac:dyDescent="0.2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9.75" customHeight="1" x14ac:dyDescent="0.2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9.75" customHeight="1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9.75" customHeight="1" x14ac:dyDescent="0.2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9.75" customHeight="1" x14ac:dyDescent="0.2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9.75" customHeight="1" x14ac:dyDescent="0.2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9.75" customHeight="1" x14ac:dyDescent="0.2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9.75" customHeight="1" x14ac:dyDescent="0.2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9.75" customHeight="1" x14ac:dyDescent="0.2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9.75" customHeight="1" x14ac:dyDescent="0.2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9.75" customHeight="1" x14ac:dyDescent="0.2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9.75" customHeight="1" x14ac:dyDescent="0.2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9.75" customHeight="1" x14ac:dyDescent="0.2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9.75" customHeight="1" x14ac:dyDescent="0.2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9.75" customHeight="1" x14ac:dyDescent="0.2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9.75" customHeight="1" x14ac:dyDescent="0.2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9.75" customHeight="1" x14ac:dyDescent="0.2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9.75" customHeight="1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9.75" customHeight="1" x14ac:dyDescent="0.2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9.75" customHeight="1" x14ac:dyDescent="0.2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9.75" customHeight="1" x14ac:dyDescent="0.2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9.75" customHeight="1" x14ac:dyDescent="0.2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9.75" customHeight="1" x14ac:dyDescent="0.2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9.75" customHeight="1" x14ac:dyDescent="0.2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9.75" customHeight="1" x14ac:dyDescent="0.2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9.75" customHeight="1" x14ac:dyDescent="0.2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9.75" customHeight="1" x14ac:dyDescent="0.2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9.75" customHeight="1" x14ac:dyDescent="0.2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9.75" customHeight="1" x14ac:dyDescent="0.2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9.75" customHeight="1" x14ac:dyDescent="0.2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9.75" customHeight="1" x14ac:dyDescent="0.2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9.75" customHeight="1" x14ac:dyDescent="0.2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9.75" customHeight="1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9.75" customHeight="1" x14ac:dyDescent="0.2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9.75" customHeight="1" x14ac:dyDescent="0.2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9.75" customHeight="1" x14ac:dyDescent="0.2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9.75" customHeight="1" x14ac:dyDescent="0.2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9.75" customHeight="1" x14ac:dyDescent="0.2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9.75" customHeight="1" x14ac:dyDescent="0.2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9.75" customHeight="1" x14ac:dyDescent="0.2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9.75" customHeight="1" x14ac:dyDescent="0.2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9.75" customHeight="1" x14ac:dyDescent="0.2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9.75" customHeight="1" x14ac:dyDescent="0.2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9.75" customHeight="1" x14ac:dyDescent="0.2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9.75" customHeight="1" x14ac:dyDescent="0.2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9.75" customHeight="1" x14ac:dyDescent="0.2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9.75" customHeight="1" x14ac:dyDescent="0.2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9.75" customHeight="1" x14ac:dyDescent="0.2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9.75" customHeight="1" x14ac:dyDescent="0.2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9.75" customHeight="1" x14ac:dyDescent="0.2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9.75" customHeight="1" x14ac:dyDescent="0.2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9.75" customHeight="1" x14ac:dyDescent="0.2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9.75" customHeight="1" x14ac:dyDescent="0.2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9.75" customHeight="1" x14ac:dyDescent="0.2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9.75" customHeight="1" x14ac:dyDescent="0.2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9.75" customHeight="1" x14ac:dyDescent="0.2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9.75" customHeight="1" x14ac:dyDescent="0.2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9.75" customHeight="1" x14ac:dyDescent="0.2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9.75" customHeight="1" x14ac:dyDescent="0.2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9.75" customHeight="1" x14ac:dyDescent="0.2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9.75" customHeight="1" x14ac:dyDescent="0.2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9.75" customHeight="1" x14ac:dyDescent="0.2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9.75" customHeight="1" x14ac:dyDescent="0.2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9.75" customHeight="1" x14ac:dyDescent="0.2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9.75" customHeight="1" x14ac:dyDescent="0.2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9.75" customHeight="1" x14ac:dyDescent="0.2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9.75" customHeight="1" x14ac:dyDescent="0.2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9.75" customHeight="1" x14ac:dyDescent="0.2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9.75" customHeight="1" x14ac:dyDescent="0.2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9.75" customHeight="1" x14ac:dyDescent="0.2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9.75" customHeight="1" x14ac:dyDescent="0.2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9.75" customHeight="1" x14ac:dyDescent="0.2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9.75" customHeight="1" x14ac:dyDescent="0.2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9.75" customHeight="1" x14ac:dyDescent="0.2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9.75" customHeight="1" x14ac:dyDescent="0.2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9.75" customHeight="1" x14ac:dyDescent="0.2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9.75" customHeight="1" x14ac:dyDescent="0.2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9.75" customHeight="1" x14ac:dyDescent="0.2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9.75" customHeight="1" x14ac:dyDescent="0.2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9.75" customHeight="1" x14ac:dyDescent="0.2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9.75" customHeight="1" x14ac:dyDescent="0.2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9.75" customHeight="1" x14ac:dyDescent="0.2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9.75" customHeight="1" x14ac:dyDescent="0.2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9.75" customHeight="1" x14ac:dyDescent="0.2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9.75" customHeight="1" x14ac:dyDescent="0.2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9.75" customHeight="1" x14ac:dyDescent="0.2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9.75" customHeight="1" x14ac:dyDescent="0.2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9.75" customHeight="1" x14ac:dyDescent="0.2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9.75" customHeight="1" x14ac:dyDescent="0.2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9.75" customHeight="1" x14ac:dyDescent="0.2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9.75" customHeight="1" x14ac:dyDescent="0.2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9.75" customHeight="1" x14ac:dyDescent="0.2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9.75" customHeight="1" x14ac:dyDescent="0.2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9.75" customHeight="1" x14ac:dyDescent="0.2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9.75" customHeight="1" x14ac:dyDescent="0.2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9.75" customHeight="1" x14ac:dyDescent="0.2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9.75" customHeight="1" x14ac:dyDescent="0.2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9.75" customHeight="1" x14ac:dyDescent="0.2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9.75" customHeight="1" x14ac:dyDescent="0.2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9.75" customHeight="1" x14ac:dyDescent="0.2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9.75" customHeight="1" x14ac:dyDescent="0.2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9.75" customHeight="1" x14ac:dyDescent="0.2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9.75" customHeight="1" x14ac:dyDescent="0.2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9.75" customHeight="1" x14ac:dyDescent="0.2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9.75" customHeight="1" x14ac:dyDescent="0.2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9.75" customHeight="1" x14ac:dyDescent="0.2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9.75" customHeight="1" x14ac:dyDescent="0.2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9.75" customHeight="1" x14ac:dyDescent="0.2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9.75" customHeight="1" x14ac:dyDescent="0.2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9.75" customHeight="1" x14ac:dyDescent="0.2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9.75" customHeight="1" x14ac:dyDescent="0.2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9.75" customHeight="1" x14ac:dyDescent="0.2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9.75" customHeight="1" x14ac:dyDescent="0.2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9.75" customHeight="1" x14ac:dyDescent="0.2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9.75" customHeight="1" x14ac:dyDescent="0.2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9.75" customHeight="1" x14ac:dyDescent="0.2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9.75" customHeight="1" x14ac:dyDescent="0.2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9.75" customHeight="1" x14ac:dyDescent="0.2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9.75" customHeight="1" x14ac:dyDescent="0.2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9.75" customHeight="1" x14ac:dyDescent="0.2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9.75" customHeight="1" x14ac:dyDescent="0.2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9.75" customHeight="1" x14ac:dyDescent="0.2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9.75" customHeight="1" x14ac:dyDescent="0.2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9.75" customHeight="1" x14ac:dyDescent="0.2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9.75" customHeight="1" x14ac:dyDescent="0.2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9.75" customHeight="1" x14ac:dyDescent="0.2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9.75" customHeight="1" x14ac:dyDescent="0.2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9.75" customHeight="1" x14ac:dyDescent="0.2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9.75" customHeight="1" x14ac:dyDescent="0.2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9.75" customHeight="1" x14ac:dyDescent="0.2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9.75" customHeight="1" x14ac:dyDescent="0.2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9.75" customHeight="1" x14ac:dyDescent="0.2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9.75" customHeight="1" x14ac:dyDescent="0.2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9.75" customHeight="1" x14ac:dyDescent="0.2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9.75" customHeight="1" x14ac:dyDescent="0.2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9.75" customHeight="1" x14ac:dyDescent="0.2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9.75" customHeight="1" x14ac:dyDescent="0.2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9.75" customHeight="1" x14ac:dyDescent="0.2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9.75" customHeight="1" x14ac:dyDescent="0.2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9.75" customHeight="1" x14ac:dyDescent="0.2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9.75" customHeight="1" x14ac:dyDescent="0.2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9.75" customHeight="1" x14ac:dyDescent="0.2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9.75" customHeight="1" x14ac:dyDescent="0.2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9.75" customHeight="1" x14ac:dyDescent="0.2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9.75" customHeight="1" x14ac:dyDescent="0.2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9.75" customHeight="1" x14ac:dyDescent="0.2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9.75" customHeight="1" x14ac:dyDescent="0.2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9.75" customHeight="1" x14ac:dyDescent="0.2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9.75" customHeight="1" x14ac:dyDescent="0.2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9.75" customHeight="1" x14ac:dyDescent="0.2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9.75" customHeight="1" x14ac:dyDescent="0.2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9.75" customHeight="1" x14ac:dyDescent="0.2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9.75" customHeight="1" x14ac:dyDescent="0.2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9.75" customHeight="1" x14ac:dyDescent="0.2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9.75" customHeight="1" x14ac:dyDescent="0.2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9.75" customHeight="1" x14ac:dyDescent="0.2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9.75" customHeight="1" x14ac:dyDescent="0.2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9.75" customHeight="1" x14ac:dyDescent="0.2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9.75" customHeight="1" x14ac:dyDescent="0.2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9.75" customHeight="1" x14ac:dyDescent="0.2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9.75" customHeight="1" x14ac:dyDescent="0.2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9.75" customHeight="1" x14ac:dyDescent="0.2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9.75" customHeight="1" x14ac:dyDescent="0.2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9.75" customHeight="1" x14ac:dyDescent="0.2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9.75" customHeight="1" x14ac:dyDescent="0.2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9.75" customHeight="1" x14ac:dyDescent="0.2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9.75" customHeight="1" x14ac:dyDescent="0.2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9.75" customHeight="1" x14ac:dyDescent="0.2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9.75" customHeight="1" x14ac:dyDescent="0.2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9.75" customHeight="1" x14ac:dyDescent="0.2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9.75" customHeight="1" x14ac:dyDescent="0.2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9.75" customHeight="1" x14ac:dyDescent="0.2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9.75" customHeight="1" x14ac:dyDescent="0.2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9.75" customHeight="1" x14ac:dyDescent="0.2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9.75" customHeight="1" x14ac:dyDescent="0.2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9.75" customHeight="1" x14ac:dyDescent="0.2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9.75" customHeight="1" x14ac:dyDescent="0.2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9.75" customHeight="1" x14ac:dyDescent="0.2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9.75" customHeight="1" x14ac:dyDescent="0.2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9.75" customHeight="1" x14ac:dyDescent="0.2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9.75" customHeight="1" x14ac:dyDescent="0.2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9.75" customHeight="1" x14ac:dyDescent="0.2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9.75" customHeight="1" x14ac:dyDescent="0.2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9.75" customHeight="1" x14ac:dyDescent="0.2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9.75" customHeight="1" x14ac:dyDescent="0.2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9.75" customHeight="1" x14ac:dyDescent="0.2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9.75" customHeight="1" x14ac:dyDescent="0.2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9.75" customHeight="1" x14ac:dyDescent="0.2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9.75" customHeight="1" x14ac:dyDescent="0.2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9.75" customHeight="1" x14ac:dyDescent="0.2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9.75" customHeight="1" x14ac:dyDescent="0.2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9.75" customHeight="1" x14ac:dyDescent="0.2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9.75" customHeight="1" x14ac:dyDescent="0.2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9.75" customHeight="1" x14ac:dyDescent="0.2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9.75" customHeight="1" x14ac:dyDescent="0.2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9.75" customHeight="1" x14ac:dyDescent="0.2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9.75" customHeight="1" x14ac:dyDescent="0.2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9.75" customHeight="1" x14ac:dyDescent="0.2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9.75" customHeight="1" x14ac:dyDescent="0.2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9.75" customHeight="1" x14ac:dyDescent="0.2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9.75" customHeight="1" x14ac:dyDescent="0.2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9.75" customHeight="1" x14ac:dyDescent="0.2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9.75" customHeight="1" x14ac:dyDescent="0.2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9.75" customHeight="1" x14ac:dyDescent="0.2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9.75" customHeight="1" x14ac:dyDescent="0.2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9.75" customHeight="1" x14ac:dyDescent="0.2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9.75" customHeight="1" x14ac:dyDescent="0.2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9.75" customHeight="1" x14ac:dyDescent="0.2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9.75" customHeight="1" x14ac:dyDescent="0.2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9.75" customHeight="1" x14ac:dyDescent="0.2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9.75" customHeight="1" x14ac:dyDescent="0.2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9.75" customHeight="1" x14ac:dyDescent="0.2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9.75" customHeight="1" x14ac:dyDescent="0.2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9.75" customHeight="1" x14ac:dyDescent="0.2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9.75" customHeight="1" x14ac:dyDescent="0.2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9.75" customHeight="1" x14ac:dyDescent="0.2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9.75" customHeight="1" x14ac:dyDescent="0.2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9.75" customHeight="1" x14ac:dyDescent="0.2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9.75" customHeight="1" x14ac:dyDescent="0.2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9.75" customHeight="1" x14ac:dyDescent="0.2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9.75" customHeight="1" x14ac:dyDescent="0.2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9.75" customHeight="1" x14ac:dyDescent="0.2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9.75" customHeight="1" x14ac:dyDescent="0.2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9.75" customHeight="1" x14ac:dyDescent="0.2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9.75" customHeight="1" x14ac:dyDescent="0.2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9.75" customHeight="1" x14ac:dyDescent="0.2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9.75" customHeight="1" x14ac:dyDescent="0.2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9.75" customHeight="1" x14ac:dyDescent="0.2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9.75" customHeight="1" x14ac:dyDescent="0.2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9.75" customHeight="1" x14ac:dyDescent="0.2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9.75" customHeight="1" x14ac:dyDescent="0.2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9.75" customHeight="1" x14ac:dyDescent="0.2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9.75" customHeight="1" x14ac:dyDescent="0.2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9.75" customHeight="1" x14ac:dyDescent="0.2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9.75" customHeight="1" x14ac:dyDescent="0.2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9.75" customHeight="1" x14ac:dyDescent="0.2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9.75" customHeight="1" x14ac:dyDescent="0.2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9.75" customHeight="1" x14ac:dyDescent="0.2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9.75" customHeight="1" x14ac:dyDescent="0.2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9.75" customHeight="1" x14ac:dyDescent="0.2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9.75" customHeight="1" x14ac:dyDescent="0.2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9.75" customHeight="1" x14ac:dyDescent="0.2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9.75" customHeight="1" x14ac:dyDescent="0.2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9.75" customHeight="1" x14ac:dyDescent="0.2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9.75" customHeight="1" x14ac:dyDescent="0.2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9.75" customHeight="1" x14ac:dyDescent="0.2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9.75" customHeight="1" x14ac:dyDescent="0.2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9.75" customHeight="1" x14ac:dyDescent="0.2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9.75" customHeight="1" x14ac:dyDescent="0.2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9.75" customHeight="1" x14ac:dyDescent="0.2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9.75" customHeight="1" x14ac:dyDescent="0.2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9.75" customHeight="1" x14ac:dyDescent="0.2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9.75" customHeight="1" x14ac:dyDescent="0.2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9.75" customHeight="1" x14ac:dyDescent="0.2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9.75" customHeight="1" x14ac:dyDescent="0.2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9.75" customHeight="1" x14ac:dyDescent="0.2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9.75" customHeight="1" x14ac:dyDescent="0.2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9.75" customHeight="1" x14ac:dyDescent="0.2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9.75" customHeight="1" x14ac:dyDescent="0.2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9.75" customHeight="1" x14ac:dyDescent="0.2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9.75" customHeight="1" x14ac:dyDescent="0.2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9.75" customHeight="1" x14ac:dyDescent="0.2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9.75" customHeight="1" x14ac:dyDescent="0.2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9.75" customHeight="1" x14ac:dyDescent="0.2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9.75" customHeight="1" x14ac:dyDescent="0.2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9.75" customHeight="1" x14ac:dyDescent="0.2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9.75" customHeight="1" x14ac:dyDescent="0.2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9.75" customHeight="1" x14ac:dyDescent="0.2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9.75" customHeight="1" x14ac:dyDescent="0.2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9.75" customHeight="1" x14ac:dyDescent="0.2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9.75" customHeight="1" x14ac:dyDescent="0.2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9.75" customHeight="1" x14ac:dyDescent="0.2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9.75" customHeight="1" x14ac:dyDescent="0.2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9.75" customHeight="1" x14ac:dyDescent="0.2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9.75" customHeight="1" x14ac:dyDescent="0.2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9.75" customHeight="1" x14ac:dyDescent="0.2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9.75" customHeight="1" x14ac:dyDescent="0.2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9.75" customHeight="1" x14ac:dyDescent="0.2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9.75" customHeight="1" x14ac:dyDescent="0.2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9.75" customHeight="1" x14ac:dyDescent="0.2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9.75" customHeight="1" x14ac:dyDescent="0.2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9.75" customHeight="1" x14ac:dyDescent="0.2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9.75" customHeight="1" x14ac:dyDescent="0.2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9.75" customHeight="1" x14ac:dyDescent="0.2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9.75" customHeight="1" x14ac:dyDescent="0.2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9.75" customHeight="1" x14ac:dyDescent="0.2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9.75" customHeight="1" x14ac:dyDescent="0.2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9.75" customHeight="1" x14ac:dyDescent="0.2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9.75" customHeight="1" x14ac:dyDescent="0.2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9.75" customHeight="1" x14ac:dyDescent="0.2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9.75" customHeight="1" x14ac:dyDescent="0.2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9.75" customHeight="1" x14ac:dyDescent="0.2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9.75" customHeight="1" x14ac:dyDescent="0.2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9.75" customHeight="1" x14ac:dyDescent="0.2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9.75" customHeight="1" x14ac:dyDescent="0.2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9.75" customHeight="1" x14ac:dyDescent="0.2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9.75" customHeight="1" x14ac:dyDescent="0.2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9.75" customHeight="1" x14ac:dyDescent="0.2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9.75" customHeight="1" x14ac:dyDescent="0.2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9.75" customHeight="1" x14ac:dyDescent="0.2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9.75" customHeight="1" x14ac:dyDescent="0.2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9.75" customHeight="1" x14ac:dyDescent="0.2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9.75" customHeight="1" x14ac:dyDescent="0.2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9.75" customHeight="1" x14ac:dyDescent="0.2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9.75" customHeight="1" x14ac:dyDescent="0.2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9.75" customHeight="1" x14ac:dyDescent="0.2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9.75" customHeight="1" x14ac:dyDescent="0.2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9.75" customHeight="1" x14ac:dyDescent="0.2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9.75" customHeight="1" x14ac:dyDescent="0.2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9.75" customHeight="1" x14ac:dyDescent="0.2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9.75" customHeight="1" x14ac:dyDescent="0.2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9.75" customHeight="1" x14ac:dyDescent="0.2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9.75" customHeight="1" x14ac:dyDescent="0.2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9.75" customHeight="1" x14ac:dyDescent="0.2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9.75" customHeight="1" x14ac:dyDescent="0.2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9.75" customHeight="1" x14ac:dyDescent="0.2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9.75" customHeight="1" x14ac:dyDescent="0.2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9.75" customHeight="1" x14ac:dyDescent="0.2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9.75" customHeight="1" x14ac:dyDescent="0.2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9.75" customHeight="1" x14ac:dyDescent="0.2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9.75" customHeight="1" x14ac:dyDescent="0.2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9.75" customHeight="1" x14ac:dyDescent="0.2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9.75" customHeight="1" x14ac:dyDescent="0.2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9.75" customHeight="1" x14ac:dyDescent="0.2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9.75" customHeight="1" x14ac:dyDescent="0.2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9.75" customHeight="1" x14ac:dyDescent="0.2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9.75" customHeight="1" x14ac:dyDescent="0.2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9.75" customHeight="1" x14ac:dyDescent="0.2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9.75" customHeight="1" x14ac:dyDescent="0.2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9.75" customHeight="1" x14ac:dyDescent="0.2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9.75" customHeight="1" x14ac:dyDescent="0.2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9.75" customHeight="1" x14ac:dyDescent="0.2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9.75" customHeight="1" x14ac:dyDescent="0.2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9.75" customHeight="1" x14ac:dyDescent="0.2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9.75" customHeight="1" x14ac:dyDescent="0.2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9.75" customHeight="1" x14ac:dyDescent="0.2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9.75" customHeight="1" x14ac:dyDescent="0.2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9.75" customHeight="1" x14ac:dyDescent="0.2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9.75" customHeight="1" x14ac:dyDescent="0.2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9.75" customHeight="1" x14ac:dyDescent="0.2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9.75" customHeight="1" x14ac:dyDescent="0.2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9.75" customHeight="1" x14ac:dyDescent="0.2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9.75" customHeight="1" x14ac:dyDescent="0.2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9.75" customHeight="1" x14ac:dyDescent="0.2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9.75" customHeight="1" x14ac:dyDescent="0.2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9.75" customHeight="1" x14ac:dyDescent="0.2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9.75" customHeight="1" x14ac:dyDescent="0.2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9.75" customHeight="1" x14ac:dyDescent="0.2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9.75" customHeight="1" x14ac:dyDescent="0.2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9.75" customHeight="1" x14ac:dyDescent="0.2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9.75" customHeight="1" x14ac:dyDescent="0.2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9.75" customHeight="1" x14ac:dyDescent="0.2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9.75" customHeight="1" x14ac:dyDescent="0.2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9.75" customHeight="1" x14ac:dyDescent="0.2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9.75" customHeight="1" x14ac:dyDescent="0.2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9.75" customHeight="1" x14ac:dyDescent="0.2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9.75" customHeight="1" x14ac:dyDescent="0.2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9.75" customHeight="1" x14ac:dyDescent="0.2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9.75" customHeight="1" x14ac:dyDescent="0.2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9.75" customHeight="1" x14ac:dyDescent="0.2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9.75" customHeight="1" x14ac:dyDescent="0.2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9.75" customHeight="1" x14ac:dyDescent="0.2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9.75" customHeight="1" x14ac:dyDescent="0.2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9.75" customHeight="1" x14ac:dyDescent="0.2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9.75" customHeight="1" x14ac:dyDescent="0.2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9.75" customHeight="1" x14ac:dyDescent="0.2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9.75" customHeight="1" x14ac:dyDescent="0.2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9.75" customHeight="1" x14ac:dyDescent="0.2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9.75" customHeight="1" x14ac:dyDescent="0.2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9.75" customHeight="1" x14ac:dyDescent="0.2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9.75" customHeight="1" x14ac:dyDescent="0.2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9.75" customHeight="1" x14ac:dyDescent="0.2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9.75" customHeight="1" x14ac:dyDescent="0.2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9.75" customHeight="1" x14ac:dyDescent="0.2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9.75" customHeight="1" x14ac:dyDescent="0.2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9.75" customHeight="1" x14ac:dyDescent="0.2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9.75" customHeight="1" x14ac:dyDescent="0.2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9.75" customHeight="1" x14ac:dyDescent="0.2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9.75" customHeight="1" x14ac:dyDescent="0.2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9.75" customHeight="1" x14ac:dyDescent="0.2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9.75" customHeight="1" x14ac:dyDescent="0.2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9.75" customHeight="1" x14ac:dyDescent="0.2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9.75" customHeight="1" x14ac:dyDescent="0.2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9.75" customHeight="1" x14ac:dyDescent="0.2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9.75" customHeight="1" x14ac:dyDescent="0.2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9.75" customHeight="1" x14ac:dyDescent="0.2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9.75" customHeight="1" x14ac:dyDescent="0.2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9.75" customHeight="1" x14ac:dyDescent="0.2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9.75" customHeight="1" x14ac:dyDescent="0.2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9.75" customHeight="1" x14ac:dyDescent="0.2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9.75" customHeight="1" x14ac:dyDescent="0.2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9.75" customHeight="1" x14ac:dyDescent="0.2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9.75" customHeight="1" x14ac:dyDescent="0.2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9.75" customHeight="1" x14ac:dyDescent="0.2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9.75" customHeight="1" x14ac:dyDescent="0.2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9.75" customHeight="1" x14ac:dyDescent="0.2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9.75" customHeight="1" x14ac:dyDescent="0.2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9.75" customHeight="1" x14ac:dyDescent="0.2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9.75" customHeight="1" x14ac:dyDescent="0.2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9.75" customHeight="1" x14ac:dyDescent="0.2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9.75" customHeight="1" x14ac:dyDescent="0.2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9.75" customHeight="1" x14ac:dyDescent="0.2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9.75" customHeight="1" x14ac:dyDescent="0.2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9.75" customHeight="1" x14ac:dyDescent="0.2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9.75" customHeight="1" x14ac:dyDescent="0.2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9.75" customHeight="1" x14ac:dyDescent="0.2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9.75" customHeight="1" x14ac:dyDescent="0.2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9.75" customHeight="1" x14ac:dyDescent="0.2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9.75" customHeight="1" x14ac:dyDescent="0.2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9.75" customHeight="1" x14ac:dyDescent="0.2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9.75" customHeight="1" x14ac:dyDescent="0.2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9.75" customHeight="1" x14ac:dyDescent="0.2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9.75" customHeight="1" x14ac:dyDescent="0.2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9.75" customHeight="1" x14ac:dyDescent="0.2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9.75" customHeight="1" x14ac:dyDescent="0.2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9.75" customHeight="1" x14ac:dyDescent="0.2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9.75" customHeight="1" x14ac:dyDescent="0.2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9.75" customHeight="1" x14ac:dyDescent="0.2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9.75" customHeight="1" x14ac:dyDescent="0.2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9.75" customHeight="1" x14ac:dyDescent="0.2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9.75" customHeight="1" x14ac:dyDescent="0.2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9.75" customHeight="1" x14ac:dyDescent="0.2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9.75" customHeight="1" x14ac:dyDescent="0.2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9.75" customHeight="1" x14ac:dyDescent="0.2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9.75" customHeight="1" x14ac:dyDescent="0.2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9.75" customHeight="1" x14ac:dyDescent="0.2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9.75" customHeight="1" x14ac:dyDescent="0.2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9.75" customHeight="1" x14ac:dyDescent="0.2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9.75" customHeight="1" x14ac:dyDescent="0.2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9.75" customHeight="1" x14ac:dyDescent="0.2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9.75" customHeight="1" x14ac:dyDescent="0.2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9.75" customHeight="1" x14ac:dyDescent="0.2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9.75" customHeight="1" x14ac:dyDescent="0.2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9.75" customHeight="1" x14ac:dyDescent="0.2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9.75" customHeight="1" x14ac:dyDescent="0.2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9.75" customHeight="1" x14ac:dyDescent="0.2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9.75" customHeight="1" x14ac:dyDescent="0.2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9.75" customHeight="1" x14ac:dyDescent="0.2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9.75" customHeight="1" x14ac:dyDescent="0.2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9.75" customHeight="1" x14ac:dyDescent="0.2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9.75" customHeight="1" x14ac:dyDescent="0.2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9.75" customHeight="1" x14ac:dyDescent="0.2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9.75" customHeight="1" x14ac:dyDescent="0.2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9.75" customHeight="1" x14ac:dyDescent="0.2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9.75" customHeight="1" x14ac:dyDescent="0.2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9.75" customHeight="1" x14ac:dyDescent="0.2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9.75" customHeight="1" x14ac:dyDescent="0.2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9.75" customHeight="1" x14ac:dyDescent="0.2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9.75" customHeight="1" x14ac:dyDescent="0.2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9.75" customHeight="1" x14ac:dyDescent="0.2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9.75" customHeight="1" x14ac:dyDescent="0.2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9.75" customHeight="1" x14ac:dyDescent="0.2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9.75" customHeight="1" x14ac:dyDescent="0.2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9.75" customHeight="1" x14ac:dyDescent="0.2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9.75" customHeight="1" x14ac:dyDescent="0.2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9.75" customHeight="1" x14ac:dyDescent="0.2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9.75" customHeight="1" x14ac:dyDescent="0.2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9.75" customHeight="1" x14ac:dyDescent="0.2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9.75" customHeight="1" x14ac:dyDescent="0.2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9.75" customHeight="1" x14ac:dyDescent="0.2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9.75" customHeight="1" x14ac:dyDescent="0.2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9.75" customHeight="1" x14ac:dyDescent="0.2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9.75" customHeight="1" x14ac:dyDescent="0.2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9.75" customHeight="1" x14ac:dyDescent="0.2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9.75" customHeight="1" x14ac:dyDescent="0.2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9.75" customHeight="1" x14ac:dyDescent="0.2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9.75" customHeight="1" x14ac:dyDescent="0.2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9.75" customHeight="1" x14ac:dyDescent="0.2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9.75" customHeight="1" x14ac:dyDescent="0.2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9.75" customHeight="1" x14ac:dyDescent="0.2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9.75" customHeight="1" x14ac:dyDescent="0.2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9.75" customHeight="1" x14ac:dyDescent="0.2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9.75" customHeight="1" x14ac:dyDescent="0.2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9.75" customHeight="1" x14ac:dyDescent="0.2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9.75" customHeight="1" x14ac:dyDescent="0.2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9.75" customHeight="1" x14ac:dyDescent="0.2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9.75" customHeight="1" x14ac:dyDescent="0.2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9.75" customHeight="1" x14ac:dyDescent="0.2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9.75" customHeight="1" x14ac:dyDescent="0.2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9.75" customHeight="1" x14ac:dyDescent="0.2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9.75" customHeight="1" x14ac:dyDescent="0.2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9.75" customHeight="1" x14ac:dyDescent="0.2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9.75" customHeight="1" x14ac:dyDescent="0.2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9.75" customHeight="1" x14ac:dyDescent="0.2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9.75" customHeight="1" x14ac:dyDescent="0.2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9.75" customHeight="1" x14ac:dyDescent="0.2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9.75" customHeight="1" x14ac:dyDescent="0.2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9.75" customHeight="1" x14ac:dyDescent="0.2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9.75" customHeight="1" x14ac:dyDescent="0.2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9.75" customHeight="1" x14ac:dyDescent="0.2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9.75" customHeight="1" x14ac:dyDescent="0.2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9.75" customHeight="1" x14ac:dyDescent="0.2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9.75" customHeight="1" x14ac:dyDescent="0.2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9.75" customHeight="1" x14ac:dyDescent="0.2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9.75" customHeight="1" x14ac:dyDescent="0.2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9.75" customHeight="1" x14ac:dyDescent="0.2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9.75" customHeight="1" x14ac:dyDescent="0.2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9.75" customHeight="1" x14ac:dyDescent="0.2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9.75" customHeight="1" x14ac:dyDescent="0.2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9.75" customHeight="1" x14ac:dyDescent="0.2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9.75" customHeight="1" x14ac:dyDescent="0.2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9.75" customHeight="1" x14ac:dyDescent="0.2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9.75" customHeight="1" x14ac:dyDescent="0.2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9.75" customHeight="1" x14ac:dyDescent="0.2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9.75" customHeight="1" x14ac:dyDescent="0.2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9.75" customHeight="1" x14ac:dyDescent="0.2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9.75" customHeight="1" x14ac:dyDescent="0.2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9.75" customHeight="1" x14ac:dyDescent="0.2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9.75" customHeight="1" x14ac:dyDescent="0.2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9.75" customHeight="1" x14ac:dyDescent="0.2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9.75" customHeight="1" x14ac:dyDescent="0.2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9.75" customHeight="1" x14ac:dyDescent="0.2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9.75" customHeight="1" x14ac:dyDescent="0.2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9.75" customHeight="1" x14ac:dyDescent="0.2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9.75" customHeight="1" x14ac:dyDescent="0.2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9.75" customHeight="1" x14ac:dyDescent="0.2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9.75" customHeight="1" x14ac:dyDescent="0.2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9.75" customHeight="1" x14ac:dyDescent="0.2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9.75" customHeight="1" x14ac:dyDescent="0.2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9.75" customHeight="1" x14ac:dyDescent="0.2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9.75" customHeight="1" x14ac:dyDescent="0.2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9.75" customHeight="1" x14ac:dyDescent="0.2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9.75" customHeight="1" x14ac:dyDescent="0.2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9.75" customHeight="1" x14ac:dyDescent="0.2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9.75" customHeight="1" x14ac:dyDescent="0.2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9.75" customHeight="1" x14ac:dyDescent="0.2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9.75" customHeight="1" x14ac:dyDescent="0.2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9.75" customHeight="1" x14ac:dyDescent="0.2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9.75" customHeight="1" x14ac:dyDescent="0.2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9.75" customHeight="1" x14ac:dyDescent="0.2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9.75" customHeight="1" x14ac:dyDescent="0.2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9.75" customHeight="1" x14ac:dyDescent="0.2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9.75" customHeight="1" x14ac:dyDescent="0.2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9.75" customHeight="1" x14ac:dyDescent="0.2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9.75" customHeight="1" x14ac:dyDescent="0.2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9.75" customHeight="1" x14ac:dyDescent="0.2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9.75" customHeight="1" x14ac:dyDescent="0.2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9.75" customHeight="1" x14ac:dyDescent="0.2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9.75" customHeight="1" x14ac:dyDescent="0.2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9.75" customHeight="1" x14ac:dyDescent="0.2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9.75" customHeight="1" x14ac:dyDescent="0.2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9.75" customHeight="1" x14ac:dyDescent="0.2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9.75" customHeight="1" x14ac:dyDescent="0.2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9.75" customHeight="1" x14ac:dyDescent="0.2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9.75" customHeight="1" x14ac:dyDescent="0.2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9.75" customHeight="1" x14ac:dyDescent="0.2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9.75" customHeight="1" x14ac:dyDescent="0.2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9.75" customHeight="1" x14ac:dyDescent="0.2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9.75" customHeight="1" x14ac:dyDescent="0.2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9.75" customHeight="1" x14ac:dyDescent="0.2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9.75" customHeight="1" x14ac:dyDescent="0.2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9.75" customHeight="1" x14ac:dyDescent="0.2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9.75" customHeight="1" x14ac:dyDescent="0.2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9.75" customHeight="1" x14ac:dyDescent="0.2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9.75" customHeight="1" x14ac:dyDescent="0.2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9.75" customHeight="1" x14ac:dyDescent="0.2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9.75" customHeight="1" x14ac:dyDescent="0.2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9.75" customHeight="1" x14ac:dyDescent="0.2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9.75" customHeight="1" x14ac:dyDescent="0.2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CTA PCA</cp:lastModifiedBy>
  <dcterms:modified xsi:type="dcterms:W3CDTF">2025-01-29T18:06:29Z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