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6930"/>
  </bookViews>
  <sheets>
    <sheet name="IR" sheetId="5" r:id="rId1"/>
    <sheet name="Instructivo_IR" sheetId="6" r:id="rId2"/>
  </sheets>
  <calcPr calcId="145621"/>
</workbook>
</file>

<file path=xl/calcChain.xml><?xml version="1.0" encoding="utf-8"?>
<calcChain xmlns="http://schemas.openxmlformats.org/spreadsheetml/2006/main">
  <c r="Q20" i="5" l="1"/>
  <c r="Q19" i="5"/>
  <c r="Q18" i="5"/>
  <c r="Q17" i="5"/>
  <c r="Q16" i="5"/>
  <c r="Q15" i="5"/>
  <c r="Q12" i="5"/>
  <c r="Q11" i="5"/>
  <c r="Q9" i="5"/>
  <c r="Q7" i="5"/>
  <c r="Q6" i="5"/>
  <c r="Q5" i="5"/>
  <c r="Q14" i="5" l="1"/>
  <c r="Q13" i="5"/>
  <c r="Q10" i="5" l="1"/>
  <c r="Q8" i="5"/>
  <c r="Q4" i="5"/>
</calcChain>
</file>

<file path=xl/sharedStrings.xml><?xml version="1.0" encoding="utf-8"?>
<sst xmlns="http://schemas.openxmlformats.org/spreadsheetml/2006/main" count="230" uniqueCount="157">
  <si>
    <t>Instructivo</t>
  </si>
  <si>
    <t>Recomendación:</t>
  </si>
  <si>
    <t>Clave del Programa presupuestario
(1)</t>
  </si>
  <si>
    <t>Nombre del programa presupuestario
(2)</t>
  </si>
  <si>
    <t>Nombre de la dependencia o entidad que lo ejecuta
(3)</t>
  </si>
  <si>
    <t>Prespuesto del programa presupuestario</t>
  </si>
  <si>
    <t>Fuente de Financiamiento
(4)</t>
  </si>
  <si>
    <t>Aprobado
(5)</t>
  </si>
  <si>
    <t>Modificado
(6)</t>
  </si>
  <si>
    <t>Devengado
(7)</t>
  </si>
  <si>
    <t>Ejercido
(8)</t>
  </si>
  <si>
    <t>Pagado
(9)</t>
  </si>
  <si>
    <t>Cuenta con MIR
(SI/NO)
(10)</t>
  </si>
  <si>
    <t>Nombre del Indicador
(11)</t>
  </si>
  <si>
    <r>
      <rPr>
        <b/>
        <sz val="12"/>
        <color indexed="8"/>
        <rFont val="Arial Narrow"/>
        <family val="2"/>
      </rPr>
      <t xml:space="preserve">(3) </t>
    </r>
    <r>
      <rPr>
        <sz val="12"/>
        <color indexed="8"/>
        <rFont val="Arial Narrow"/>
        <family val="2"/>
      </rPr>
      <t>Señalar el nombre completo de la o las dependencias o entidades que ejecutan el programa presupuestario.</t>
    </r>
  </si>
  <si>
    <r>
      <rPr>
        <b/>
        <sz val="12"/>
        <color indexed="8"/>
        <rFont val="Arial Narrow"/>
        <family val="2"/>
      </rPr>
      <t xml:space="preserve">(4) </t>
    </r>
    <r>
      <rPr>
        <sz val="12"/>
        <color indexed="8"/>
        <rFont val="Arial Narrow"/>
        <family val="2"/>
      </rPr>
      <t>Señalar la fuente de financiamiento del programa presupuestario, como por ejemplo: Municipal;  Municipal-Estatal; Municipal-Estatal-Federal, etc.</t>
    </r>
  </si>
  <si>
    <r>
      <t xml:space="preserve">(5) </t>
    </r>
    <r>
      <rPr>
        <sz val="12"/>
        <color indexed="8"/>
        <rFont val="Arial Narrow"/>
        <family val="2"/>
      </rPr>
      <t>Indicar el importe del presupuesto aprobado para el programa presupuestario.</t>
    </r>
  </si>
  <si>
    <r>
      <t xml:space="preserve">(6) </t>
    </r>
    <r>
      <rPr>
        <sz val="12"/>
        <color indexed="8"/>
        <rFont val="Arial Narrow"/>
        <family val="2"/>
      </rPr>
      <t>Indicar el importe del presupuesto modificado para el programa presupuestario a la fecha en que se reporta.</t>
    </r>
  </si>
  <si>
    <r>
      <t xml:space="preserve">(7) </t>
    </r>
    <r>
      <rPr>
        <sz val="12"/>
        <color indexed="8"/>
        <rFont val="Arial Narrow"/>
        <family val="2"/>
      </rPr>
      <t>Indicar el importe del presupuesto devengado para el programa presupuestario a la fecha en que se reporta.</t>
    </r>
  </si>
  <si>
    <r>
      <t xml:space="preserve">(8) </t>
    </r>
    <r>
      <rPr>
        <sz val="12"/>
        <color indexed="8"/>
        <rFont val="Arial Narrow"/>
        <family val="2"/>
      </rPr>
      <t>Indicar el importe del presupuesto ejercido para el programa presupuestario a la fecha en que se reporta.</t>
    </r>
  </si>
  <si>
    <r>
      <t xml:space="preserve">(9) </t>
    </r>
    <r>
      <rPr>
        <sz val="12"/>
        <color indexed="8"/>
        <rFont val="Arial Narrow"/>
        <family val="2"/>
      </rPr>
      <t>Indicar el importe del presupuesto pagado para el programa presupuestario a la fecha en que se reporta.</t>
    </r>
  </si>
  <si>
    <r>
      <rPr>
        <b/>
        <sz val="12"/>
        <color indexed="8"/>
        <rFont val="Arial Narrow"/>
        <family val="2"/>
      </rPr>
      <t>(10)</t>
    </r>
    <r>
      <rPr>
        <sz val="12"/>
        <color indexed="8"/>
        <rFont val="Arial Narrow"/>
        <family val="2"/>
      </rPr>
      <t xml:space="preserve"> Indicar si para el programa presupuestario se elaboró su Matriz de Indicadores para Resutados.</t>
    </r>
  </si>
  <si>
    <r>
      <rPr>
        <b/>
        <sz val="12"/>
        <color indexed="8"/>
        <rFont val="Arial Narrow"/>
        <family val="2"/>
      </rPr>
      <t xml:space="preserve">(11) </t>
    </r>
    <r>
      <rPr>
        <sz val="12"/>
        <color indexed="8"/>
        <rFont val="Arial Narrow"/>
        <family val="2"/>
      </rPr>
      <t>Descripción del nombre asignado al indicador, ejemplo: "Índice de marginación en Guanajuato"</t>
    </r>
  </si>
  <si>
    <t>Nivel de la MIR, al que corresponde el indicador
(12)</t>
  </si>
  <si>
    <t>Fórmula de cálculo
(13)</t>
  </si>
  <si>
    <t>Meta del indicador Programada
(14)</t>
  </si>
  <si>
    <t>Meta del indicador Modificada
(15)</t>
  </si>
  <si>
    <t>Meta del indicador alcanzada
(16)</t>
  </si>
  <si>
    <t>Resultado del indicador a la fecha que se informa
(17)</t>
  </si>
  <si>
    <r>
      <rPr>
        <b/>
        <sz val="12"/>
        <color indexed="8"/>
        <rFont val="Arial Narrow"/>
        <family val="2"/>
      </rPr>
      <t>(12)</t>
    </r>
    <r>
      <rPr>
        <sz val="12"/>
        <color indexed="8"/>
        <rFont val="Arial Narrow"/>
        <family val="2"/>
      </rPr>
      <t xml:space="preserve"> Indicar si el indicador corresponde al nivel de FIN, PROPÓSITO, COMPONENTE O ACTIVIDAD  de la MIR</t>
    </r>
  </si>
  <si>
    <r>
      <rPr>
        <b/>
        <sz val="12"/>
        <color indexed="8"/>
        <rFont val="Arial Narrow"/>
        <family val="2"/>
      </rPr>
      <t xml:space="preserve">(13) </t>
    </r>
    <r>
      <rPr>
        <sz val="12"/>
        <color indexed="8"/>
        <rFont val="Arial Narrow"/>
        <family val="2"/>
      </rPr>
      <t>Se refiere a la expresión matemática del indicador. Determina la forma en que se relacionan las variables.</t>
    </r>
  </si>
  <si>
    <r>
      <rPr>
        <b/>
        <sz val="12"/>
        <color indexed="8"/>
        <rFont val="Arial Narrow"/>
        <family val="2"/>
      </rPr>
      <t xml:space="preserve">(14) </t>
    </r>
    <r>
      <rPr>
        <sz val="12"/>
        <color indexed="8"/>
        <rFont val="Arial Narrow"/>
        <family val="2"/>
      </rPr>
      <t>Señalar la meta aprobada del indicador para el ejercicio en que se reporta.</t>
    </r>
  </si>
  <si>
    <r>
      <rPr>
        <b/>
        <sz val="12"/>
        <color indexed="8"/>
        <rFont val="Arial Narrow"/>
        <family val="2"/>
      </rPr>
      <t xml:space="preserve">(15) </t>
    </r>
    <r>
      <rPr>
        <sz val="12"/>
        <color indexed="8"/>
        <rFont val="Arial Narrow"/>
        <family val="2"/>
      </rPr>
      <t>Señalar la meta modificada del indicador para el periodo en que se reporta.</t>
    </r>
  </si>
  <si>
    <r>
      <rPr>
        <b/>
        <sz val="12"/>
        <color indexed="8"/>
        <rFont val="Arial Narrow"/>
        <family val="2"/>
      </rPr>
      <t xml:space="preserve">(16) </t>
    </r>
    <r>
      <rPr>
        <sz val="12"/>
        <color indexed="8"/>
        <rFont val="Arial Narrow"/>
        <family val="2"/>
      </rPr>
      <t>Señalar la meta alcanzada del indicador para el periodo en que se reporta.</t>
    </r>
  </si>
  <si>
    <r>
      <rPr>
        <b/>
        <sz val="12"/>
        <color indexed="8"/>
        <rFont val="Arial Narrow"/>
        <family val="2"/>
      </rPr>
      <t>(17)</t>
    </r>
    <r>
      <rPr>
        <sz val="12"/>
        <color indexed="8"/>
        <rFont val="Arial Narrow"/>
        <family val="2"/>
      </rPr>
      <t xml:space="preserve"> Señalar el resultado del indicador esto es el resultado de la operación aritmética de su formula una vez sustituidos los datos de sus variables.</t>
    </r>
  </si>
  <si>
    <r>
      <rPr>
        <b/>
        <sz val="12"/>
        <color indexed="8"/>
        <rFont val="Arial Narrow"/>
        <family val="2"/>
      </rPr>
      <t xml:space="preserve">(1) </t>
    </r>
    <r>
      <rPr>
        <sz val="12"/>
        <color indexed="8"/>
        <rFont val="Arial Narrow"/>
        <family val="2"/>
      </rPr>
      <t xml:space="preserve">Indicar la clave que se le asignó al programa presupuestario la cual debe iniciar con la letra que señale la el acuerdo por el que se emite la clasificación programática del gasto emitido por el CONAC deacuerdo al tipo de programa presupuestario de que se trate. Como por ejemplo: Si el programa contiene reglas de operación, su clave iniciará con </t>
    </r>
    <r>
      <rPr>
        <b/>
        <sz val="12"/>
        <color indexed="8"/>
        <rFont val="Arial Narrow"/>
        <family val="2"/>
      </rPr>
      <t xml:space="preserve">S, </t>
    </r>
    <r>
      <rPr>
        <sz val="12"/>
        <color indexed="8"/>
        <rFont val="Arial Narrow"/>
        <family val="2"/>
      </rPr>
      <t xml:space="preserve">si se trata de un proyecto de inversión iniciará con </t>
    </r>
    <r>
      <rPr>
        <b/>
        <sz val="12"/>
        <color indexed="8"/>
        <rFont val="Arial Narrow"/>
        <family val="2"/>
      </rPr>
      <t xml:space="preserve">K, </t>
    </r>
    <r>
      <rPr>
        <sz val="12"/>
        <color indexed="8"/>
        <rFont val="Arial Narrow"/>
        <family val="2"/>
      </rPr>
      <t xml:space="preserve">si es de prestación de servicios iniciará con </t>
    </r>
    <r>
      <rPr>
        <b/>
        <sz val="12"/>
        <color indexed="8"/>
        <rFont val="Arial Narrow"/>
        <family val="2"/>
      </rPr>
      <t xml:space="preserve">E, </t>
    </r>
    <r>
      <rPr>
        <sz val="12"/>
        <color indexed="8"/>
        <rFont val="Arial Narrow"/>
        <family val="2"/>
      </rPr>
      <t xml:space="preserve">etc.  Consultar clasificación disponible en http://www.conac.gob.mx/es/CONAC/Normatividad_Vigente </t>
    </r>
  </si>
  <si>
    <r>
      <rPr>
        <b/>
        <sz val="12"/>
        <color indexed="8"/>
        <rFont val="Arial Narrow"/>
        <family val="2"/>
      </rPr>
      <t xml:space="preserve">(2) </t>
    </r>
    <r>
      <rPr>
        <sz val="12"/>
        <color indexed="8"/>
        <rFont val="Arial Narrow"/>
        <family val="2"/>
      </rPr>
      <t>Indicar la denominación que se le haya otorgado al prgrama presupuestario. El nombre del programa presupuestario no debe ser el mismo que el de la Unidad Responsable.</t>
    </r>
  </si>
  <si>
    <t>Dado que un programa presupuestario tiene más de un indicador, los datos de la columna 1 a la 10 deberán llenarse con la misma información a fin de que la base de datos no contenga campos sin información.
La información del presupuesto será a nivel programa presupuestario.</t>
  </si>
  <si>
    <t>Clasificación funcional del gasto al que corresponde el programa presupuestario
(18)</t>
  </si>
  <si>
    <r>
      <rPr>
        <b/>
        <sz val="12"/>
        <color indexed="8"/>
        <rFont val="Arial Narrow"/>
        <family val="2"/>
      </rPr>
      <t>(18)</t>
    </r>
    <r>
      <rPr>
        <sz val="12"/>
        <color indexed="8"/>
        <rFont val="Arial Narrow"/>
        <family val="2"/>
      </rPr>
      <t xml:space="preserve"> Indicar la clasificación funcional del gasto al que corresponde el programa presupuestario acorde al Acuerdo emitido por el CONAC, esto es: DESARROLLO SOCIAL, DESARROLLO ECONÓMICO, GOBIERNO, OTROS</t>
    </r>
  </si>
  <si>
    <t>Anexos
(19)</t>
  </si>
  <si>
    <r>
      <rPr>
        <b/>
        <sz val="12"/>
        <color indexed="8"/>
        <rFont val="Arial Narrow"/>
        <family val="2"/>
      </rPr>
      <t>(19)</t>
    </r>
    <r>
      <rPr>
        <b/>
        <sz val="1"/>
        <rFont val="Arial"/>
        <family val="2"/>
      </rPr>
      <t>)</t>
    </r>
    <r>
      <rPr>
        <sz val="12"/>
        <color indexed="8"/>
        <rFont val="Arial Narrow"/>
        <family val="2"/>
      </rPr>
      <t xml:space="preserve"> Anexos, incluir en un archivo todas la MIR de los programas presupuestarios en su estructura de  4 columnas (resumen narrativo, indicadores, medios de verificacion y supuestos) y 4 filas (Fin, Propósitos, Componentes y Actvidades). y tambien las fichas técnicas de los indicadores que contiene entre otros: Nombre del indicador, definición del indicador, método de cálculo, Frecuencia de medición, Unidad de medida, metas. </t>
    </r>
  </si>
  <si>
    <t>MUNICIPAL-ESTATAL-FEDERAL</t>
  </si>
  <si>
    <t>MUNICIPAL-FEDERAL</t>
  </si>
  <si>
    <t>MUNICIPAL-ESTATAL</t>
  </si>
  <si>
    <t>Desarrollo social</t>
  </si>
  <si>
    <t>E0006</t>
  </si>
  <si>
    <t>E0012</t>
  </si>
  <si>
    <t>E0011</t>
  </si>
  <si>
    <t>E0013</t>
  </si>
  <si>
    <t>E0009</t>
  </si>
  <si>
    <t>E0015</t>
  </si>
  <si>
    <t>E0001</t>
  </si>
  <si>
    <t>CONSEJO DIRECTIVO</t>
  </si>
  <si>
    <t>Aprobación de acciones y/o actividades del SDIF</t>
  </si>
  <si>
    <t>Puntos de acuerdo aprobados en las sesiones del Consejo durante el periodo evaluado.</t>
  </si>
  <si>
    <t>Convenios y/o contratos  firmados.</t>
  </si>
  <si>
    <t>Convenios</t>
  </si>
  <si>
    <t>(Contratos y/o convenios firmados durante el periodo evaluado /Contratos y/o convenios planeados a firmar durante el periodo evaluado) *100</t>
  </si>
  <si>
    <t>E0003</t>
  </si>
  <si>
    <t>Control y administración de los recursos públicos asignados al DIF</t>
  </si>
  <si>
    <t>Informes trimestrales para cuenta pública generados e integrados en el periodo evaluado*100/Total de informes trimestrales para cuenta publica  a generar e integrados en el periodo evaluado.</t>
  </si>
  <si>
    <t>Recursos humanos administrados, organizados y capacitados.</t>
  </si>
  <si>
    <t>Recursos humanos controlados.</t>
  </si>
  <si>
    <t>Capacitaciones realizadas y Manuales de organización implementados en el año evaluado/Total de Capacitaciones realizadas y Manuales de organización implementados en el año base *100</t>
  </si>
  <si>
    <t>E0004</t>
  </si>
  <si>
    <t>Recursos materiales y servicios generales.</t>
  </si>
  <si>
    <t>Presupuesto ejercido capitulo 2000 y 3000 en el periodo evaluado-Presupuesto ejercido capitulo 2000 y 3000 en el periodo base/Presupuesto ejercido capitulo 2000 y 3000 el periodo base.</t>
  </si>
  <si>
    <t>E0005</t>
  </si>
  <si>
    <t>Fiscalización de los recursos asignados al SDIF.</t>
  </si>
  <si>
    <t>Recursos vigilados</t>
  </si>
  <si>
    <t>Total de revisiones y/o auditorias realizadas  en el periodo evaluado*100/Total de revisiones y/o auditorias planeadas en el periodo evaluado</t>
  </si>
  <si>
    <t>E00010</t>
  </si>
  <si>
    <t>Ejercicio del recurso para pensionados y jubilados</t>
  </si>
  <si>
    <t>JUBILADOS Y PENSIONADOS</t>
  </si>
  <si>
    <t>Recurso ejercido</t>
  </si>
  <si>
    <t>Recurso  ejercido de pensionados y jubilados  del periodo a reportar*100/Recurso asignado para pensionados y jubilados.</t>
  </si>
  <si>
    <t>Servicios jurídicos asistenciales brindados</t>
  </si>
  <si>
    <t>(Numero de servicios brindados durante el periodo evaluado-numero de servicios durante el año anterior al evaluado/ Total de servicios brindados durante el periodo evaluado*1)*100</t>
  </si>
  <si>
    <t>CEMAIV</t>
  </si>
  <si>
    <t>Prevención de la violencia, la desnutrición y las enfermedades.</t>
  </si>
  <si>
    <t>(Numero de actividades realizadas para la prevención  de violencia y capacitación de alimentación y salud  durante el periodo evaluado-numero de actividades realizadas para la prevención  de violencia y capacitación de alimentación y salud servicios durante el año anterior al evaluado/ Total de actividades realizadas para la prevención  de violencia y capacitación de alimentación y salud  durante el periodo evaluado*1)*100</t>
  </si>
  <si>
    <t>Servicios de educación</t>
  </si>
  <si>
    <t>(Total de beneficiarios del servicio/Total de personas que solicitan el servicio)*100</t>
  </si>
  <si>
    <t>Asistencia a menores en desamparo o abandono</t>
  </si>
  <si>
    <t>(Total de menores atendidos durante el periodo evaluado-total de menores atendidos en el periodo anterior/Total de menores atendidos durante el periodo evaluado*1)*100</t>
  </si>
  <si>
    <t>Servicios médicos otorgados</t>
  </si>
  <si>
    <t>(Servicios médicos prestados durante el periodo evaluado-servicios médicos  prestados durante el periodo anterior/Total de servicios realizados en el periodo evaluado*1)*100</t>
  </si>
  <si>
    <t>Adultos mayores con calidad de vida</t>
  </si>
  <si>
    <t>Asistencia a Adultos mayores</t>
  </si>
  <si>
    <t>(Total de adultos mayores atendidos durante el periodo evaluado-total de adultos mayores en el periodo anterior/Total de adultos mayores atendidos durante el periodo evaluado*1)*100</t>
  </si>
  <si>
    <t>(Personas atendidas  durante el periodo evaluado-personas atendidas durante el periodo base/personas atendidas durante el periodo base*1)*100</t>
  </si>
  <si>
    <t>Total de personas débiles visuales atendidos durante el periodo evaluado-total de personas débiles visuales en el periodo anterior/Total de personas débiles visuales atendidos durante el periodo evaluado*100</t>
  </si>
  <si>
    <t>E0008</t>
  </si>
  <si>
    <t>Acceso a servicios funerarios a personas que lo necesiten</t>
  </si>
  <si>
    <t>Acceso a servicios funerarios</t>
  </si>
  <si>
    <t>(Total de beneficiarios de servicios funerarios durante el periodo evaluado-total de beneficiarios de servicios funerarios en el periodo anterior/Total de beneficiarios de servicios funerarios durante el periodo evaluado*1)*100</t>
  </si>
  <si>
    <t>E0002</t>
  </si>
  <si>
    <t>Programas convenidos ejecutados en beneficio de las personas vulnerables o marginadas.</t>
  </si>
  <si>
    <t>DIRECCIÓN GENERAL</t>
  </si>
  <si>
    <t>Programas convenidos</t>
  </si>
  <si>
    <t>Total de programas convenidos  realizados  en el periodo evaluado*100/Total de programas convenidos planeados en el periodo evaluado.</t>
  </si>
  <si>
    <t>MUNICIPAL</t>
  </si>
  <si>
    <t>CADI</t>
  </si>
  <si>
    <t>E0007</t>
  </si>
  <si>
    <t>CAIC</t>
  </si>
  <si>
    <t>COMPONENTE</t>
  </si>
  <si>
    <t>Recursos materiales y servicios generales administrados y controlados</t>
  </si>
  <si>
    <t>Prestación de servicios médicos  a personas vulnerables o marginadas.</t>
  </si>
  <si>
    <t>Servicios de Guarderia y Educación inicial y prescolar</t>
  </si>
  <si>
    <t>Atención educativa asistencial a menores en comunidad</t>
  </si>
  <si>
    <t>CENTRO GERONTOLOGICO</t>
  </si>
  <si>
    <t>SERVICIO MEDICO</t>
  </si>
  <si>
    <t>TRABAJO SOCIAL</t>
  </si>
  <si>
    <t>Atencion a personas con discapacidad para mejorar calidad de vida</t>
  </si>
  <si>
    <t>CENTRO DE REHABILITACION</t>
  </si>
  <si>
    <t>120 niños</t>
  </si>
  <si>
    <t>SERVICIOS FUNERARIOS</t>
  </si>
  <si>
    <t>N0</t>
  </si>
  <si>
    <t xml:space="preserve">Asistencia a personas con discapacidad </t>
  </si>
  <si>
    <t>Asistencia Sujetos Vulnerables</t>
  </si>
  <si>
    <t>DIRECTOR GENERAL DEL SMDIF
LIC. ANGELICA ORTIZ CASTRO</t>
  </si>
  <si>
    <t>PRESIDENTA  DEL CONSEJO DIRECTIVO 
ELSA YAZMIN VILLANUEVA RODRIGUEZ</t>
  </si>
  <si>
    <t>_______________________________________</t>
  </si>
  <si>
    <t>__________________________________</t>
  </si>
  <si>
    <t>CONTABILIDAD Y RECURSOS HUMANO</t>
  </si>
  <si>
    <t xml:space="preserve"> RECURSOS MATERIALES Y SERV GRALES</t>
  </si>
  <si>
    <t>CONTRALORIA INTERNA</t>
  </si>
  <si>
    <t xml:space="preserve">PROCURADURIA EN  MATERIA ASISTENCIA SOCIAL </t>
  </si>
  <si>
    <t>12 debiles visuales atendidos
7000 sesiones en centro de rehabilitacion</t>
  </si>
  <si>
    <t>178 niños</t>
  </si>
  <si>
    <t>104 niños</t>
  </si>
  <si>
    <t>173 niños</t>
  </si>
  <si>
    <t>15 SESIONES</t>
  </si>
  <si>
    <t>35 CONVENIOS</t>
  </si>
  <si>
    <t>15 CONVENIOS</t>
  </si>
  <si>
    <t>108 INFORMES</t>
  </si>
  <si>
    <t>17 CAPACITACIONES</t>
  </si>
  <si>
    <t>15 CAPACITACIONES</t>
  </si>
  <si>
    <t>11 AUDITORIAS</t>
  </si>
  <si>
    <t>6 AUDITORIAS</t>
  </si>
  <si>
    <t>360 Asesorias Jurídicas, 20 traslados migrantes, 16 pláticas a adolescentes (800 adolesc.), 480 becarios, 120 intervenciones canaliz a juzgados….( 996 Servicios)</t>
  </si>
  <si>
    <t>520 Asesorias Jurídicas, 28 traslados migrantes, 11 pláticas (600 adolesc.), 410 intervenciones en juzgados, 493 becados ,17 asentamientos registrales …. (1479 servicios)</t>
  </si>
  <si>
    <t>248 asesorias jurídicas                                    180 denuncias                                                            1200 asistentes a platicas de prevención                                                                                16 menores reintegrados a hogar                                                  700 servicios psicologia a generadores/victimas de violencia (2344 personas)</t>
  </si>
  <si>
    <t>186 asesorias jurídicas                                    135 denuncias                                                            900 asistentes a platicas de prevención                                                                                12 menores reintegrados a hogar                                                  525 servicios psicologia a generadores/victimas de violencia (1758)</t>
  </si>
  <si>
    <t xml:space="preserve">852 consultas dentales
1968 consultas medicas
</t>
  </si>
  <si>
    <t xml:space="preserve">1401 consultas dentales
1639 consultas medicas
</t>
  </si>
  <si>
    <t xml:space="preserve">1385 adultos mayores                                    454 consultas medicas                          20 Protesis dentales                                 303 beneficiarios talleres </t>
  </si>
  <si>
    <t xml:space="preserve">1296 adultos mayores                                   361 consultas medicas                            15 Protesis dentales                                251 beneficiarios talleres </t>
  </si>
  <si>
    <t xml:space="preserve">57 comedores atendidos (4086 benef)                                 1827 Desayunos escolares          192 superviciones y difusion
54339 Beneficiarios despensas     3385 Menores atendidos PREVERP (20 Escuelas) y en Por una Niñez de Grandeza          512 alumnos atendidos en Jornadas Preventivas                271 Menores atendidos en Feria de Prevención y 3 talleres de activs. ludicas y deportivas        1712 apoyos asistenciales (estufas ecologicas)                310 beneficiarios Estufa ecologica 27 pers. atendidas en asilo y casa hogar                     134 beneficiarios Red Mobil                              </t>
  </si>
  <si>
    <t xml:space="preserve">57 comedores atendidos (4086 benef)                                 1827 Desayunos escolares         162 superviciones y difusion
49500 Beneficiarios despensas   4026 Menores atendidos PREVERP (20 Escuelas) y en Por una Niñez de Grandeza          512 alumnos atendidos en Jornadas Preventivas                271 Menores atendidos en Feria de Prevención y 3 talleres de activs. ludicas y deportivas        2023 apoyos asistenciales (estufas ecologicas)                310 beneficiarios Estufa ecologica                              31 pers. atendidas en asilo y casa hogar                           134 beneficiarios Red Mobil                              </t>
  </si>
  <si>
    <t>15 debiles visuales atendidos
11352 sesiones en centro de rehabilitacion</t>
  </si>
  <si>
    <t>109 BENEFICIARIOS</t>
  </si>
  <si>
    <t>23 PROGRAMAS CONVENIDOS</t>
  </si>
  <si>
    <t>19 PROGRAMAS CONVENIDOS</t>
  </si>
  <si>
    <t>SISTEMA PARA EL DESARROLLO INTEGRAL DE LA FAMILIA DEL MUNICIPIO DE DOLORES HIDALGO, CUNA DE LA INDEPENDENCIA NACIONAL, GUANAJUATO
INDICADORES DE RESULTADOS
DEL 1 DE ENERO AL 31 DE DICIEMBRE DE 2019</t>
  </si>
  <si>
    <t>Atención, orientación  y/o canalización a las personas vulnérables y/o marginadas a los servicios de asistencia social que lleva a el SDIF.</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</si>
</sst>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21" x14ac:knownFonts="1">
    <font>
      <sz val="8"/>
      <color theme="1"/>
      <name val="Arial"/>
      <family val="2"/>
    </font>
    <font>
      <sz val="10"/>
      <name val="Arial"/>
      <family val="2"/>
    </font>
    <font>
      <sz val="11"/>
      <color indexed="8"/>
      <name val="Calibri"/>
      <family val="2"/>
    </font>
    <font>
      <b/>
      <sz val="12"/>
      <name val="Arial Narrow"/>
      <family val="2"/>
    </font>
    <font>
      <sz val="12"/>
      <color indexed="8"/>
      <name val="Arial Narrow"/>
      <family val="2"/>
    </font>
    <font>
      <b/>
      <sz val="12"/>
      <color indexed="8"/>
      <name val="Arial Narrow"/>
      <family val="2"/>
    </font>
    <font>
      <sz val="12"/>
      <color indexed="8"/>
      <name val="Arial Narrow"/>
      <family val="2"/>
    </font>
    <font>
      <b/>
      <sz val="1"/>
      <name val="Arial"/>
      <family val="2"/>
    </font>
    <font>
      <b/>
      <sz val="8"/>
      <name val="Arial"/>
      <family val="2"/>
    </font>
    <font>
      <sz val="8"/>
      <name val="Arial"/>
      <family val="2"/>
    </font>
    <font>
      <sz val="8"/>
      <name val="Arial Narrow"/>
      <family val="2"/>
    </font>
    <font>
      <b/>
      <sz val="8"/>
      <name val="Arial Narrow"/>
      <family val="2"/>
    </font>
    <font>
      <sz val="8"/>
      <color theme="1"/>
      <name val="Arial"/>
      <family val="2"/>
    </font>
    <font>
      <sz val="11"/>
      <color theme="1"/>
      <name val="Calibri"/>
      <family val="2"/>
      <scheme val="minor"/>
    </font>
    <font>
      <b/>
      <sz val="8"/>
      <color theme="0"/>
      <name val="Arial"/>
      <family val="2"/>
    </font>
    <font>
      <sz val="12"/>
      <color theme="1"/>
      <name val="Arial Narrow"/>
      <family val="2"/>
    </font>
    <font>
      <b/>
      <sz val="12"/>
      <color theme="1"/>
      <name val="Arial Narrow"/>
      <family val="2"/>
    </font>
    <font>
      <sz val="12"/>
      <color rgb="FF000000"/>
      <name val="Calibri"/>
      <family val="2"/>
    </font>
    <font>
      <b/>
      <sz val="8"/>
      <color theme="0"/>
      <name val="Arial Narrow"/>
      <family val="2"/>
    </font>
    <font>
      <sz val="8"/>
      <color theme="1"/>
      <name val="Arial Narrow"/>
      <family val="2"/>
    </font>
    <font>
      <sz val="8"/>
      <name val="Arial Narrow"/>
    </font>
  </fonts>
  <fills count="11">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theme="9"/>
        <bgColor indexed="64"/>
      </patternFill>
    </fill>
    <fill>
      <patternFill patternType="solid">
        <fgColor theme="0" tint="-0.249977111117893"/>
        <bgColor indexed="64"/>
      </patternFill>
    </fill>
    <fill>
      <patternFill patternType="solid">
        <fgColor rgb="FFFF9900"/>
        <bgColor indexed="64"/>
      </patternFill>
    </fill>
    <fill>
      <patternFill patternType="solid">
        <fgColor theme="9" tint="-0.499984740745262"/>
        <bgColor indexed="64"/>
      </patternFill>
    </fill>
    <fill>
      <patternFill patternType="solid">
        <fgColor theme="1" tint="0.499984740745262"/>
        <bgColor indexed="64"/>
      </patternFill>
    </fill>
    <fill>
      <patternFill patternType="solid">
        <fgColor theme="0"/>
        <bgColor indexed="64"/>
      </patternFill>
    </fill>
    <fill>
      <patternFill patternType="solid">
        <fgColor theme="0"/>
        <bgColor rgb="FFF2DBDB"/>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5">
    <xf numFmtId="0" fontId="0" fillId="0" borderId="0"/>
    <xf numFmtId="164" fontId="1"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0" fontId="13" fillId="0" borderId="0"/>
    <xf numFmtId="0" fontId="1" fillId="0" borderId="0"/>
    <xf numFmtId="0" fontId="13" fillId="0" borderId="0"/>
    <xf numFmtId="0" fontId="1" fillId="0" borderId="0"/>
    <xf numFmtId="0" fontId="1" fillId="0" borderId="0"/>
    <xf numFmtId="0" fontId="17" fillId="0" borderId="0"/>
    <xf numFmtId="0" fontId="1" fillId="0" borderId="0"/>
    <xf numFmtId="0" fontId="1" fillId="0" borderId="0"/>
    <xf numFmtId="0" fontId="13" fillId="0" borderId="0"/>
    <xf numFmtId="0" fontId="13" fillId="0" borderId="0"/>
    <xf numFmtId="0" fontId="12" fillId="0" borderId="0"/>
    <xf numFmtId="0" fontId="13" fillId="0" borderId="0"/>
    <xf numFmtId="0" fontId="1" fillId="0" borderId="0"/>
    <xf numFmtId="9" fontId="12" fillId="0" borderId="0" applyFont="0" applyFill="0" applyBorder="0" applyAlignment="0" applyProtection="0"/>
    <xf numFmtId="9" fontId="13" fillId="0" borderId="0" applyFont="0" applyFill="0" applyBorder="0" applyAlignment="0" applyProtection="0"/>
  </cellStyleXfs>
  <cellXfs count="70">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15" fillId="0" borderId="0" xfId="0" applyFont="1" applyAlignment="1">
      <alignment horizontal="justify" vertical="top" wrapText="1"/>
    </xf>
    <xf numFmtId="0" fontId="16" fillId="0" borderId="0" xfId="0" applyFont="1" applyAlignment="1">
      <alignment horizontal="justify" vertical="top" wrapText="1"/>
    </xf>
    <xf numFmtId="0" fontId="3" fillId="3" borderId="0" xfId="11" applyFont="1" applyFill="1" applyBorder="1" applyAlignment="1">
      <alignment horizontal="justify" vertical="top" wrapText="1"/>
    </xf>
    <xf numFmtId="0" fontId="15" fillId="0" borderId="0" xfId="0" applyFont="1" applyAlignment="1">
      <alignment horizontal="justify" vertical="top"/>
    </xf>
    <xf numFmtId="0" fontId="6" fillId="0" borderId="0" xfId="0" applyFont="1" applyAlignment="1">
      <alignment horizontal="justify" vertical="top" wrapText="1"/>
    </xf>
    <xf numFmtId="0" fontId="3" fillId="4" borderId="0" xfId="11" applyFont="1" applyFill="1" applyBorder="1" applyAlignment="1">
      <alignment horizontal="justify" vertical="top" wrapText="1"/>
    </xf>
    <xf numFmtId="0" fontId="3" fillId="0" borderId="0" xfId="11" applyFont="1" applyFill="1" applyBorder="1" applyAlignment="1">
      <alignment horizontal="justify" vertical="top" wrapText="1"/>
    </xf>
    <xf numFmtId="0" fontId="15" fillId="0" borderId="0" xfId="0" applyFont="1" applyFill="1" applyAlignment="1">
      <alignment horizontal="justify" vertical="top" wrapText="1"/>
    </xf>
    <xf numFmtId="0" fontId="18" fillId="9" borderId="1" xfId="22" applyFont="1" applyFill="1" applyBorder="1" applyAlignment="1">
      <alignment horizontal="center" vertical="center" wrapText="1"/>
    </xf>
    <xf numFmtId="0" fontId="11" fillId="9" borderId="1" xfId="0" applyFont="1" applyFill="1" applyBorder="1" applyAlignment="1">
      <alignment horizontal="center" vertical="center" wrapText="1"/>
    </xf>
    <xf numFmtId="0" fontId="0" fillId="9" borderId="0" xfId="0" applyFont="1" applyFill="1" applyBorder="1"/>
    <xf numFmtId="0" fontId="0" fillId="0" borderId="0" xfId="0" applyFont="1" applyBorder="1" applyAlignment="1" applyProtection="1">
      <alignment horizontal="center" vertical="center"/>
    </xf>
    <xf numFmtId="0" fontId="0" fillId="0" borderId="0" xfId="0" applyFont="1" applyBorder="1" applyAlignment="1" applyProtection="1">
      <alignment vertical="center"/>
    </xf>
    <xf numFmtId="0" fontId="10" fillId="9" borderId="1" xfId="21" applyFont="1" applyFill="1" applyBorder="1" applyAlignment="1">
      <alignment horizontal="left" vertical="center" wrapText="1"/>
    </xf>
    <xf numFmtId="0" fontId="10" fillId="9" borderId="1" xfId="0" applyFont="1" applyFill="1" applyBorder="1" applyAlignment="1">
      <alignment horizontal="center" vertical="center" wrapText="1"/>
    </xf>
    <xf numFmtId="43" fontId="19" fillId="9" borderId="1" xfId="2" applyFont="1" applyFill="1" applyBorder="1" applyAlignment="1" applyProtection="1">
      <alignment vertical="center"/>
      <protection locked="0"/>
    </xf>
    <xf numFmtId="43" fontId="10" fillId="9" borderId="1" xfId="2" applyFont="1" applyFill="1" applyBorder="1" applyAlignment="1" applyProtection="1">
      <alignment vertical="center"/>
      <protection locked="0"/>
    </xf>
    <xf numFmtId="9" fontId="10" fillId="9" borderId="1" xfId="23" applyFont="1" applyFill="1" applyBorder="1" applyAlignment="1">
      <alignment horizontal="center" vertical="center" wrapText="1"/>
    </xf>
    <xf numFmtId="0" fontId="0" fillId="9" borderId="0" xfId="0" applyFont="1" applyFill="1" applyBorder="1" applyAlignment="1">
      <alignment wrapText="1"/>
    </xf>
    <xf numFmtId="0" fontId="14" fillId="9" borderId="1" xfId="22" applyFont="1" applyFill="1" applyBorder="1" applyAlignment="1">
      <alignment horizontal="center" vertical="center" wrapText="1"/>
    </xf>
    <xf numFmtId="4" fontId="14" fillId="2" borderId="1" xfId="22" applyNumberFormat="1" applyFont="1" applyFill="1" applyBorder="1" applyAlignment="1">
      <alignment horizontal="center" vertical="center" wrapText="1"/>
    </xf>
    <xf numFmtId="0" fontId="14" fillId="2" borderId="1" xfId="22" applyFont="1" applyFill="1" applyBorder="1" applyAlignment="1">
      <alignment horizontal="center" vertical="center" wrapText="1"/>
    </xf>
    <xf numFmtId="0" fontId="9" fillId="0" borderId="0" xfId="11" applyFont="1" applyAlignment="1" applyProtection="1">
      <alignment horizontal="center" vertical="center" wrapText="1"/>
      <protection locked="0"/>
    </xf>
    <xf numFmtId="0" fontId="9" fillId="0" borderId="0" xfId="11" applyFont="1" applyBorder="1" applyAlignment="1" applyProtection="1">
      <alignment horizontal="center" vertical="top" wrapText="1"/>
      <protection locked="0"/>
    </xf>
    <xf numFmtId="0" fontId="0" fillId="0" borderId="0" xfId="0" applyFont="1" applyAlignment="1" applyProtection="1">
      <alignment vertical="center"/>
    </xf>
    <xf numFmtId="4" fontId="19" fillId="9" borderId="1" xfId="2" applyNumberFormat="1" applyFont="1" applyFill="1" applyBorder="1" applyAlignment="1" applyProtection="1">
      <alignment vertical="center"/>
      <protection locked="0"/>
    </xf>
    <xf numFmtId="4" fontId="10" fillId="9" borderId="1" xfId="22" applyNumberFormat="1" applyFont="1" applyFill="1" applyBorder="1" applyAlignment="1">
      <alignment horizontal="center" vertical="center" wrapText="1"/>
    </xf>
    <xf numFmtId="0" fontId="10" fillId="9" borderId="1" xfId="22" applyFont="1" applyFill="1" applyBorder="1" applyAlignment="1">
      <alignment horizontal="center" vertical="center" wrapText="1"/>
    </xf>
    <xf numFmtId="0" fontId="19" fillId="9" borderId="1" xfId="0" applyFont="1" applyFill="1" applyBorder="1" applyAlignment="1" applyProtection="1">
      <alignment vertical="center"/>
      <protection locked="0"/>
    </xf>
    <xf numFmtId="4" fontId="9" fillId="9" borderId="1" xfId="0" applyNumberFormat="1" applyFont="1" applyFill="1" applyBorder="1" applyAlignment="1" applyProtection="1">
      <alignment vertical="center"/>
      <protection locked="0"/>
    </xf>
    <xf numFmtId="4" fontId="9" fillId="9" borderId="1" xfId="0" applyNumberFormat="1" applyFont="1" applyFill="1" applyBorder="1" applyAlignment="1" applyProtection="1">
      <alignment horizontal="center" vertical="center"/>
      <protection locked="0"/>
    </xf>
    <xf numFmtId="0" fontId="19" fillId="9" borderId="1" xfId="21" applyFont="1" applyFill="1" applyBorder="1" applyAlignment="1">
      <alignment horizontal="justify" vertical="center" wrapText="1"/>
    </xf>
    <xf numFmtId="0" fontId="10" fillId="9" borderId="1" xfId="21" applyFont="1" applyFill="1" applyBorder="1" applyAlignment="1">
      <alignment horizontal="justify" vertical="center" wrapText="1"/>
    </xf>
    <xf numFmtId="44" fontId="10" fillId="9" borderId="1" xfId="8" applyFont="1" applyFill="1" applyBorder="1" applyAlignment="1">
      <alignment horizontal="center" vertical="center" wrapText="1"/>
    </xf>
    <xf numFmtId="0" fontId="10" fillId="9" borderId="1" xfId="0" applyFont="1" applyFill="1" applyBorder="1" applyAlignment="1" applyProtection="1">
      <alignment horizontal="center" vertical="center"/>
      <protection locked="0"/>
    </xf>
    <xf numFmtId="0" fontId="19" fillId="9" borderId="1" xfId="0" applyFont="1" applyFill="1" applyBorder="1" applyAlignment="1" applyProtection="1">
      <alignment horizontal="center" vertical="center" wrapText="1"/>
      <protection locked="0"/>
    </xf>
    <xf numFmtId="0" fontId="19" fillId="9" borderId="1" xfId="0" applyFont="1" applyFill="1" applyBorder="1" applyAlignment="1" applyProtection="1">
      <alignment horizontal="left" vertical="center" wrapText="1"/>
      <protection locked="0"/>
    </xf>
    <xf numFmtId="0" fontId="19" fillId="9" borderId="1" xfId="0" applyFont="1" applyFill="1" applyBorder="1" applyAlignment="1" applyProtection="1">
      <alignment vertical="center"/>
    </xf>
    <xf numFmtId="0" fontId="19" fillId="9" borderId="1" xfId="0" applyFont="1" applyFill="1" applyBorder="1" applyAlignment="1" applyProtection="1">
      <alignment vertical="center" wrapText="1"/>
      <protection locked="0"/>
    </xf>
    <xf numFmtId="0" fontId="19" fillId="9" borderId="1" xfId="0" applyFont="1" applyFill="1" applyBorder="1" applyProtection="1"/>
    <xf numFmtId="0" fontId="19" fillId="9" borderId="1" xfId="0" applyFont="1" applyFill="1" applyBorder="1" applyAlignment="1" applyProtection="1">
      <alignment horizontal="center" vertical="center"/>
      <protection locked="0"/>
    </xf>
    <xf numFmtId="9" fontId="19" fillId="9" borderId="1" xfId="23" applyFont="1" applyFill="1" applyBorder="1" applyAlignment="1" applyProtection="1">
      <alignment horizontal="center" vertical="center"/>
    </xf>
    <xf numFmtId="9" fontId="19" fillId="9" borderId="1" xfId="23" applyFont="1" applyFill="1" applyBorder="1" applyAlignment="1" applyProtection="1">
      <alignment vertical="center"/>
    </xf>
    <xf numFmtId="0" fontId="10" fillId="9" borderId="1" xfId="0" applyFont="1" applyFill="1" applyBorder="1" applyAlignment="1" applyProtection="1">
      <alignment horizontal="center" vertical="center" wrapText="1"/>
      <protection locked="0"/>
    </xf>
    <xf numFmtId="0" fontId="19" fillId="9" borderId="1" xfId="0" applyFont="1" applyFill="1" applyBorder="1" applyAlignment="1" applyProtection="1">
      <alignment horizontal="center" vertical="center"/>
    </xf>
    <xf numFmtId="13" fontId="19" fillId="9" borderId="1" xfId="0" applyNumberFormat="1" applyFont="1" applyFill="1" applyBorder="1" applyAlignment="1" applyProtection="1">
      <alignment vertical="center"/>
    </xf>
    <xf numFmtId="0" fontId="20" fillId="10" borderId="3" xfId="0" applyFont="1" applyFill="1" applyBorder="1" applyAlignment="1">
      <alignment horizontal="left" vertical="center" wrapText="1"/>
    </xf>
    <xf numFmtId="0" fontId="10" fillId="10" borderId="3" xfId="0" applyFont="1" applyFill="1" applyBorder="1" applyAlignment="1">
      <alignment horizontal="left" vertical="center" wrapText="1"/>
    </xf>
    <xf numFmtId="0" fontId="19" fillId="9" borderId="1" xfId="0" applyFont="1" applyFill="1" applyBorder="1" applyAlignment="1" applyProtection="1">
      <alignment horizontal="left" vertical="center"/>
      <protection locked="0"/>
    </xf>
    <xf numFmtId="0" fontId="14" fillId="8" borderId="1" xfId="0" applyFont="1" applyFill="1" applyBorder="1" applyAlignment="1">
      <alignment horizontal="center" vertical="center" wrapText="1"/>
    </xf>
    <xf numFmtId="0" fontId="14" fillId="7" borderId="1" xfId="22" applyFont="1" applyFill="1" applyBorder="1" applyAlignment="1">
      <alignment horizontal="center" vertical="center" wrapText="1"/>
    </xf>
    <xf numFmtId="0" fontId="8" fillId="5" borderId="2" xfId="11" applyFont="1" applyFill="1" applyBorder="1" applyAlignment="1" applyProtection="1">
      <alignment horizontal="center" vertical="center" wrapText="1"/>
      <protection locked="0"/>
    </xf>
    <xf numFmtId="0" fontId="8" fillId="5" borderId="0" xfId="11" applyFont="1" applyFill="1" applyBorder="1" applyAlignment="1" applyProtection="1">
      <alignment horizontal="center" vertical="center" wrapText="1"/>
      <protection locked="0"/>
    </xf>
    <xf numFmtId="0" fontId="14" fillId="2" borderId="1" xfId="11" applyFont="1" applyFill="1" applyBorder="1" applyAlignment="1" applyProtection="1">
      <alignment horizontal="center" vertical="center" wrapText="1"/>
      <protection locked="0"/>
    </xf>
    <xf numFmtId="0" fontId="14" fillId="6" borderId="1" xfId="0" applyFont="1" applyFill="1" applyBorder="1" applyAlignment="1">
      <alignment horizontal="center" vertical="center" wrapText="1"/>
    </xf>
    <xf numFmtId="0" fontId="14" fillId="2" borderId="1" xfId="22" applyFont="1" applyFill="1" applyBorder="1" applyAlignment="1">
      <alignment horizontal="center" vertical="center" wrapText="1"/>
    </xf>
    <xf numFmtId="0" fontId="14" fillId="2" borderId="1" xfId="0" applyFont="1" applyFill="1" applyBorder="1" applyAlignment="1">
      <alignment horizontal="center" vertical="center" wrapText="1"/>
    </xf>
    <xf numFmtId="4" fontId="9" fillId="9" borderId="1" xfId="0" applyNumberFormat="1" applyFont="1" applyFill="1" applyBorder="1" applyAlignment="1" applyProtection="1">
      <alignment horizontal="center" vertical="center"/>
      <protection locked="0"/>
    </xf>
    <xf numFmtId="4" fontId="9" fillId="9" borderId="4" xfId="0" applyNumberFormat="1" applyFont="1" applyFill="1" applyBorder="1" applyAlignment="1" applyProtection="1">
      <alignment horizontal="center" vertical="center"/>
      <protection locked="0"/>
    </xf>
    <xf numFmtId="4" fontId="9" fillId="9" borderId="5" xfId="0" applyNumberFormat="1" applyFont="1" applyFill="1" applyBorder="1" applyAlignment="1" applyProtection="1">
      <alignment horizontal="center" vertical="center"/>
      <protection locked="0"/>
    </xf>
    <xf numFmtId="0" fontId="9" fillId="0" borderId="0" xfId="11" applyFont="1" applyBorder="1" applyAlignment="1" applyProtection="1">
      <alignment horizontal="center" vertical="top" wrapText="1"/>
      <protection locked="0"/>
    </xf>
    <xf numFmtId="0" fontId="9" fillId="0" borderId="0" xfId="11" applyFont="1" applyAlignment="1" applyProtection="1">
      <alignment horizontal="center" wrapText="1"/>
      <protection locked="0"/>
    </xf>
    <xf numFmtId="0" fontId="9" fillId="0" borderId="0" xfId="11" applyFont="1" applyAlignment="1" applyProtection="1">
      <alignment horizontal="center"/>
      <protection locked="0"/>
    </xf>
    <xf numFmtId="4" fontId="9" fillId="0" borderId="6" xfId="0" applyNumberFormat="1" applyFont="1" applyFill="1" applyBorder="1" applyAlignment="1" applyProtection="1">
      <alignment vertical="center"/>
      <protection locked="0"/>
    </xf>
    <xf numFmtId="4" fontId="0" fillId="0" borderId="0" xfId="0" applyNumberFormat="1" applyFont="1" applyProtection="1">
      <protection locked="0"/>
    </xf>
    <xf numFmtId="43" fontId="0" fillId="0" borderId="0" xfId="2" applyFont="1" applyProtection="1">
      <protection locked="0"/>
    </xf>
  </cellXfs>
  <cellStyles count="25">
    <cellStyle name="Euro" xfId="1"/>
    <cellStyle name="Millares" xfId="2" builtinId="3"/>
    <cellStyle name="Millares 2" xfId="3"/>
    <cellStyle name="Millares 2 2" xfId="4"/>
    <cellStyle name="Millares 2 3" xfId="5"/>
    <cellStyle name="Millares 3" xfId="6"/>
    <cellStyle name="Millares 4" xfId="7"/>
    <cellStyle name="Moneda" xfId="8" builtinId="4"/>
    <cellStyle name="Moneda 2" xfId="9"/>
    <cellStyle name="Normal" xfId="0" builtinId="0"/>
    <cellStyle name="Normal 2" xfId="10"/>
    <cellStyle name="Normal 2 2" xfId="11"/>
    <cellStyle name="Normal 3" xfId="12"/>
    <cellStyle name="Normal 4" xfId="13"/>
    <cellStyle name="Normal 4 2" xfId="14"/>
    <cellStyle name="Normal 4 3" xfId="15"/>
    <cellStyle name="Normal 5" xfId="16"/>
    <cellStyle name="Normal 5 2" xfId="17"/>
    <cellStyle name="Normal 6" xfId="18"/>
    <cellStyle name="Normal 6 2" xfId="19"/>
    <cellStyle name="Normal 7" xfId="20"/>
    <cellStyle name="Normal 8" xfId="21"/>
    <cellStyle name="Normal_141008Reportes Cuadros Institucionales-sectorialesADV" xfId="22"/>
    <cellStyle name="Porcentaje" xfId="23" builtinId="5"/>
    <cellStyle name="Porcentaje 2" xfId="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66675</xdr:rowOff>
    </xdr:from>
    <xdr:to>
      <xdr:col>1</xdr:col>
      <xdr:colOff>428625</xdr:colOff>
      <xdr:row>0</xdr:row>
      <xdr:rowOff>847725</xdr:rowOff>
    </xdr:to>
    <xdr:pic>
      <xdr:nvPicPr>
        <xdr:cNvPr id="1026"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66675"/>
          <a:ext cx="10382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8"/>
  <sheetViews>
    <sheetView tabSelected="1" topLeftCell="A16" zoomScaleNormal="100" workbookViewId="0">
      <selection activeCell="A5" sqref="A5"/>
    </sheetView>
  </sheetViews>
  <sheetFormatPr baseColWidth="10" defaultRowHeight="11.25" x14ac:dyDescent="0.2"/>
  <cols>
    <col min="1" max="1" width="11.5" style="2" customWidth="1"/>
    <col min="2" max="2" width="22" style="2" customWidth="1"/>
    <col min="3" max="3" width="15.6640625" style="2" customWidth="1"/>
    <col min="4" max="4" width="17.6640625" style="2" customWidth="1"/>
    <col min="5" max="9" width="13.6640625" style="2" customWidth="1"/>
    <col min="10" max="10" width="11.6640625" style="2" customWidth="1"/>
    <col min="11" max="11" width="21.5" style="2" customWidth="1"/>
    <col min="12" max="12" width="16.5" style="2" customWidth="1"/>
    <col min="13" max="13" width="30.6640625" style="2" customWidth="1"/>
    <col min="14" max="14" width="28.6640625" style="2" customWidth="1"/>
    <col min="15" max="15" width="12" style="2"/>
    <col min="16" max="16" width="28.33203125" style="2" customWidth="1"/>
    <col min="17" max="17" width="12" style="3"/>
    <col min="18" max="18" width="18.1640625" style="28" customWidth="1"/>
    <col min="19" max="16384" width="12" style="3"/>
  </cols>
  <sheetData>
    <row r="1" spans="1:22" s="1" customFormat="1" ht="71.25" customHeight="1" x14ac:dyDescent="0.2">
      <c r="A1" s="55" t="s">
        <v>155</v>
      </c>
      <c r="B1" s="56"/>
      <c r="C1" s="56"/>
      <c r="D1" s="56"/>
      <c r="E1" s="56"/>
      <c r="F1" s="56"/>
      <c r="G1" s="56"/>
      <c r="H1" s="56"/>
      <c r="I1" s="56"/>
      <c r="J1" s="56"/>
      <c r="K1" s="56"/>
      <c r="L1" s="56"/>
      <c r="M1" s="56"/>
      <c r="N1" s="56"/>
      <c r="O1" s="56"/>
      <c r="P1" s="56"/>
      <c r="Q1" s="56"/>
      <c r="R1" s="56"/>
      <c r="S1" s="56"/>
    </row>
    <row r="2" spans="1:22" s="1" customFormat="1" ht="11.25" customHeight="1" x14ac:dyDescent="0.2">
      <c r="A2" s="58" t="s">
        <v>2</v>
      </c>
      <c r="B2" s="58" t="s">
        <v>3</v>
      </c>
      <c r="C2" s="58" t="s">
        <v>4</v>
      </c>
      <c r="D2" s="58" t="s">
        <v>6</v>
      </c>
      <c r="E2" s="57" t="s">
        <v>5</v>
      </c>
      <c r="F2" s="57"/>
      <c r="G2" s="57"/>
      <c r="H2" s="57"/>
      <c r="I2" s="57"/>
      <c r="J2" s="53" t="s">
        <v>12</v>
      </c>
      <c r="K2" s="54" t="s">
        <v>13</v>
      </c>
      <c r="L2" s="54" t="s">
        <v>23</v>
      </c>
      <c r="M2" s="54" t="s">
        <v>24</v>
      </c>
      <c r="N2" s="54" t="s">
        <v>25</v>
      </c>
      <c r="O2" s="54" t="s">
        <v>26</v>
      </c>
      <c r="P2" s="54" t="s">
        <v>27</v>
      </c>
      <c r="Q2" s="54" t="s">
        <v>28</v>
      </c>
      <c r="R2" s="60" t="s">
        <v>38</v>
      </c>
      <c r="S2" s="59" t="s">
        <v>40</v>
      </c>
    </row>
    <row r="3" spans="1:22" s="1" customFormat="1" ht="54.75" customHeight="1" x14ac:dyDescent="0.2">
      <c r="A3" s="58"/>
      <c r="B3" s="58"/>
      <c r="C3" s="58"/>
      <c r="D3" s="58"/>
      <c r="E3" s="24" t="s">
        <v>7</v>
      </c>
      <c r="F3" s="24" t="s">
        <v>8</v>
      </c>
      <c r="G3" s="24" t="s">
        <v>9</v>
      </c>
      <c r="H3" s="25" t="s">
        <v>10</v>
      </c>
      <c r="I3" s="25" t="s">
        <v>11</v>
      </c>
      <c r="J3" s="53"/>
      <c r="K3" s="54"/>
      <c r="L3" s="54"/>
      <c r="M3" s="54"/>
      <c r="N3" s="54"/>
      <c r="O3" s="54"/>
      <c r="P3" s="54"/>
      <c r="Q3" s="54"/>
      <c r="R3" s="60"/>
      <c r="S3" s="59"/>
    </row>
    <row r="4" spans="1:22" s="14" customFormat="1" ht="54.75" customHeight="1" x14ac:dyDescent="0.2">
      <c r="A4" s="13" t="s">
        <v>52</v>
      </c>
      <c r="B4" s="35" t="s">
        <v>54</v>
      </c>
      <c r="C4" s="18" t="s">
        <v>53</v>
      </c>
      <c r="D4" s="18" t="s">
        <v>102</v>
      </c>
      <c r="E4" s="61">
        <v>789184.11</v>
      </c>
      <c r="F4" s="62">
        <v>1230006.55</v>
      </c>
      <c r="G4" s="62">
        <v>1126482.92</v>
      </c>
      <c r="H4" s="62">
        <v>1022386.93</v>
      </c>
      <c r="I4" s="62">
        <v>1022386.93</v>
      </c>
      <c r="J4" s="18" t="s">
        <v>118</v>
      </c>
      <c r="K4" s="31" t="s">
        <v>54</v>
      </c>
      <c r="L4" s="31" t="s">
        <v>106</v>
      </c>
      <c r="M4" s="31" t="s">
        <v>55</v>
      </c>
      <c r="N4" s="31" t="s">
        <v>133</v>
      </c>
      <c r="O4" s="31"/>
      <c r="P4" s="31" t="s">
        <v>133</v>
      </c>
      <c r="Q4" s="21">
        <f>5/5</f>
        <v>1</v>
      </c>
      <c r="R4" s="32" t="s">
        <v>45</v>
      </c>
      <c r="S4" s="23"/>
    </row>
    <row r="5" spans="1:22" s="14" customFormat="1" ht="66.75" customHeight="1" x14ac:dyDescent="0.2">
      <c r="A5" s="13" t="s">
        <v>52</v>
      </c>
      <c r="B5" s="35" t="s">
        <v>56</v>
      </c>
      <c r="C5" s="18" t="s">
        <v>53</v>
      </c>
      <c r="D5" s="18" t="s">
        <v>102</v>
      </c>
      <c r="E5" s="61"/>
      <c r="F5" s="63"/>
      <c r="G5" s="63"/>
      <c r="H5" s="63"/>
      <c r="I5" s="63"/>
      <c r="J5" s="18" t="s">
        <v>118</v>
      </c>
      <c r="K5" s="31" t="s">
        <v>57</v>
      </c>
      <c r="L5" s="31" t="s">
        <v>106</v>
      </c>
      <c r="M5" s="31" t="s">
        <v>58</v>
      </c>
      <c r="N5" s="31" t="s">
        <v>134</v>
      </c>
      <c r="O5" s="31"/>
      <c r="P5" s="31" t="s">
        <v>135</v>
      </c>
      <c r="Q5" s="21">
        <f>15/35</f>
        <v>0.42857142857142855</v>
      </c>
      <c r="R5" s="32" t="s">
        <v>45</v>
      </c>
      <c r="S5" s="23"/>
    </row>
    <row r="6" spans="1:22" s="14" customFormat="1" ht="74.25" customHeight="1" x14ac:dyDescent="0.2">
      <c r="A6" s="13" t="s">
        <v>59</v>
      </c>
      <c r="B6" s="35" t="s">
        <v>60</v>
      </c>
      <c r="C6" s="18" t="s">
        <v>125</v>
      </c>
      <c r="D6" s="18" t="s">
        <v>102</v>
      </c>
      <c r="E6" s="62">
        <v>1463984.65</v>
      </c>
      <c r="F6" s="62">
        <v>1091459.3399999999</v>
      </c>
      <c r="G6" s="62">
        <v>1037190.58</v>
      </c>
      <c r="H6" s="62">
        <v>1035071.82</v>
      </c>
      <c r="I6" s="62">
        <v>1035071.82</v>
      </c>
      <c r="J6" s="18" t="s">
        <v>118</v>
      </c>
      <c r="K6" s="31" t="s">
        <v>60</v>
      </c>
      <c r="L6" s="31" t="s">
        <v>106</v>
      </c>
      <c r="M6" s="31" t="s">
        <v>61</v>
      </c>
      <c r="N6" s="31" t="s">
        <v>136</v>
      </c>
      <c r="O6" s="31"/>
      <c r="P6" s="31" t="s">
        <v>136</v>
      </c>
      <c r="Q6" s="21">
        <f>108/108</f>
        <v>1</v>
      </c>
      <c r="R6" s="32" t="s">
        <v>45</v>
      </c>
      <c r="S6" s="23"/>
    </row>
    <row r="7" spans="1:22" s="14" customFormat="1" ht="80.25" customHeight="1" x14ac:dyDescent="0.2">
      <c r="A7" s="13" t="s">
        <v>59</v>
      </c>
      <c r="B7" s="36" t="s">
        <v>62</v>
      </c>
      <c r="C7" s="18" t="s">
        <v>125</v>
      </c>
      <c r="D7" s="18" t="s">
        <v>102</v>
      </c>
      <c r="E7" s="63"/>
      <c r="F7" s="63"/>
      <c r="G7" s="63"/>
      <c r="H7" s="63"/>
      <c r="I7" s="63"/>
      <c r="J7" s="18" t="s">
        <v>118</v>
      </c>
      <c r="K7" s="31" t="s">
        <v>63</v>
      </c>
      <c r="L7" s="31" t="s">
        <v>106</v>
      </c>
      <c r="M7" s="31" t="s">
        <v>64</v>
      </c>
      <c r="N7" s="31" t="s">
        <v>137</v>
      </c>
      <c r="O7" s="31"/>
      <c r="P7" s="31" t="s">
        <v>138</v>
      </c>
      <c r="Q7" s="21">
        <f>15/17</f>
        <v>0.88235294117647056</v>
      </c>
      <c r="R7" s="32" t="s">
        <v>45</v>
      </c>
      <c r="S7" s="23"/>
    </row>
    <row r="8" spans="1:22" s="14" customFormat="1" ht="76.5" customHeight="1" x14ac:dyDescent="0.2">
      <c r="A8" s="13" t="s">
        <v>65</v>
      </c>
      <c r="B8" s="35" t="s">
        <v>107</v>
      </c>
      <c r="C8" s="18" t="s">
        <v>126</v>
      </c>
      <c r="D8" s="18" t="s">
        <v>102</v>
      </c>
      <c r="E8" s="33">
        <v>1654809.54</v>
      </c>
      <c r="F8" s="33">
        <v>1697319.93</v>
      </c>
      <c r="G8" s="33">
        <v>1673436.97</v>
      </c>
      <c r="H8" s="33">
        <v>1668634.98</v>
      </c>
      <c r="I8" s="33">
        <v>1668634.98</v>
      </c>
      <c r="J8" s="18" t="s">
        <v>118</v>
      </c>
      <c r="K8" s="31" t="s">
        <v>66</v>
      </c>
      <c r="L8" s="31" t="s">
        <v>106</v>
      </c>
      <c r="M8" s="31" t="s">
        <v>67</v>
      </c>
      <c r="N8" s="37">
        <v>5287133.3600000003</v>
      </c>
      <c r="O8" s="31"/>
      <c r="P8" s="37">
        <v>5287133.3600000003</v>
      </c>
      <c r="Q8" s="21">
        <f>+P8/N8</f>
        <v>1</v>
      </c>
      <c r="R8" s="32" t="s">
        <v>45</v>
      </c>
      <c r="S8" s="23"/>
    </row>
    <row r="9" spans="1:22" s="14" customFormat="1" ht="64.5" customHeight="1" x14ac:dyDescent="0.2">
      <c r="A9" s="13" t="s">
        <v>68</v>
      </c>
      <c r="B9" s="35" t="s">
        <v>69</v>
      </c>
      <c r="C9" s="18" t="s">
        <v>127</v>
      </c>
      <c r="D9" s="18" t="s">
        <v>102</v>
      </c>
      <c r="E9" s="30">
        <v>154994.88</v>
      </c>
      <c r="F9" s="30">
        <v>143836.71</v>
      </c>
      <c r="G9" s="30">
        <v>138987.82999999999</v>
      </c>
      <c r="H9" s="30">
        <v>138458.25</v>
      </c>
      <c r="I9" s="30">
        <v>138458.25</v>
      </c>
      <c r="J9" s="18" t="s">
        <v>118</v>
      </c>
      <c r="K9" s="31" t="s">
        <v>70</v>
      </c>
      <c r="L9" s="31" t="s">
        <v>106</v>
      </c>
      <c r="M9" s="31" t="s">
        <v>71</v>
      </c>
      <c r="N9" s="31" t="s">
        <v>139</v>
      </c>
      <c r="O9" s="31"/>
      <c r="P9" s="31" t="s">
        <v>140</v>
      </c>
      <c r="Q9" s="21">
        <f>6/11</f>
        <v>0.54545454545454541</v>
      </c>
      <c r="R9" s="32" t="s">
        <v>45</v>
      </c>
      <c r="S9" s="23"/>
    </row>
    <row r="10" spans="1:22" s="14" customFormat="1" ht="63" customHeight="1" x14ac:dyDescent="0.2">
      <c r="A10" s="13" t="s">
        <v>72</v>
      </c>
      <c r="B10" s="35" t="s">
        <v>73</v>
      </c>
      <c r="C10" s="18" t="s">
        <v>74</v>
      </c>
      <c r="D10" s="18" t="s">
        <v>102</v>
      </c>
      <c r="E10" s="33">
        <v>413756.46</v>
      </c>
      <c r="F10" s="33">
        <v>393756.46</v>
      </c>
      <c r="G10" s="33">
        <v>387863.92</v>
      </c>
      <c r="H10" s="33">
        <v>387863.92</v>
      </c>
      <c r="I10" s="33">
        <v>387863.92</v>
      </c>
      <c r="J10" s="18" t="s">
        <v>118</v>
      </c>
      <c r="K10" s="31" t="s">
        <v>75</v>
      </c>
      <c r="L10" s="31" t="s">
        <v>106</v>
      </c>
      <c r="M10" s="31" t="s">
        <v>76</v>
      </c>
      <c r="N10" s="34">
        <v>386698.92</v>
      </c>
      <c r="O10" s="31"/>
      <c r="P10" s="34">
        <v>386698.92</v>
      </c>
      <c r="Q10" s="21">
        <f>+P10/N10</f>
        <v>1</v>
      </c>
      <c r="R10" s="32" t="s">
        <v>45</v>
      </c>
      <c r="S10" s="12"/>
    </row>
    <row r="11" spans="1:22" s="14" customFormat="1" ht="87.75" customHeight="1" x14ac:dyDescent="0.2">
      <c r="A11" s="13" t="s">
        <v>46</v>
      </c>
      <c r="B11" s="35" t="s">
        <v>77</v>
      </c>
      <c r="C11" s="18" t="s">
        <v>128</v>
      </c>
      <c r="D11" s="18" t="s">
        <v>44</v>
      </c>
      <c r="E11" s="61">
        <v>3217358.3</v>
      </c>
      <c r="F11" s="62">
        <v>3594806.0999999996</v>
      </c>
      <c r="G11" s="62">
        <v>3302822.41</v>
      </c>
      <c r="H11" s="62">
        <v>2837345.12</v>
      </c>
      <c r="I11" s="62">
        <v>2837345.12</v>
      </c>
      <c r="J11" s="18" t="s">
        <v>118</v>
      </c>
      <c r="K11" s="31" t="s">
        <v>77</v>
      </c>
      <c r="L11" s="31" t="s">
        <v>106</v>
      </c>
      <c r="M11" s="31" t="s">
        <v>78</v>
      </c>
      <c r="N11" s="50" t="s">
        <v>141</v>
      </c>
      <c r="O11" s="50"/>
      <c r="P11" s="51" t="s">
        <v>142</v>
      </c>
      <c r="Q11" s="21">
        <f>1479/996</f>
        <v>1.4849397590361446</v>
      </c>
      <c r="R11" s="32" t="s">
        <v>45</v>
      </c>
      <c r="S11" s="12"/>
      <c r="T11" s="22"/>
    </row>
    <row r="12" spans="1:22" s="14" customFormat="1" ht="152.25" customHeight="1" x14ac:dyDescent="0.2">
      <c r="A12" s="13" t="s">
        <v>46</v>
      </c>
      <c r="B12" s="35" t="s">
        <v>80</v>
      </c>
      <c r="C12" s="38" t="s">
        <v>79</v>
      </c>
      <c r="D12" s="18" t="s">
        <v>44</v>
      </c>
      <c r="E12" s="61"/>
      <c r="F12" s="63"/>
      <c r="G12" s="63"/>
      <c r="H12" s="63"/>
      <c r="I12" s="63"/>
      <c r="J12" s="18" t="s">
        <v>118</v>
      </c>
      <c r="K12" s="39" t="s">
        <v>80</v>
      </c>
      <c r="L12" s="31" t="s">
        <v>106</v>
      </c>
      <c r="M12" s="39" t="s">
        <v>81</v>
      </c>
      <c r="N12" s="40" t="s">
        <v>143</v>
      </c>
      <c r="O12" s="52"/>
      <c r="P12" s="40" t="s">
        <v>144</v>
      </c>
      <c r="Q12" s="21">
        <f>1758/2344</f>
        <v>0.75</v>
      </c>
      <c r="R12" s="32" t="s">
        <v>45</v>
      </c>
      <c r="S12" s="41"/>
    </row>
    <row r="13" spans="1:22" s="14" customFormat="1" ht="54.75" customHeight="1" x14ac:dyDescent="0.25">
      <c r="A13" s="13" t="s">
        <v>104</v>
      </c>
      <c r="B13" s="17" t="s">
        <v>109</v>
      </c>
      <c r="C13" s="38" t="s">
        <v>103</v>
      </c>
      <c r="D13" s="39" t="s">
        <v>44</v>
      </c>
      <c r="E13" s="34">
        <v>1533854.26</v>
      </c>
      <c r="F13" s="67">
        <v>1666937.7</v>
      </c>
      <c r="G13" s="67">
        <v>1574500.88</v>
      </c>
      <c r="H13" s="67">
        <v>1570263.35</v>
      </c>
      <c r="I13" s="67">
        <v>1570263.35</v>
      </c>
      <c r="J13" s="18" t="s">
        <v>118</v>
      </c>
      <c r="K13" s="44" t="s">
        <v>82</v>
      </c>
      <c r="L13" s="31" t="s">
        <v>106</v>
      </c>
      <c r="M13" s="42" t="s">
        <v>83</v>
      </c>
      <c r="N13" s="52" t="s">
        <v>116</v>
      </c>
      <c r="O13" s="52"/>
      <c r="P13" s="52" t="s">
        <v>131</v>
      </c>
      <c r="Q13" s="21">
        <f>104/120</f>
        <v>0.8666666666666667</v>
      </c>
      <c r="R13" s="32" t="s">
        <v>45</v>
      </c>
      <c r="S13" s="43"/>
    </row>
    <row r="14" spans="1:22" s="14" customFormat="1" ht="70.5" customHeight="1" x14ac:dyDescent="0.25">
      <c r="A14" s="13" t="s">
        <v>50</v>
      </c>
      <c r="B14" s="39" t="s">
        <v>110</v>
      </c>
      <c r="C14" s="44" t="s">
        <v>105</v>
      </c>
      <c r="D14" s="39" t="s">
        <v>44</v>
      </c>
      <c r="E14" s="20">
        <v>341366.43</v>
      </c>
      <c r="F14" s="20">
        <v>348058.43</v>
      </c>
      <c r="G14" s="33">
        <v>334769.39</v>
      </c>
      <c r="H14" s="33">
        <v>334769.39</v>
      </c>
      <c r="I14" s="33">
        <v>334769.39</v>
      </c>
      <c r="J14" s="18" t="s">
        <v>118</v>
      </c>
      <c r="K14" s="39" t="s">
        <v>84</v>
      </c>
      <c r="L14" s="31" t="s">
        <v>106</v>
      </c>
      <c r="M14" s="42" t="s">
        <v>85</v>
      </c>
      <c r="N14" s="52" t="s">
        <v>130</v>
      </c>
      <c r="O14" s="52"/>
      <c r="P14" s="52" t="s">
        <v>132</v>
      </c>
      <c r="Q14" s="45">
        <f>173/178</f>
        <v>0.9719101123595506</v>
      </c>
      <c r="R14" s="32" t="s">
        <v>45</v>
      </c>
      <c r="S14" s="43"/>
      <c r="T14" s="3"/>
    </row>
    <row r="15" spans="1:22" s="14" customFormat="1" ht="80.25" customHeight="1" x14ac:dyDescent="0.2">
      <c r="A15" s="13" t="s">
        <v>48</v>
      </c>
      <c r="B15" s="35" t="s">
        <v>108</v>
      </c>
      <c r="C15" s="18" t="s">
        <v>112</v>
      </c>
      <c r="D15" s="39" t="s">
        <v>43</v>
      </c>
      <c r="E15" s="20">
        <v>554278.61</v>
      </c>
      <c r="F15" s="20">
        <v>516235.01</v>
      </c>
      <c r="G15" s="29">
        <v>492772.95</v>
      </c>
      <c r="H15" s="29">
        <v>488848.08</v>
      </c>
      <c r="I15" s="29">
        <v>488848.08</v>
      </c>
      <c r="J15" s="18" t="s">
        <v>118</v>
      </c>
      <c r="K15" s="39" t="s">
        <v>86</v>
      </c>
      <c r="L15" s="31" t="s">
        <v>106</v>
      </c>
      <c r="M15" s="42" t="s">
        <v>87</v>
      </c>
      <c r="N15" s="42" t="s">
        <v>145</v>
      </c>
      <c r="O15" s="32"/>
      <c r="P15" s="42" t="s">
        <v>146</v>
      </c>
      <c r="Q15" s="45">
        <f>3040/2820</f>
        <v>1.0780141843971631</v>
      </c>
      <c r="R15" s="46" t="s">
        <v>45</v>
      </c>
      <c r="S15" s="41"/>
    </row>
    <row r="16" spans="1:22" s="14" customFormat="1" ht="80.25" customHeight="1" x14ac:dyDescent="0.2">
      <c r="A16" s="13" t="s">
        <v>47</v>
      </c>
      <c r="B16" s="35" t="s">
        <v>88</v>
      </c>
      <c r="C16" s="47" t="s">
        <v>111</v>
      </c>
      <c r="D16" s="44" t="s">
        <v>43</v>
      </c>
      <c r="E16" s="33">
        <v>3674987.45</v>
      </c>
      <c r="F16" s="33">
        <v>3636274.95</v>
      </c>
      <c r="G16" s="33">
        <v>3547130.51</v>
      </c>
      <c r="H16" s="33">
        <v>3546311.48</v>
      </c>
      <c r="I16" s="33">
        <v>3546311.48</v>
      </c>
      <c r="J16" s="18" t="s">
        <v>118</v>
      </c>
      <c r="K16" s="39" t="s">
        <v>89</v>
      </c>
      <c r="L16" s="31" t="s">
        <v>106</v>
      </c>
      <c r="M16" s="39" t="s">
        <v>90</v>
      </c>
      <c r="N16" s="40" t="s">
        <v>147</v>
      </c>
      <c r="O16" s="44"/>
      <c r="P16" s="40" t="s">
        <v>148</v>
      </c>
      <c r="Q16" s="45">
        <f>1923/2162</f>
        <v>0.88945420906567996</v>
      </c>
      <c r="R16" s="46" t="s">
        <v>45</v>
      </c>
      <c r="S16" s="48"/>
      <c r="T16" s="15"/>
      <c r="U16" s="15"/>
      <c r="V16" s="15"/>
    </row>
    <row r="17" spans="1:20" s="14" customFormat="1" ht="198" customHeight="1" x14ac:dyDescent="0.2">
      <c r="A17" s="13" t="s">
        <v>49</v>
      </c>
      <c r="B17" s="35" t="s">
        <v>156</v>
      </c>
      <c r="C17" s="38" t="s">
        <v>113</v>
      </c>
      <c r="D17" s="39" t="s">
        <v>42</v>
      </c>
      <c r="E17" s="19">
        <v>4912491.5999999996</v>
      </c>
      <c r="F17" s="19">
        <v>5873325.25</v>
      </c>
      <c r="G17" s="29">
        <v>4438937.88</v>
      </c>
      <c r="H17" s="29">
        <v>4375784.55</v>
      </c>
      <c r="I17" s="29">
        <v>4375784.55</v>
      </c>
      <c r="J17" s="18" t="s">
        <v>118</v>
      </c>
      <c r="K17" s="39" t="s">
        <v>120</v>
      </c>
      <c r="L17" s="31" t="s">
        <v>106</v>
      </c>
      <c r="M17" s="39" t="s">
        <v>91</v>
      </c>
      <c r="N17" s="42" t="s">
        <v>149</v>
      </c>
      <c r="O17" s="32"/>
      <c r="P17" s="42" t="s">
        <v>150</v>
      </c>
      <c r="Q17" s="45">
        <f>62282/66795</f>
        <v>0.93243506250467845</v>
      </c>
      <c r="R17" s="46" t="s">
        <v>45</v>
      </c>
      <c r="S17" s="41"/>
      <c r="T17" s="16"/>
    </row>
    <row r="18" spans="1:20" s="14" customFormat="1" ht="78" customHeight="1" x14ac:dyDescent="0.2">
      <c r="A18" s="13" t="s">
        <v>51</v>
      </c>
      <c r="B18" s="35" t="s">
        <v>114</v>
      </c>
      <c r="C18" s="18" t="s">
        <v>115</v>
      </c>
      <c r="D18" s="39" t="s">
        <v>43</v>
      </c>
      <c r="E18" s="33">
        <v>1809426.03</v>
      </c>
      <c r="F18" s="33">
        <v>1618163.56</v>
      </c>
      <c r="G18" s="33">
        <v>1326966.68</v>
      </c>
      <c r="H18" s="33">
        <v>1323357.43</v>
      </c>
      <c r="I18" s="33">
        <v>1323357.43</v>
      </c>
      <c r="J18" s="18" t="s">
        <v>118</v>
      </c>
      <c r="K18" s="39" t="s">
        <v>119</v>
      </c>
      <c r="L18" s="31" t="s">
        <v>106</v>
      </c>
      <c r="M18" s="42" t="s">
        <v>92</v>
      </c>
      <c r="N18" s="39" t="s">
        <v>129</v>
      </c>
      <c r="O18" s="44"/>
      <c r="P18" s="42" t="s">
        <v>151</v>
      </c>
      <c r="Q18" s="21">
        <f>11367/7012</f>
        <v>1.6210781517398745</v>
      </c>
      <c r="R18" s="46" t="s">
        <v>45</v>
      </c>
      <c r="S18" s="49"/>
    </row>
    <row r="19" spans="1:20" s="14" customFormat="1" ht="88.5" customHeight="1" x14ac:dyDescent="0.2">
      <c r="A19" s="13" t="s">
        <v>93</v>
      </c>
      <c r="B19" s="35" t="s">
        <v>94</v>
      </c>
      <c r="C19" s="18" t="s">
        <v>117</v>
      </c>
      <c r="D19" s="18" t="s">
        <v>102</v>
      </c>
      <c r="E19" s="33">
        <v>1132750.3700000001</v>
      </c>
      <c r="F19" s="33">
        <v>1166840.8500000001</v>
      </c>
      <c r="G19" s="33">
        <v>1138124.07</v>
      </c>
      <c r="H19" s="33">
        <v>1128978.23</v>
      </c>
      <c r="I19" s="33">
        <v>1128978.23</v>
      </c>
      <c r="J19" s="18" t="s">
        <v>118</v>
      </c>
      <c r="K19" s="31" t="s">
        <v>95</v>
      </c>
      <c r="L19" s="31" t="s">
        <v>106</v>
      </c>
      <c r="M19" s="31" t="s">
        <v>96</v>
      </c>
      <c r="N19" s="31" t="s">
        <v>152</v>
      </c>
      <c r="O19" s="31"/>
      <c r="P19" s="31" t="s">
        <v>152</v>
      </c>
      <c r="Q19" s="21">
        <f>109/109</f>
        <v>1</v>
      </c>
      <c r="R19" s="46" t="s">
        <v>45</v>
      </c>
      <c r="S19" s="31"/>
    </row>
    <row r="20" spans="1:20" s="14" customFormat="1" ht="66.75" customHeight="1" x14ac:dyDescent="0.2">
      <c r="A20" s="13" t="s">
        <v>97</v>
      </c>
      <c r="B20" s="35" t="s">
        <v>98</v>
      </c>
      <c r="C20" s="18" t="s">
        <v>99</v>
      </c>
      <c r="D20" s="18" t="s">
        <v>102</v>
      </c>
      <c r="E20" s="33">
        <v>2135456.0099999998</v>
      </c>
      <c r="F20" s="33">
        <v>2861312.4299999997</v>
      </c>
      <c r="G20" s="33">
        <v>2842740.65</v>
      </c>
      <c r="H20" s="33">
        <v>2794576.07</v>
      </c>
      <c r="I20" s="33">
        <v>2794576.07</v>
      </c>
      <c r="J20" s="18" t="s">
        <v>118</v>
      </c>
      <c r="K20" s="31" t="s">
        <v>100</v>
      </c>
      <c r="L20" s="31" t="s">
        <v>106</v>
      </c>
      <c r="M20" s="31" t="s">
        <v>101</v>
      </c>
      <c r="N20" s="31" t="s">
        <v>153</v>
      </c>
      <c r="O20" s="31"/>
      <c r="P20" s="31" t="s">
        <v>154</v>
      </c>
      <c r="Q20" s="21">
        <f>19/23</f>
        <v>0.82608695652173914</v>
      </c>
      <c r="R20" s="46" t="s">
        <v>45</v>
      </c>
      <c r="S20" s="31"/>
    </row>
    <row r="21" spans="1:20" x14ac:dyDescent="0.2">
      <c r="F21" s="68"/>
      <c r="G21" s="68"/>
      <c r="H21" s="68"/>
      <c r="I21" s="68"/>
    </row>
    <row r="22" spans="1:20" x14ac:dyDescent="0.2">
      <c r="F22" s="69"/>
      <c r="G22" s="69"/>
      <c r="H22" s="69"/>
    </row>
    <row r="24" spans="1:20" x14ac:dyDescent="0.2">
      <c r="B24"/>
      <c r="C24"/>
      <c r="D24"/>
    </row>
    <row r="25" spans="1:20" ht="22.5" customHeight="1" x14ac:dyDescent="0.2">
      <c r="B25" s="65" t="s">
        <v>124</v>
      </c>
      <c r="C25" s="65"/>
      <c r="D25" s="3"/>
      <c r="F25"/>
      <c r="G25" s="66" t="s">
        <v>123</v>
      </c>
      <c r="H25" s="66"/>
      <c r="I25" s="66"/>
    </row>
    <row r="26" spans="1:20" ht="22.5" customHeight="1" x14ac:dyDescent="0.2">
      <c r="B26" s="64" t="s">
        <v>121</v>
      </c>
      <c r="C26" s="64"/>
      <c r="D26" s="3"/>
      <c r="F26" s="26"/>
      <c r="G26" s="64" t="s">
        <v>122</v>
      </c>
      <c r="H26" s="64"/>
      <c r="I26" s="64"/>
    </row>
    <row r="27" spans="1:20" x14ac:dyDescent="0.2">
      <c r="B27"/>
      <c r="C27"/>
      <c r="D27"/>
      <c r="F27" s="27"/>
      <c r="G27" s="64"/>
      <c r="H27" s="64"/>
    </row>
    <row r="28" spans="1:20" x14ac:dyDescent="0.2">
      <c r="F28"/>
      <c r="G28"/>
      <c r="H28"/>
    </row>
  </sheetData>
  <mergeCells count="36">
    <mergeCell ref="G27:H27"/>
    <mergeCell ref="B26:C26"/>
    <mergeCell ref="B25:C25"/>
    <mergeCell ref="G26:I26"/>
    <mergeCell ref="G25:I25"/>
    <mergeCell ref="E6:E7"/>
    <mergeCell ref="F6:F7"/>
    <mergeCell ref="G6:G7"/>
    <mergeCell ref="H6:H7"/>
    <mergeCell ref="I6:I7"/>
    <mergeCell ref="E4:E5"/>
    <mergeCell ref="F4:F5"/>
    <mergeCell ref="G4:G5"/>
    <mergeCell ref="H4:H5"/>
    <mergeCell ref="I4:I5"/>
    <mergeCell ref="E11:E12"/>
    <mergeCell ref="F11:F12"/>
    <mergeCell ref="G11:G12"/>
    <mergeCell ref="H11:H12"/>
    <mergeCell ref="I11:I12"/>
    <mergeCell ref="J2:J3"/>
    <mergeCell ref="K2:K3"/>
    <mergeCell ref="M2:M3"/>
    <mergeCell ref="N2:N3"/>
    <mergeCell ref="A1:S1"/>
    <mergeCell ref="E2:I2"/>
    <mergeCell ref="A2:A3"/>
    <mergeCell ref="B2:B3"/>
    <mergeCell ref="C2:C3"/>
    <mergeCell ref="D2:D3"/>
    <mergeCell ref="S2:S3"/>
    <mergeCell ref="R2:R3"/>
    <mergeCell ref="Q2:Q3"/>
    <mergeCell ref="L2:L3"/>
    <mergeCell ref="O2:O3"/>
    <mergeCell ref="P2:P3"/>
  </mergeCells>
  <pageMargins left="0.25" right="0.25" top="0.75" bottom="0.75" header="0.3" footer="0.3"/>
  <pageSetup scale="4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workbookViewId="0">
      <selection activeCell="A19" sqref="A19"/>
    </sheetView>
  </sheetViews>
  <sheetFormatPr baseColWidth="10" defaultColWidth="143.6640625" defaultRowHeight="15.75" x14ac:dyDescent="0.2"/>
  <cols>
    <col min="1" max="16384" width="143.6640625" style="7"/>
  </cols>
  <sheetData>
    <row r="1" spans="1:1" x14ac:dyDescent="0.2">
      <c r="A1" s="6" t="s">
        <v>0</v>
      </c>
    </row>
    <row r="2" spans="1:1" ht="78.75" x14ac:dyDescent="0.2">
      <c r="A2" s="4" t="s">
        <v>35</v>
      </c>
    </row>
    <row r="3" spans="1:1" ht="31.5" x14ac:dyDescent="0.2">
      <c r="A3" s="4" t="s">
        <v>36</v>
      </c>
    </row>
    <row r="4" spans="1:1" x14ac:dyDescent="0.2">
      <c r="A4" s="4" t="s">
        <v>14</v>
      </c>
    </row>
    <row r="5" spans="1:1" ht="31.5" x14ac:dyDescent="0.2">
      <c r="A5" s="4" t="s">
        <v>15</v>
      </c>
    </row>
    <row r="6" spans="1:1" x14ac:dyDescent="0.2">
      <c r="A6" s="5" t="s">
        <v>16</v>
      </c>
    </row>
    <row r="7" spans="1:1" x14ac:dyDescent="0.2">
      <c r="A7" s="5" t="s">
        <v>17</v>
      </c>
    </row>
    <row r="8" spans="1:1" x14ac:dyDescent="0.2">
      <c r="A8" s="5" t="s">
        <v>18</v>
      </c>
    </row>
    <row r="9" spans="1:1" x14ac:dyDescent="0.2">
      <c r="A9" s="5" t="s">
        <v>19</v>
      </c>
    </row>
    <row r="10" spans="1:1" x14ac:dyDescent="0.2">
      <c r="A10" s="5" t="s">
        <v>20</v>
      </c>
    </row>
    <row r="11" spans="1:1" x14ac:dyDescent="0.2">
      <c r="A11" s="4" t="s">
        <v>21</v>
      </c>
    </row>
    <row r="12" spans="1:1" x14ac:dyDescent="0.2">
      <c r="A12" s="4" t="s">
        <v>22</v>
      </c>
    </row>
    <row r="13" spans="1:1" x14ac:dyDescent="0.2">
      <c r="A13" s="4" t="s">
        <v>29</v>
      </c>
    </row>
    <row r="14" spans="1:1" x14ac:dyDescent="0.2">
      <c r="A14" s="4" t="s">
        <v>30</v>
      </c>
    </row>
    <row r="15" spans="1:1" x14ac:dyDescent="0.2">
      <c r="A15" s="8" t="s">
        <v>31</v>
      </c>
    </row>
    <row r="16" spans="1:1" x14ac:dyDescent="0.2">
      <c r="A16" s="8" t="s">
        <v>32</v>
      </c>
    </row>
    <row r="17" spans="1:1" x14ac:dyDescent="0.2">
      <c r="A17" s="8" t="s">
        <v>33</v>
      </c>
    </row>
    <row r="18" spans="1:1" ht="31.5" x14ac:dyDescent="0.2">
      <c r="A18" s="4" t="s">
        <v>34</v>
      </c>
    </row>
    <row r="19" spans="1:1" ht="31.5" x14ac:dyDescent="0.2">
      <c r="A19" s="4" t="s">
        <v>39</v>
      </c>
    </row>
    <row r="20" spans="1:1" ht="63" x14ac:dyDescent="0.2">
      <c r="A20" s="4" t="s">
        <v>41</v>
      </c>
    </row>
    <row r="21" spans="1:1" x14ac:dyDescent="0.2">
      <c r="A21" s="9" t="s">
        <v>1</v>
      </c>
    </row>
    <row r="22" spans="1:1" ht="47.25" x14ac:dyDescent="0.2">
      <c r="A22" s="4" t="s">
        <v>37</v>
      </c>
    </row>
    <row r="24" spans="1:1" x14ac:dyDescent="0.2">
      <c r="A24" s="10"/>
    </row>
    <row r="25" spans="1:1" x14ac:dyDescent="0.2">
      <c r="A25" s="11"/>
    </row>
  </sheetData>
  <sheetProtection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2.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5A27CF47-7459-4BDF-9366-D6B236EE2D7E}">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IR</vt:lpstr>
      <vt:lpstr>Instructivo_IR</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C.P. MATEHUALA</cp:lastModifiedBy>
  <cp:lastPrinted>2019-10-31T15:44:55Z</cp:lastPrinted>
  <dcterms:created xsi:type="dcterms:W3CDTF">2014-10-22T05:35:08Z</dcterms:created>
  <dcterms:modified xsi:type="dcterms:W3CDTF">2020-02-21T01:57:54Z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