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20" i="5"/>
  <c r="H19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E19" i="5"/>
  <c r="E18" i="5"/>
  <c r="H18" i="5" s="1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H14" i="8"/>
  <c r="G16" i="8"/>
  <c r="F16" i="8"/>
  <c r="E14" i="8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3" i="6"/>
  <c r="H62" i="6"/>
  <c r="H61" i="6"/>
  <c r="H60" i="6"/>
  <c r="H59" i="6"/>
  <c r="H58" i="6"/>
  <c r="H56" i="6"/>
  <c r="H54" i="6"/>
  <c r="H52" i="6"/>
  <c r="H50" i="6"/>
  <c r="H49" i="6"/>
  <c r="H48" i="6"/>
  <c r="H47" i="6"/>
  <c r="H46" i="6"/>
  <c r="H45" i="6"/>
  <c r="H42" i="6"/>
  <c r="H41" i="6"/>
  <c r="H40" i="6"/>
  <c r="H39" i="6"/>
  <c r="H38" i="6"/>
  <c r="H37" i="6"/>
  <c r="H35" i="6"/>
  <c r="H34" i="6"/>
  <c r="H26" i="6"/>
  <c r="H21" i="6"/>
  <c r="H18" i="6"/>
  <c r="H16" i="6"/>
  <c r="H12" i="6"/>
  <c r="H11" i="6"/>
  <c r="H8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H64" i="6" s="1"/>
  <c r="E63" i="6"/>
  <c r="E62" i="6"/>
  <c r="E61" i="6"/>
  <c r="E60" i="6"/>
  <c r="E59" i="6"/>
  <c r="E58" i="6"/>
  <c r="E56" i="6"/>
  <c r="E55" i="6"/>
  <c r="H55" i="6" s="1"/>
  <c r="E54" i="6"/>
  <c r="E52" i="6"/>
  <c r="E51" i="6"/>
  <c r="H51" i="6" s="1"/>
  <c r="E50" i="6"/>
  <c r="E49" i="6"/>
  <c r="E48" i="6"/>
  <c r="E47" i="6"/>
  <c r="E46" i="6"/>
  <c r="E45" i="6"/>
  <c r="E44" i="6"/>
  <c r="H44" i="6" s="1"/>
  <c r="E42" i="6"/>
  <c r="E41" i="6"/>
  <c r="E40" i="6"/>
  <c r="E39" i="6"/>
  <c r="E38" i="6"/>
  <c r="E37" i="6"/>
  <c r="E36" i="6"/>
  <c r="H36" i="6" s="1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E53" i="6" s="1"/>
  <c r="D43" i="6"/>
  <c r="D33" i="6"/>
  <c r="D23" i="6"/>
  <c r="D13" i="6"/>
  <c r="D5" i="6"/>
  <c r="C69" i="6"/>
  <c r="C65" i="6"/>
  <c r="C57" i="6"/>
  <c r="C53" i="6"/>
  <c r="C43" i="6"/>
  <c r="C33" i="6"/>
  <c r="E33" i="6" s="1"/>
  <c r="C23" i="6"/>
  <c r="C13" i="6"/>
  <c r="C5" i="6"/>
  <c r="G42" i="5" l="1"/>
  <c r="F42" i="5"/>
  <c r="D42" i="5"/>
  <c r="H16" i="5"/>
  <c r="H42" i="5" s="1"/>
  <c r="E16" i="8"/>
  <c r="H6" i="8"/>
  <c r="H16" i="8" s="1"/>
  <c r="E57" i="6"/>
  <c r="H57" i="6" s="1"/>
  <c r="H53" i="6"/>
  <c r="E43" i="6"/>
  <c r="H43" i="6"/>
  <c r="H33" i="6"/>
  <c r="E23" i="6"/>
  <c r="H23" i="6" s="1"/>
  <c r="G77" i="6"/>
  <c r="C77" i="6"/>
  <c r="F77" i="6"/>
  <c r="E13" i="6"/>
  <c r="H13" i="6" s="1"/>
  <c r="D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<sst xmlns="http://schemas.openxmlformats.org/spreadsheetml/2006/main" count="215" uniqueCount="145">
  <si>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</si>
  <si>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</si>
  <si>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</si>
  <si>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</si>
  <si>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</si>
  <si>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</si>
  <si>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</si>
  <si>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</si>
  <si>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</si>
  <si>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</si>
  <si>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</si>
  <si>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</si>
  <si>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</si>
  <si>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</si>
  <si>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</si>
  <si>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</si>
  <si>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</si>
  <si>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</si>
  <si>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</si>
  <si>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</si>
  <si>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</si>
  <si>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</si>
  <si>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</si>
  <si>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</si>
  <si>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</si>
  <si>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</si>
  <si>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</si>
  <si>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</si>
  <si>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</si>
  <si>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</si>
  <si>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</si>
  <si>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</si>
  <si>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</si>
  <si>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</si>
  <si>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</si>
  <si>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</si>
  <si>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</si>
  <si>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</si>
  <si>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</si>
  <si>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</si>
  <si>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</si>
  <si>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</si>
  <si>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</si>
  <si>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</si>
  <si>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</si>
  <si>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</si>
  <si>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</si>
  <si>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</si>
  <si>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</si>
  <si>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</si>
  <si>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</si>
  <si>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</si>
  <si>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</si>
  <si>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</si>
  <si>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</si>
  <si>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</si>
  <si>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</si>
  <si>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</si>
  <si>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</si>
  <si>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</si>
  <si>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</si>
  <si>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</si>
  <si>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</si>
  <si>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</si>
  <si>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</si>
  <si>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</si>
  <si>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</si>
  <si>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</si>
  <si>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</si>
  <si>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</si>
  <si>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</si>
  <si>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</si>
  <si>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</si>
  <si>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</si>
  <si>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</si>
  <si>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</si>
  <si>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</si>
  <si>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</si>
  <si>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</si>
  <si>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</si>
  <si>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</si>
  <si>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</si>
  <si>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</si>
  <si>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</si>
  <si>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</si>
  <si>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</si>
  <si>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</si>
  <si>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</si>
  <si>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</si>
  <si>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</si>
  <si>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</si>
  <si>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</si>
  <si>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</si>
  <si>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</si>
  <si>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</si>
  <si>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</si>
  <si>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</si>
  <si>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</si>
  <si>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</si>
  <si>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</si>
  <si>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</si>
  <si>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</si>
  <si>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</si>
  <si>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</si>
  <si>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</si>
  <si>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</si>
  <si>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</si>
  <si>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</si>
  <si>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</si>
  <si>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</si>
  <si>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</si>
  <si>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</si>
  <si>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</si>
  <si>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</si>
  <si>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</si>
  <si>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</si>
  <si>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</si>
  <si>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</si>
  <si>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</si>
  <si>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</si>
  <si>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</si>
  <si>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</si>
  <si>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</si>
  <si>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</si>
  <si>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</si>
  <si>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</si>
  <si>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</si>
  <si>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</si>
  <si>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</si>
  <si>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</si>
  <si>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</si>
  <si>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</si>
  <si>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</si>
  <si>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</si>
  <si>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VIVIENDA DE DOLORES HIDALGO, GTO
ESTADO ANALÍTICO DEL EJERCICIO DEL PRESUPUESTO DE EGRESOS
Clasificación por Objeto del Gasto (Capítulo y Concepto)
Del 1 de Enero al AL 31 DE DICIEMBRE DEL 2019</t>
  </si>
  <si>
    <t>INSTITUTO MUNICIPAL DE VIVIENDA DE DOLORES HIDALGO, GTO
ESTADO ANALÍTICO DEL EJERCICIO DEL PRESUPUESTO DE EGRESOS
Clasificación Económica (por Tipo de Gasto)
Del 1 de Enero al AL 31 DE DICIEMBRE DEL 2019</t>
  </si>
  <si>
    <t>INSTITUTO MUNICIPAL DE VIVIENDA</t>
  </si>
  <si>
    <t>INSTITUTO MUNICIPAL DE VIVIENDA DE DOLORES HIDALGO, GTO
ESTADO ANALÍTICO DEL EJERCICIO DEL PRESUPUESTO DE EGRESOS
Clasificación Administrativa
Del 1 de Enero al AL 31 DE DICIEMBRE DEL 2019</t>
  </si>
  <si>
    <t>Gobierno (Federal/Estatal/Municipal) de INSTITUTO MUNICIPAL DE VIVIENDA DE DOLORES HIDALGO, GTO
Estado Analítico del Ejercicio del Presupuesto de Egresos
Clasificación Administrativa
Del 1 de Enero al AL 31 DE DICIEMBRE DEL 2019</t>
  </si>
  <si>
    <t>Sector Paraestatal del Gobierno (Federal/Estatal/Municipal) de INSTITUTO MUNICIPAL DE VIVIENDA DE DOLORES HIDALGO, GTO
Estado Analítico del Ejercicio del Presupuesto de Egresos
Clasificación Administrativa
Del 1 de Enero al AL 31 DE DICIEMBRE DEL 2019</t>
  </si>
  <si>
    <t>INSTITUTO MUNICIPAL DE VIVIENDA DE DOLORES HIDALGO, GTO
ESTADO ANALÍTICO DEL EJERCICIO DEL PRESUPUESTO DE EGRESOS
Clasificación Funcional (Finalidad y Función)
Del 1 de Enero al AL 31 DE DICIEMBRE DEL 2019</t>
  </si>
  <si>
    <t>ARQ. JUAN CARLOS RODRIGUEZ ALVAREZ</t>
  </si>
  <si>
    <t>ENCARGADO DE DESPACHO</t>
  </si>
  <si>
    <t>ARQ. GERARDO RAMÓN NUÑEZ REYES.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</si>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</sst>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showGridLines="0" tabSelected="1" workbookViewId="0">
      <selection activeCell="J19" sqref="J1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3779603.2</v>
      </c>
      <c r="D5" s="14">
        <f>SUM(D6:D12)</f>
        <v>564408.28</v>
      </c>
      <c r="E5" s="14">
        <f>C5+D5</f>
        <v>4344011.4800000004</v>
      </c>
      <c r="F5" s="14">
        <f>SUM(F6:F12)</f>
        <v>3702615.5599999996</v>
      </c>
      <c r="G5" s="14">
        <f>SUM(G6:G12)</f>
        <v>3632556.73</v>
      </c>
      <c r="H5" s="14">
        <f>E5-F5</f>
        <v>641395.92000000086</v>
      </c>
    </row>
    <row r="6" spans="1:8" x14ac:dyDescent="0.2">
      <c r="A6" s="49">
        <v>1100</v>
      </c>
      <c r="B6" s="11" t="s">
        <v>76</v>
      </c>
      <c r="C6" s="15">
        <v>2327517</v>
      </c>
      <c r="D6" s="15">
        <v>269232.90999999997</v>
      </c>
      <c r="E6" s="15">
        <f t="shared" ref="E6:E69" si="0">C6+D6</f>
        <v>2596749.91</v>
      </c>
      <c r="F6" s="15">
        <v>2518632.7999999998</v>
      </c>
      <c r="G6" s="15">
        <v>2518632.7999999998</v>
      </c>
      <c r="H6" s="15">
        <f t="shared" ref="H6:H69" si="1">E6-F6</f>
        <v>78117.110000000335</v>
      </c>
    </row>
    <row r="7" spans="1:8" x14ac:dyDescent="0.2">
      <c r="A7" s="49">
        <v>1200</v>
      </c>
      <c r="B7" s="11" t="s">
        <v>77</v>
      </c>
      <c r="C7" s="15">
        <v>290000</v>
      </c>
      <c r="D7" s="15">
        <v>230693.37</v>
      </c>
      <c r="E7" s="15">
        <f t="shared" si="0"/>
        <v>520693.37</v>
      </c>
      <c r="F7" s="15">
        <v>281715.26</v>
      </c>
      <c r="G7" s="15">
        <v>248004.74</v>
      </c>
      <c r="H7" s="15">
        <f t="shared" si="1"/>
        <v>238978.11</v>
      </c>
    </row>
    <row r="8" spans="1:8" x14ac:dyDescent="0.2">
      <c r="A8" s="49">
        <v>1300</v>
      </c>
      <c r="B8" s="11" t="s">
        <v>78</v>
      </c>
      <c r="C8" s="15">
        <v>317439</v>
      </c>
      <c r="D8" s="15">
        <v>49559</v>
      </c>
      <c r="E8" s="15">
        <f t="shared" si="0"/>
        <v>366998</v>
      </c>
      <c r="F8" s="15">
        <v>359528.12</v>
      </c>
      <c r="G8" s="15">
        <v>359528.12</v>
      </c>
      <c r="H8" s="15">
        <f t="shared" si="1"/>
        <v>7469.8800000000047</v>
      </c>
    </row>
    <row r="9" spans="1:8" x14ac:dyDescent="0.2">
      <c r="A9" s="49">
        <v>1400</v>
      </c>
      <c r="B9" s="11" t="s">
        <v>35</v>
      </c>
      <c r="C9" s="15">
        <v>277607.2</v>
      </c>
      <c r="D9" s="15">
        <v>0</v>
      </c>
      <c r="E9" s="15">
        <f t="shared" si="0"/>
        <v>277607.2</v>
      </c>
      <c r="F9" s="15">
        <v>217894.81</v>
      </c>
      <c r="G9" s="15">
        <v>181546.5</v>
      </c>
      <c r="H9" s="15">
        <f t="shared" si="1"/>
        <v>59712.390000000014</v>
      </c>
    </row>
    <row r="10" spans="1:8" x14ac:dyDescent="0.2">
      <c r="A10" s="49">
        <v>1500</v>
      </c>
      <c r="B10" s="11" t="s">
        <v>79</v>
      </c>
      <c r="C10" s="15">
        <v>567040</v>
      </c>
      <c r="D10" s="15">
        <v>14923</v>
      </c>
      <c r="E10" s="15">
        <f t="shared" si="0"/>
        <v>581963</v>
      </c>
      <c r="F10" s="15">
        <v>324844.57</v>
      </c>
      <c r="G10" s="15">
        <v>324844.57</v>
      </c>
      <c r="H10" s="15">
        <f t="shared" si="1"/>
        <v>257118.43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377371.82</v>
      </c>
      <c r="D13" s="15">
        <f>SUM(D14:D22)</f>
        <v>2000</v>
      </c>
      <c r="E13" s="15">
        <f t="shared" si="0"/>
        <v>379371.82</v>
      </c>
      <c r="F13" s="15">
        <f>SUM(F14:F22)</f>
        <v>219259.59000000003</v>
      </c>
      <c r="G13" s="15">
        <f>SUM(G14:G22)</f>
        <v>212953.59000000003</v>
      </c>
      <c r="H13" s="15">
        <f t="shared" si="1"/>
        <v>160112.22999999998</v>
      </c>
    </row>
    <row r="14" spans="1:8" x14ac:dyDescent="0.2">
      <c r="A14" s="49">
        <v>2100</v>
      </c>
      <c r="B14" s="11" t="s">
        <v>81</v>
      </c>
      <c r="C14" s="15">
        <v>62000</v>
      </c>
      <c r="D14" s="15">
        <v>0</v>
      </c>
      <c r="E14" s="15">
        <f t="shared" si="0"/>
        <v>62000</v>
      </c>
      <c r="F14" s="15">
        <v>38729.4</v>
      </c>
      <c r="G14" s="15">
        <v>38729.4</v>
      </c>
      <c r="H14" s="15">
        <f t="shared" si="1"/>
        <v>23270.6</v>
      </c>
    </row>
    <row r="15" spans="1:8" x14ac:dyDescent="0.2">
      <c r="A15" s="49">
        <v>2200</v>
      </c>
      <c r="B15" s="11" t="s">
        <v>82</v>
      </c>
      <c r="C15" s="15">
        <v>25000</v>
      </c>
      <c r="D15" s="15">
        <v>0</v>
      </c>
      <c r="E15" s="15">
        <f t="shared" si="0"/>
        <v>25000</v>
      </c>
      <c r="F15" s="15">
        <v>20102</v>
      </c>
      <c r="G15" s="15">
        <v>20102</v>
      </c>
      <c r="H15" s="15">
        <f t="shared" si="1"/>
        <v>4898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95371.82</v>
      </c>
      <c r="D17" s="15">
        <v>0</v>
      </c>
      <c r="E17" s="15">
        <f t="shared" si="0"/>
        <v>95371.82</v>
      </c>
      <c r="F17" s="15">
        <v>43435.48</v>
      </c>
      <c r="G17" s="15">
        <v>37129.480000000003</v>
      </c>
      <c r="H17" s="15">
        <f t="shared" si="1"/>
        <v>51936.340000000004</v>
      </c>
    </row>
    <row r="18" spans="1:8" x14ac:dyDescent="0.2">
      <c r="A18" s="49">
        <v>2500</v>
      </c>
      <c r="B18" s="11" t="s">
        <v>85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86</v>
      </c>
      <c r="C19" s="15">
        <v>138000</v>
      </c>
      <c r="D19" s="15">
        <v>0</v>
      </c>
      <c r="E19" s="15">
        <f t="shared" si="0"/>
        <v>138000</v>
      </c>
      <c r="F19" s="15">
        <v>80200</v>
      </c>
      <c r="G19" s="15">
        <v>80200</v>
      </c>
      <c r="H19" s="15">
        <f t="shared" si="1"/>
        <v>57800</v>
      </c>
    </row>
    <row r="20" spans="1:8" x14ac:dyDescent="0.2">
      <c r="A20" s="49">
        <v>2700</v>
      </c>
      <c r="B20" s="11" t="s">
        <v>87</v>
      </c>
      <c r="C20" s="15">
        <v>20000</v>
      </c>
      <c r="D20" s="15">
        <v>0</v>
      </c>
      <c r="E20" s="15">
        <f t="shared" si="0"/>
        <v>20000</v>
      </c>
      <c r="F20" s="15">
        <v>17539.2</v>
      </c>
      <c r="G20" s="15">
        <v>17539.2</v>
      </c>
      <c r="H20" s="15">
        <f t="shared" si="1"/>
        <v>2460.7999999999993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37000</v>
      </c>
      <c r="D22" s="15">
        <v>2000</v>
      </c>
      <c r="E22" s="15">
        <f t="shared" si="0"/>
        <v>39000</v>
      </c>
      <c r="F22" s="15">
        <v>19253.509999999998</v>
      </c>
      <c r="G22" s="15">
        <v>19253.509999999998</v>
      </c>
      <c r="H22" s="15">
        <f t="shared" si="1"/>
        <v>19746.490000000002</v>
      </c>
    </row>
    <row r="23" spans="1:8" x14ac:dyDescent="0.2">
      <c r="A23" s="48" t="s">
        <v>69</v>
      </c>
      <c r="B23" s="7"/>
      <c r="C23" s="15">
        <f>SUM(C24:C32)</f>
        <v>650450</v>
      </c>
      <c r="D23" s="15">
        <f>SUM(D24:D32)</f>
        <v>604151.79</v>
      </c>
      <c r="E23" s="15">
        <f t="shared" si="0"/>
        <v>1254601.79</v>
      </c>
      <c r="F23" s="15">
        <f>SUM(F24:F32)</f>
        <v>927946.62000000011</v>
      </c>
      <c r="G23" s="15">
        <f>SUM(G24:G32)</f>
        <v>762960.8899999999</v>
      </c>
      <c r="H23" s="15">
        <f t="shared" si="1"/>
        <v>326655.16999999993</v>
      </c>
    </row>
    <row r="24" spans="1:8" x14ac:dyDescent="0.2">
      <c r="A24" s="49">
        <v>3100</v>
      </c>
      <c r="B24" s="11" t="s">
        <v>90</v>
      </c>
      <c r="C24" s="15">
        <v>45000</v>
      </c>
      <c r="D24" s="15">
        <v>0</v>
      </c>
      <c r="E24" s="15">
        <f t="shared" si="0"/>
        <v>45000</v>
      </c>
      <c r="F24" s="15">
        <v>36496.58</v>
      </c>
      <c r="G24" s="15">
        <v>35356.85</v>
      </c>
      <c r="H24" s="15">
        <f t="shared" si="1"/>
        <v>8503.4199999999983</v>
      </c>
    </row>
    <row r="25" spans="1:8" x14ac:dyDescent="0.2">
      <c r="A25" s="49">
        <v>3200</v>
      </c>
      <c r="B25" s="11" t="s">
        <v>91</v>
      </c>
      <c r="C25" s="15">
        <v>12450</v>
      </c>
      <c r="D25" s="15">
        <v>0</v>
      </c>
      <c r="E25" s="15">
        <f t="shared" si="0"/>
        <v>12450</v>
      </c>
      <c r="F25" s="15">
        <v>7911.2</v>
      </c>
      <c r="G25" s="15">
        <v>7911.2</v>
      </c>
      <c r="H25" s="15">
        <f t="shared" si="1"/>
        <v>4538.8</v>
      </c>
    </row>
    <row r="26" spans="1:8" x14ac:dyDescent="0.2">
      <c r="A26" s="49">
        <v>3300</v>
      </c>
      <c r="B26" s="11" t="s">
        <v>92</v>
      </c>
      <c r="C26" s="15">
        <v>164000</v>
      </c>
      <c r="D26" s="15">
        <v>279350</v>
      </c>
      <c r="E26" s="15">
        <f t="shared" si="0"/>
        <v>443350</v>
      </c>
      <c r="F26" s="15">
        <v>335430</v>
      </c>
      <c r="G26" s="15">
        <v>184050</v>
      </c>
      <c r="H26" s="15">
        <f t="shared" si="1"/>
        <v>107920</v>
      </c>
    </row>
    <row r="27" spans="1:8" x14ac:dyDescent="0.2">
      <c r="A27" s="49">
        <v>3400</v>
      </c>
      <c r="B27" s="11" t="s">
        <v>93</v>
      </c>
      <c r="C27" s="15">
        <v>53000</v>
      </c>
      <c r="D27" s="15">
        <v>3850</v>
      </c>
      <c r="E27" s="15">
        <f t="shared" si="0"/>
        <v>56850</v>
      </c>
      <c r="F27" s="15">
        <v>54749.74</v>
      </c>
      <c r="G27" s="15">
        <v>54609.74</v>
      </c>
      <c r="H27" s="15">
        <f t="shared" si="1"/>
        <v>2100.260000000002</v>
      </c>
    </row>
    <row r="28" spans="1:8" x14ac:dyDescent="0.2">
      <c r="A28" s="49">
        <v>3500</v>
      </c>
      <c r="B28" s="11" t="s">
        <v>94</v>
      </c>
      <c r="C28" s="15">
        <v>106000</v>
      </c>
      <c r="D28" s="15">
        <v>0</v>
      </c>
      <c r="E28" s="15">
        <f t="shared" si="0"/>
        <v>106000</v>
      </c>
      <c r="F28" s="15">
        <v>12493.01</v>
      </c>
      <c r="G28" s="15">
        <v>12493.01</v>
      </c>
      <c r="H28" s="15">
        <f t="shared" si="1"/>
        <v>93506.99</v>
      </c>
    </row>
    <row r="29" spans="1:8" x14ac:dyDescent="0.2">
      <c r="A29" s="49">
        <v>3600</v>
      </c>
      <c r="B29" s="11" t="s">
        <v>95</v>
      </c>
      <c r="C29" s="15">
        <v>140000</v>
      </c>
      <c r="D29" s="15">
        <v>0</v>
      </c>
      <c r="E29" s="15">
        <f t="shared" si="0"/>
        <v>140000</v>
      </c>
      <c r="F29" s="15">
        <v>66500.06</v>
      </c>
      <c r="G29" s="15">
        <v>66500.06</v>
      </c>
      <c r="H29" s="15">
        <f t="shared" si="1"/>
        <v>73499.94</v>
      </c>
    </row>
    <row r="30" spans="1:8" x14ac:dyDescent="0.2">
      <c r="A30" s="49">
        <v>3700</v>
      </c>
      <c r="B30" s="11" t="s">
        <v>96</v>
      </c>
      <c r="C30" s="15">
        <v>20000</v>
      </c>
      <c r="D30" s="15">
        <v>0</v>
      </c>
      <c r="E30" s="15">
        <f t="shared" si="0"/>
        <v>20000</v>
      </c>
      <c r="F30" s="15">
        <v>8420</v>
      </c>
      <c r="G30" s="15">
        <v>8420</v>
      </c>
      <c r="H30" s="15">
        <f t="shared" si="1"/>
        <v>11580</v>
      </c>
    </row>
    <row r="31" spans="1:8" x14ac:dyDescent="0.2">
      <c r="A31" s="49">
        <v>3800</v>
      </c>
      <c r="B31" s="11" t="s">
        <v>97</v>
      </c>
      <c r="C31" s="15">
        <v>30000</v>
      </c>
      <c r="D31" s="15">
        <v>10000</v>
      </c>
      <c r="E31" s="15">
        <f t="shared" si="0"/>
        <v>40000</v>
      </c>
      <c r="F31" s="15">
        <v>27525.24</v>
      </c>
      <c r="G31" s="15">
        <v>27525.24</v>
      </c>
      <c r="H31" s="15">
        <f t="shared" si="1"/>
        <v>12474.759999999998</v>
      </c>
    </row>
    <row r="32" spans="1:8" x14ac:dyDescent="0.2">
      <c r="A32" s="49">
        <v>3900</v>
      </c>
      <c r="B32" s="11" t="s">
        <v>19</v>
      </c>
      <c r="C32" s="15">
        <v>80000</v>
      </c>
      <c r="D32" s="15">
        <v>310951.78999999998</v>
      </c>
      <c r="E32" s="15">
        <f t="shared" si="0"/>
        <v>390951.79</v>
      </c>
      <c r="F32" s="15">
        <v>378420.79</v>
      </c>
      <c r="G32" s="15">
        <v>366094.79</v>
      </c>
      <c r="H32" s="15">
        <f t="shared" si="1"/>
        <v>12531</v>
      </c>
    </row>
    <row r="33" spans="1:8" x14ac:dyDescent="0.2">
      <c r="A33" s="48" t="s">
        <v>70</v>
      </c>
      <c r="B33" s="7"/>
      <c r="C33" s="15">
        <f>SUM(C34:C42)</f>
        <v>0</v>
      </c>
      <c r="D33" s="15">
        <f>SUM(D34:D42)</f>
        <v>480000</v>
      </c>
      <c r="E33" s="15">
        <f t="shared" si="0"/>
        <v>480000</v>
      </c>
      <c r="F33" s="15">
        <f>SUM(F34:F42)</f>
        <v>480000</v>
      </c>
      <c r="G33" s="15">
        <f>SUM(G34:G42)</f>
        <v>480000</v>
      </c>
      <c r="H33" s="15">
        <f t="shared" si="1"/>
        <v>0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480000</v>
      </c>
      <c r="E36" s="15">
        <f t="shared" si="0"/>
        <v>480000</v>
      </c>
      <c r="F36" s="15">
        <v>480000</v>
      </c>
      <c r="G36" s="15">
        <v>480000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930000</v>
      </c>
      <c r="D43" s="15">
        <f>SUM(D44:D52)</f>
        <v>1803500</v>
      </c>
      <c r="E43" s="15">
        <f t="shared" si="0"/>
        <v>2733500</v>
      </c>
      <c r="F43" s="15">
        <f>SUM(F44:F52)</f>
        <v>2613742.6</v>
      </c>
      <c r="G43" s="15">
        <f>SUM(G44:G52)</f>
        <v>2613742.6</v>
      </c>
      <c r="H43" s="15">
        <f t="shared" si="1"/>
        <v>119757.39999999991</v>
      </c>
    </row>
    <row r="44" spans="1:8" x14ac:dyDescent="0.2">
      <c r="A44" s="49">
        <v>5100</v>
      </c>
      <c r="B44" s="11" t="s">
        <v>105</v>
      </c>
      <c r="C44" s="15">
        <v>30000</v>
      </c>
      <c r="D44" s="15">
        <v>3500</v>
      </c>
      <c r="E44" s="15">
        <f t="shared" si="0"/>
        <v>33500</v>
      </c>
      <c r="F44" s="15">
        <v>13387</v>
      </c>
      <c r="G44" s="15">
        <v>13387</v>
      </c>
      <c r="H44" s="15">
        <f t="shared" si="1"/>
        <v>20113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900000</v>
      </c>
      <c r="D51" s="15">
        <v>1800000</v>
      </c>
      <c r="E51" s="15">
        <f t="shared" si="0"/>
        <v>2700000</v>
      </c>
      <c r="F51" s="15">
        <v>2600355.6</v>
      </c>
      <c r="G51" s="15">
        <v>2600355.6</v>
      </c>
      <c r="H51" s="15">
        <f t="shared" si="1"/>
        <v>99644.399999999907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875000</v>
      </c>
      <c r="D53" s="15">
        <f>SUM(D54:D56)</f>
        <v>3372894.2</v>
      </c>
      <c r="E53" s="15">
        <f t="shared" si="0"/>
        <v>4247894.2</v>
      </c>
      <c r="F53" s="15">
        <f>SUM(F54:F56)</f>
        <v>2868260.18</v>
      </c>
      <c r="G53" s="15">
        <f>SUM(G54:G56)</f>
        <v>406442.39</v>
      </c>
      <c r="H53" s="15">
        <f t="shared" si="1"/>
        <v>1379634.02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875000</v>
      </c>
      <c r="D55" s="15">
        <v>3372894.2</v>
      </c>
      <c r="E55" s="15">
        <f t="shared" si="0"/>
        <v>4247894.2</v>
      </c>
      <c r="F55" s="15">
        <v>2868260.18</v>
      </c>
      <c r="G55" s="15">
        <v>406442.39</v>
      </c>
      <c r="H55" s="15">
        <f t="shared" si="1"/>
        <v>1379634.02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1225860.48</v>
      </c>
      <c r="D57" s="15">
        <f>SUM(D58:D64)</f>
        <v>-1174060.07</v>
      </c>
      <c r="E57" s="15">
        <f t="shared" si="0"/>
        <v>51800.409999999916</v>
      </c>
      <c r="F57" s="15">
        <f>SUM(F58:F64)</f>
        <v>0</v>
      </c>
      <c r="G57" s="15">
        <f>SUM(G58:G64)</f>
        <v>0</v>
      </c>
      <c r="H57" s="15">
        <f t="shared" si="1"/>
        <v>51800.409999999916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1225860.48</v>
      </c>
      <c r="D64" s="15">
        <v>-1174060.07</v>
      </c>
      <c r="E64" s="15">
        <f t="shared" si="0"/>
        <v>51800.409999999916</v>
      </c>
      <c r="F64" s="15">
        <v>0</v>
      </c>
      <c r="G64" s="15">
        <v>0</v>
      </c>
      <c r="H64" s="15">
        <f t="shared" si="1"/>
        <v>51800.409999999916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7838285.5</v>
      </c>
      <c r="D77" s="17">
        <f t="shared" si="4"/>
        <v>5652894.2000000002</v>
      </c>
      <c r="E77" s="17">
        <f t="shared" si="4"/>
        <v>13491179.699999999</v>
      </c>
      <c r="F77" s="17">
        <f t="shared" si="4"/>
        <v>10811824.549999999</v>
      </c>
      <c r="G77" s="17">
        <f t="shared" si="4"/>
        <v>8108656.2000000002</v>
      </c>
      <c r="H77" s="17">
        <f t="shared" si="4"/>
        <v>2679355.1500000004</v>
      </c>
    </row>
    <row r="87" spans="1:7" x14ac:dyDescent="0.2">
      <c r="A87" s="63" t="s">
        <v>141</v>
      </c>
      <c r="B87" s="63"/>
      <c r="C87" s="63"/>
      <c r="D87" s="64"/>
      <c r="E87" s="63" t="s">
        <v>143</v>
      </c>
      <c r="F87" s="63"/>
      <c r="G87" s="63"/>
    </row>
    <row r="88" spans="1:7" x14ac:dyDescent="0.2">
      <c r="A88" s="63" t="s">
        <v>142</v>
      </c>
      <c r="B88" s="63"/>
      <c r="C88" s="63"/>
      <c r="D88" s="64"/>
      <c r="E88" s="63" t="s">
        <v>144</v>
      </c>
      <c r="F88" s="63"/>
      <c r="G88" s="63"/>
    </row>
  </sheetData>
  <sheetProtection formatCells="0" formatColumns="0" formatRows="0" autoFilter="0"/>
  <mergeCells count="8">
    <mergeCell ref="A88:C88"/>
    <mergeCell ref="E88:G88"/>
    <mergeCell ref="A1:H1"/>
    <mergeCell ref="C2:G2"/>
    <mergeCell ref="H2:H3"/>
    <mergeCell ref="A2:B4"/>
    <mergeCell ref="A87:C87"/>
    <mergeCell ref="E87:G87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zoomScaleNormal="100" workbookViewId="0">
      <selection activeCell="C32" sqref="C3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4807425.0199999996</v>
      </c>
      <c r="D6" s="50">
        <v>1650560.07</v>
      </c>
      <c r="E6" s="50">
        <f>C6+D6</f>
        <v>6457985.0899999999</v>
      </c>
      <c r="F6" s="50">
        <v>5329821.7699999996</v>
      </c>
      <c r="G6" s="50">
        <v>5088471.21</v>
      </c>
      <c r="H6" s="50">
        <f>E6-F6</f>
        <v>1128163.3200000003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3030860.48</v>
      </c>
      <c r="D8" s="50">
        <v>4002334.13</v>
      </c>
      <c r="E8" s="50">
        <f>C8+D8</f>
        <v>7033194.6099999994</v>
      </c>
      <c r="F8" s="50">
        <v>5482002.7800000003</v>
      </c>
      <c r="G8" s="50">
        <v>3020184.99</v>
      </c>
      <c r="H8" s="50">
        <f>E8-F8</f>
        <v>1551191.8299999991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7838285.5</v>
      </c>
      <c r="D16" s="17">
        <f>SUM(D6+D8+D10+D12+D14)</f>
        <v>5652894.2000000002</v>
      </c>
      <c r="E16" s="17">
        <f>SUM(E6+E8+E10+E12+E14)</f>
        <v>13491179.699999999</v>
      </c>
      <c r="F16" s="17">
        <f t="shared" ref="F16:H16" si="0">SUM(F6+F8+F10+F12+F14)</f>
        <v>10811824.550000001</v>
      </c>
      <c r="G16" s="17">
        <f t="shared" si="0"/>
        <v>8108656.2000000002</v>
      </c>
      <c r="H16" s="17">
        <f t="shared" si="0"/>
        <v>2679355.1499999994</v>
      </c>
    </row>
    <row r="24" spans="1:7" x14ac:dyDescent="0.2">
      <c r="A24" s="63" t="s">
        <v>141</v>
      </c>
      <c r="B24" s="63"/>
      <c r="C24" s="63"/>
      <c r="D24" s="64"/>
      <c r="E24" s="63" t="s">
        <v>143</v>
      </c>
      <c r="F24" s="63"/>
      <c r="G24" s="63"/>
    </row>
    <row r="25" spans="1:7" x14ac:dyDescent="0.2">
      <c r="A25" s="63" t="s">
        <v>142</v>
      </c>
      <c r="B25" s="63"/>
      <c r="C25" s="63"/>
      <c r="D25" s="64"/>
      <c r="E25" s="63" t="s">
        <v>144</v>
      </c>
      <c r="F25" s="63"/>
      <c r="G25" s="63"/>
    </row>
  </sheetData>
  <sheetProtection formatCells="0" formatColumns="0" formatRows="0" autoFilter="0"/>
  <mergeCells count="8">
    <mergeCell ref="A25:C25"/>
    <mergeCell ref="E25:G25"/>
    <mergeCell ref="A1:H1"/>
    <mergeCell ref="C2:G2"/>
    <mergeCell ref="H2:H3"/>
    <mergeCell ref="A2:B4"/>
    <mergeCell ref="A24:C24"/>
    <mergeCell ref="E24:G24"/>
  </mergeCells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showGridLines="0" workbookViewId="0">
      <selection activeCell="B70" sqref="B7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7838285.5</v>
      </c>
      <c r="D7" s="15">
        <v>5652894.2000000002</v>
      </c>
      <c r="E7" s="15">
        <f>C7+D7</f>
        <v>13491179.699999999</v>
      </c>
      <c r="F7" s="15">
        <v>10811824.550000001</v>
      </c>
      <c r="G7" s="15">
        <v>8108656.2000000002</v>
      </c>
      <c r="H7" s="15">
        <f>E7-F7</f>
        <v>2679355.1499999985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7838285.5</v>
      </c>
      <c r="D16" s="23">
        <f t="shared" si="2"/>
        <v>5652894.2000000002</v>
      </c>
      <c r="E16" s="23">
        <f t="shared" si="2"/>
        <v>13491179.699999999</v>
      </c>
      <c r="F16" s="23">
        <f t="shared" si="2"/>
        <v>10811824.550000001</v>
      </c>
      <c r="G16" s="23">
        <f t="shared" si="2"/>
        <v>8108656.2000000002</v>
      </c>
      <c r="H16" s="23">
        <f t="shared" si="2"/>
        <v>2679355.1499999985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60" spans="1:8" x14ac:dyDescent="0.2">
      <c r="B60" s="63" t="s">
        <v>141</v>
      </c>
      <c r="C60" s="63"/>
      <c r="D60" s="63"/>
      <c r="E60" s="64"/>
      <c r="F60" s="63" t="s">
        <v>143</v>
      </c>
      <c r="G60" s="63"/>
      <c r="H60" s="63"/>
    </row>
    <row r="61" spans="1:8" x14ac:dyDescent="0.2">
      <c r="B61" s="63" t="s">
        <v>142</v>
      </c>
      <c r="C61" s="63"/>
      <c r="D61" s="63"/>
      <c r="E61" s="64"/>
      <c r="F61" s="63" t="s">
        <v>144</v>
      </c>
      <c r="G61" s="63"/>
      <c r="H61" s="63"/>
    </row>
  </sheetData>
  <sheetProtection formatCells="0" formatColumns="0" formatRows="0" insertRows="0" deleteRows="0" autoFilter="0"/>
  <mergeCells count="16">
    <mergeCell ref="B60:D60"/>
    <mergeCell ref="F60:H60"/>
    <mergeCell ref="B61:D61"/>
    <mergeCell ref="F61:H61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>
      <selection activeCell="C56" sqref="C56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7838285.5</v>
      </c>
      <c r="D16" s="15">
        <f t="shared" si="3"/>
        <v>5652894.2000000002</v>
      </c>
      <c r="E16" s="15">
        <f t="shared" si="3"/>
        <v>13491179.699999999</v>
      </c>
      <c r="F16" s="15">
        <f t="shared" si="3"/>
        <v>10811824.550000001</v>
      </c>
      <c r="G16" s="15">
        <f t="shared" si="3"/>
        <v>8108656.2000000002</v>
      </c>
      <c r="H16" s="15">
        <f t="shared" si="3"/>
        <v>2679355.1499999985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7838285.5</v>
      </c>
      <c r="D18" s="15">
        <v>5652894.2000000002</v>
      </c>
      <c r="E18" s="15">
        <f t="shared" ref="E18:E23" si="5">C18+D18</f>
        <v>13491179.699999999</v>
      </c>
      <c r="F18" s="15">
        <v>10811824.550000001</v>
      </c>
      <c r="G18" s="15">
        <v>8108656.2000000002</v>
      </c>
      <c r="H18" s="15">
        <f t="shared" si="4"/>
        <v>2679355.1499999985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7838285.5</v>
      </c>
      <c r="D42" s="23">
        <f t="shared" si="12"/>
        <v>5652894.2000000002</v>
      </c>
      <c r="E42" s="23">
        <f t="shared" si="12"/>
        <v>13491179.699999999</v>
      </c>
      <c r="F42" s="23">
        <f t="shared" si="12"/>
        <v>10811824.550000001</v>
      </c>
      <c r="G42" s="23">
        <f t="shared" si="12"/>
        <v>8108656.2000000002</v>
      </c>
      <c r="H42" s="23">
        <f t="shared" si="12"/>
        <v>2679355.1499999985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0" spans="1:7" x14ac:dyDescent="0.2">
      <c r="A50" s="63" t="s">
        <v>141</v>
      </c>
      <c r="B50" s="63"/>
      <c r="C50" s="63"/>
      <c r="D50" s="64"/>
      <c r="E50" s="63" t="s">
        <v>143</v>
      </c>
      <c r="F50" s="63"/>
      <c r="G50" s="63"/>
    </row>
    <row r="51" spans="1:7" x14ac:dyDescent="0.2">
      <c r="A51" s="63" t="s">
        <v>142</v>
      </c>
      <c r="B51" s="63"/>
      <c r="C51" s="63"/>
      <c r="D51" s="64"/>
      <c r="E51" s="63" t="s">
        <v>144</v>
      </c>
      <c r="F51" s="63"/>
      <c r="G51" s="63"/>
    </row>
  </sheetData>
  <sheetProtection formatCells="0" formatColumns="0" formatRows="0" autoFilter="0"/>
  <mergeCells count="8">
    <mergeCell ref="A51:C51"/>
    <mergeCell ref="E50:G50"/>
    <mergeCell ref="E51:G51"/>
    <mergeCell ref="A1:H1"/>
    <mergeCell ref="A2:B4"/>
    <mergeCell ref="C2:G2"/>
    <mergeCell ref="H2:H3"/>
    <mergeCell ref="A50:C50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2020-02-19T20:42:06Z</cp:lastPrinted>
  <dcterms:created xsi:type="dcterms:W3CDTF">2014-02-10T03:37:14Z</dcterms:created>
  <dcterms:modified xsi:type="dcterms:W3CDTF">2020-02-19T20:45:24Z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