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2" i="6"/>
  <c r="H51" i="6"/>
  <c r="H50" i="6"/>
  <c r="H49" i="6"/>
  <c r="H48" i="6"/>
  <c r="H46" i="6"/>
  <c r="H45" i="6"/>
  <c r="H42" i="6"/>
  <c r="H41" i="6"/>
  <c r="H40" i="6"/>
  <c r="H39" i="6"/>
  <c r="H38" i="6"/>
  <c r="H37" i="6"/>
  <c r="H36" i="6"/>
  <c r="H35" i="6"/>
  <c r="H34" i="6"/>
  <c r="H33" i="6"/>
  <c r="H22" i="6"/>
  <c r="H21" i="6"/>
  <c r="H20" i="6"/>
  <c r="H19" i="6"/>
  <c r="H18" i="6"/>
  <c r="H16" i="6"/>
  <c r="H12" i="6"/>
  <c r="H11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H54" i="6" s="1"/>
  <c r="E52" i="6"/>
  <c r="E51" i="6"/>
  <c r="E50" i="6"/>
  <c r="E49" i="6"/>
  <c r="E48" i="6"/>
  <c r="E47" i="6"/>
  <c r="H47" i="6" s="1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E19" i="6"/>
  <c r="E18" i="6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53" i="6"/>
  <c r="H53" i="6"/>
  <c r="E43" i="6"/>
  <c r="H43" i="6" s="1"/>
  <c r="E23" i="6"/>
  <c r="H23" i="6" s="1"/>
  <c r="F77" i="6"/>
  <c r="C77" i="6"/>
  <c r="E13" i="6"/>
  <c r="H13" i="6" s="1"/>
  <c r="G77" i="6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<sst xmlns="http://schemas.openxmlformats.org/spreadsheetml/2006/main" count="215" uniqueCount="145">
  <si>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</si>
  <si>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</si>
  <si>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</si>
  <si>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</si>
  <si>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</si>
  <si>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</si>
  <si>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</si>
  <si>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</si>
  <si>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</si>
  <si>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</si>
  <si>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</si>
  <si>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</si>
  <si>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</si>
  <si>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</si>
  <si>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</si>
  <si>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</si>
  <si>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</si>
  <si>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</si>
  <si>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</si>
  <si>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</si>
  <si>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</si>
  <si>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</si>
  <si>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</si>
  <si>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</si>
  <si>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</si>
  <si>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</si>
  <si>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</si>
  <si>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</si>
  <si>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</si>
  <si>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</si>
  <si>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</si>
  <si>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</si>
  <si>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</si>
  <si>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</si>
  <si>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</si>
  <si>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</si>
  <si>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</si>
  <si>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</si>
  <si>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</si>
  <si>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</si>
  <si>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</si>
  <si>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</si>
  <si>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</si>
  <si>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</si>
  <si>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</si>
  <si>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</si>
  <si>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</si>
  <si>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</si>
  <si>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</si>
  <si>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</si>
  <si>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</si>
  <si>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</si>
  <si>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</si>
  <si>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</si>
  <si>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</si>
  <si>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</si>
  <si>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</si>
  <si>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</si>
  <si>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</si>
  <si>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</si>
  <si>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</si>
  <si>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</si>
  <si>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</si>
  <si>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</si>
  <si>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</si>
  <si>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</si>
  <si>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</si>
  <si>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</si>
  <si>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</si>
  <si>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</si>
  <si>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</si>
  <si>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</si>
  <si>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</si>
  <si>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</si>
  <si>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</si>
  <si>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</si>
  <si>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</si>
  <si>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</si>
  <si>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</si>
  <si>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</si>
  <si>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</si>
  <si>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</si>
  <si>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</si>
  <si>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</si>
  <si>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</si>
  <si>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</si>
  <si>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</si>
  <si>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</si>
  <si>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</si>
  <si>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</si>
  <si>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</si>
  <si>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</si>
  <si>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</si>
  <si>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</si>
  <si>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</si>
  <si>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</si>
  <si>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</si>
  <si>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</si>
  <si>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</si>
  <si>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</si>
  <si>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</si>
  <si>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</si>
  <si>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</si>
  <si>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</si>
  <si>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</si>
  <si>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</si>
  <si>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</si>
  <si>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</si>
  <si>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</si>
  <si>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</si>
  <si>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</si>
  <si>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</si>
  <si>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</si>
  <si>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</si>
  <si>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</si>
  <si>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</si>
  <si>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</si>
  <si>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</si>
  <si>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</si>
  <si>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</si>
  <si>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</si>
  <si>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</si>
  <si>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</si>
  <si>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</si>
  <si>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</si>
  <si>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</si>
  <si>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</si>
  <si>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</si>
  <si>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</si>
  <si>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</si>
  <si>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</si>
  <si>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</si>
  <si>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</si>
  <si>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</si>
  <si>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VIVIENDA DE DOLORES HIDALGO, GTO
ESTADO ANALÍTICO DEL EJERCICIO DEL PRESUPUESTO DE EGRESOS
CLASIFICACIÓN POR OBJETO DEL GASTO (CAPÍTULO Y CONCEPTO)
DEL 1 ENERO AL 31 DE DICIEMBRE DEL 2020</t>
  </si>
  <si>
    <t>INSTITUTO MUNICIPAL DE VIVIENDA DE DOLORES HIDALGO, GTO
ESTADO ANALÍTICO DEL EJERCICIO DEL PRESUPUESTO DE EGRESOS
CLASIFICACION ECÓNOMICA (POR TIPO DE GASTO)
DEL 1 ENERO AL 31 DE DICIEMBRE DEL 2020</t>
  </si>
  <si>
    <t>INSTITUTO MUNICIPAL DE VIVIENDA</t>
  </si>
  <si>
    <t>INSTITUTO MUNICIPAL DE VIVIENDA DE DOLORES HIDALGO, GTO
ESTADO ANALÍTICO DEL EJERCICIO DEL PRESUPUESTO DE EGRESOS
CLASIFICACIÓN ADMINISTRATIVA
DEL 1 ENERO AL 31 DE DICIEMBRE DEL 2020</t>
  </si>
  <si>
    <t>Gobierno (Federal/Estatal/Municipal) de INSTITUTO MUNICIPAL DE VIVIENDA DE DOLORES HIDALGO, GTO
Estado Analítico del Ejercicio del Presupuesto de Egresos
Clasificación Administrativa
DEL 1 ENERO AL 31 DE DICIEMBRE DEL 2020</t>
  </si>
  <si>
    <t>Sector Paraestatal del Gobierno (Federal/Estatal/Municipal) de INSTITUTO MUNICIPAL DE VIVIENDA DE DOLORES HIDALGO, GTO
Estado Analítico del Ejercicio del Presupuesto de Egresos
Clasificación Administrativa
DEL 1 ENERO AL 31 DE DICIEMBRE DEL 2020</t>
  </si>
  <si>
    <t>INSTITUTO MUNICIPAL DE VIVIENDA DE DOLORES HIDALGO, GTO
ESTADO ANALÍTICO DEL EJERCICIO DEL PRESUPUESTO DE EGRESOS
CLASIFICACIÓN FUNCIONAL (FINALIDAD Y FUNCIÓN)
DEL 1 ENERO AL 31 DE DICIEMBRE DEL 2020</t>
  </si>
  <si>
    <t>ARQ. JUAN CARLOS RODRIGUEZ ALVAREZ</t>
  </si>
  <si>
    <t>ARQ. GERARDO RAMON NUÑEZ REYES</t>
  </si>
  <si>
    <t>ENCARGADO DE DESPACHO</t>
  </si>
  <si>
    <t>PRESIDENTE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</si>
</sst>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60</v>
      </c>
      <c r="B2" s="62"/>
      <c r="C2" s="56" t="s">
        <v>66</v>
      </c>
      <c r="D2" s="57"/>
      <c r="E2" s="57"/>
      <c r="F2" s="57"/>
      <c r="G2" s="58"/>
      <c r="H2" s="59" t="s">
        <v>65</v>
      </c>
    </row>
    <row r="3" spans="1:8" ht="24.95" customHeight="1" x14ac:dyDescent="0.2">
      <c r="A3" s="63"/>
      <c r="B3" s="64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3863008.4000000004</v>
      </c>
      <c r="D5" s="14">
        <f>SUM(D6:D12)</f>
        <v>482714.15</v>
      </c>
      <c r="E5" s="14">
        <f>C5+D5</f>
        <v>4345722.5500000007</v>
      </c>
      <c r="F5" s="14">
        <f>SUM(F6:F12)</f>
        <v>4287453.7200000007</v>
      </c>
      <c r="G5" s="14">
        <f>SUM(G6:G12)</f>
        <v>4170556.77</v>
      </c>
      <c r="H5" s="14">
        <f>E5-F5</f>
        <v>58268.830000000075</v>
      </c>
    </row>
    <row r="6" spans="1:8" x14ac:dyDescent="0.2">
      <c r="A6" s="49">
        <v>1100</v>
      </c>
      <c r="B6" s="11" t="s">
        <v>76</v>
      </c>
      <c r="C6" s="15">
        <v>2573400</v>
      </c>
      <c r="D6" s="15">
        <v>278079.21000000002</v>
      </c>
      <c r="E6" s="15">
        <f t="shared" ref="E6:E69" si="0">C6+D6</f>
        <v>2851479.21</v>
      </c>
      <c r="F6" s="15">
        <v>2815681.38</v>
      </c>
      <c r="G6" s="15">
        <v>2815681.38</v>
      </c>
      <c r="H6" s="15">
        <f t="shared" ref="H6:H69" si="1">E6-F6</f>
        <v>35797.830000000075</v>
      </c>
    </row>
    <row r="7" spans="1:8" x14ac:dyDescent="0.2">
      <c r="A7" s="49">
        <v>1200</v>
      </c>
      <c r="B7" s="11" t="s">
        <v>77</v>
      </c>
      <c r="C7" s="15">
        <v>310050.2</v>
      </c>
      <c r="D7" s="15">
        <v>138991.15</v>
      </c>
      <c r="E7" s="15">
        <f t="shared" si="0"/>
        <v>449041.35</v>
      </c>
      <c r="F7" s="15">
        <v>439616.33</v>
      </c>
      <c r="G7" s="15">
        <v>322719.38</v>
      </c>
      <c r="H7" s="15">
        <f t="shared" si="1"/>
        <v>9425.0199999999604</v>
      </c>
    </row>
    <row r="8" spans="1:8" x14ac:dyDescent="0.2">
      <c r="A8" s="49">
        <v>1300</v>
      </c>
      <c r="B8" s="11" t="s">
        <v>78</v>
      </c>
      <c r="C8" s="15">
        <v>367295</v>
      </c>
      <c r="D8" s="15">
        <v>36573.64</v>
      </c>
      <c r="E8" s="15">
        <f t="shared" si="0"/>
        <v>403868.64</v>
      </c>
      <c r="F8" s="15">
        <v>403868.64</v>
      </c>
      <c r="G8" s="15">
        <v>403868.64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277607.2</v>
      </c>
      <c r="D9" s="15">
        <v>60000</v>
      </c>
      <c r="E9" s="15">
        <f t="shared" si="0"/>
        <v>337607.2</v>
      </c>
      <c r="F9" s="15">
        <v>324921.21999999997</v>
      </c>
      <c r="G9" s="15">
        <v>324921.21999999997</v>
      </c>
      <c r="H9" s="15">
        <f t="shared" si="1"/>
        <v>12685.98000000004</v>
      </c>
    </row>
    <row r="10" spans="1:8" x14ac:dyDescent="0.2">
      <c r="A10" s="49">
        <v>1500</v>
      </c>
      <c r="B10" s="11" t="s">
        <v>79</v>
      </c>
      <c r="C10" s="15">
        <v>334656</v>
      </c>
      <c r="D10" s="15">
        <v>-30929.85</v>
      </c>
      <c r="E10" s="15">
        <f t="shared" si="0"/>
        <v>303726.15000000002</v>
      </c>
      <c r="F10" s="15">
        <v>303366.15000000002</v>
      </c>
      <c r="G10" s="15">
        <v>303366.15000000002</v>
      </c>
      <c r="H10" s="15">
        <f t="shared" si="1"/>
        <v>360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231224</v>
      </c>
      <c r="D13" s="15">
        <f>SUM(D14:D22)</f>
        <v>-15476.150000000001</v>
      </c>
      <c r="E13" s="15">
        <f t="shared" si="0"/>
        <v>215747.85</v>
      </c>
      <c r="F13" s="15">
        <f>SUM(F14:F22)</f>
        <v>169455.15</v>
      </c>
      <c r="G13" s="15">
        <f>SUM(G14:G22)</f>
        <v>169455.15</v>
      </c>
      <c r="H13" s="15">
        <f t="shared" si="1"/>
        <v>46292.700000000012</v>
      </c>
    </row>
    <row r="14" spans="1:8" x14ac:dyDescent="0.2">
      <c r="A14" s="49">
        <v>2100</v>
      </c>
      <c r="B14" s="11" t="s">
        <v>81</v>
      </c>
      <c r="C14" s="15">
        <v>40000</v>
      </c>
      <c r="D14" s="15">
        <v>26000</v>
      </c>
      <c r="E14" s="15">
        <f t="shared" si="0"/>
        <v>66000</v>
      </c>
      <c r="F14" s="15">
        <v>52075.93</v>
      </c>
      <c r="G14" s="15">
        <v>52075.93</v>
      </c>
      <c r="H14" s="15">
        <f t="shared" si="1"/>
        <v>13924.07</v>
      </c>
    </row>
    <row r="15" spans="1:8" x14ac:dyDescent="0.2">
      <c r="A15" s="49">
        <v>2200</v>
      </c>
      <c r="B15" s="11" t="s">
        <v>82</v>
      </c>
      <c r="C15" s="15">
        <v>12224</v>
      </c>
      <c r="D15" s="15">
        <v>-10224</v>
      </c>
      <c r="E15" s="15">
        <f t="shared" si="0"/>
        <v>2000</v>
      </c>
      <c r="F15" s="15">
        <v>0</v>
      </c>
      <c r="G15" s="15">
        <v>0</v>
      </c>
      <c r="H15" s="15">
        <f t="shared" si="1"/>
        <v>2000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38000</v>
      </c>
      <c r="D17" s="15">
        <v>-9252.15</v>
      </c>
      <c r="E17" s="15">
        <f t="shared" si="0"/>
        <v>28747.85</v>
      </c>
      <c r="F17" s="15">
        <v>4549.4399999999996</v>
      </c>
      <c r="G17" s="15">
        <v>4549.4399999999996</v>
      </c>
      <c r="H17" s="15">
        <f t="shared" si="1"/>
        <v>24198.41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122000</v>
      </c>
      <c r="D19" s="15">
        <v>-35000</v>
      </c>
      <c r="E19" s="15">
        <f t="shared" si="0"/>
        <v>87000</v>
      </c>
      <c r="F19" s="15">
        <v>86400</v>
      </c>
      <c r="G19" s="15">
        <v>86400</v>
      </c>
      <c r="H19" s="15">
        <f t="shared" si="1"/>
        <v>600</v>
      </c>
    </row>
    <row r="20" spans="1:8" x14ac:dyDescent="0.2">
      <c r="A20" s="49">
        <v>2700</v>
      </c>
      <c r="B20" s="11" t="s">
        <v>87</v>
      </c>
      <c r="C20" s="15">
        <v>10000</v>
      </c>
      <c r="D20" s="15">
        <v>0</v>
      </c>
      <c r="E20" s="15">
        <f t="shared" si="0"/>
        <v>10000</v>
      </c>
      <c r="F20" s="15">
        <v>9918</v>
      </c>
      <c r="G20" s="15">
        <v>9918</v>
      </c>
      <c r="H20" s="15">
        <f t="shared" si="1"/>
        <v>82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9000</v>
      </c>
      <c r="D22" s="15">
        <v>13000</v>
      </c>
      <c r="E22" s="15">
        <f t="shared" si="0"/>
        <v>22000</v>
      </c>
      <c r="F22" s="15">
        <v>16511.78</v>
      </c>
      <c r="G22" s="15">
        <v>16511.78</v>
      </c>
      <c r="H22" s="15">
        <f t="shared" si="1"/>
        <v>5488.2200000000012</v>
      </c>
    </row>
    <row r="23" spans="1:8" x14ac:dyDescent="0.2">
      <c r="A23" s="48" t="s">
        <v>69</v>
      </c>
      <c r="B23" s="7"/>
      <c r="C23" s="15">
        <f>SUM(C24:C32)</f>
        <v>294000</v>
      </c>
      <c r="D23" s="15">
        <f>SUM(D24:D32)</f>
        <v>824638.52</v>
      </c>
      <c r="E23" s="15">
        <f t="shared" si="0"/>
        <v>1118638.52</v>
      </c>
      <c r="F23" s="15">
        <f>SUM(F24:F32)</f>
        <v>1044058.3400000001</v>
      </c>
      <c r="G23" s="15">
        <f>SUM(G24:G32)</f>
        <v>1010820.2000000001</v>
      </c>
      <c r="H23" s="15">
        <f t="shared" si="1"/>
        <v>74580.179999999935</v>
      </c>
    </row>
    <row r="24" spans="1:8" x14ac:dyDescent="0.2">
      <c r="A24" s="49">
        <v>3100</v>
      </c>
      <c r="B24" s="11" t="s">
        <v>90</v>
      </c>
      <c r="C24" s="15">
        <v>42000</v>
      </c>
      <c r="D24" s="15">
        <v>500</v>
      </c>
      <c r="E24" s="15">
        <f t="shared" si="0"/>
        <v>42500</v>
      </c>
      <c r="F24" s="15">
        <v>37309.919999999998</v>
      </c>
      <c r="G24" s="15">
        <v>35524.92</v>
      </c>
      <c r="H24" s="15">
        <f t="shared" si="1"/>
        <v>5190.0800000000017</v>
      </c>
    </row>
    <row r="25" spans="1:8" x14ac:dyDescent="0.2">
      <c r="A25" s="49">
        <v>3200</v>
      </c>
      <c r="B25" s="11" t="s">
        <v>91</v>
      </c>
      <c r="C25" s="15">
        <v>10000</v>
      </c>
      <c r="D25" s="15">
        <v>0</v>
      </c>
      <c r="E25" s="15">
        <f t="shared" si="0"/>
        <v>10000</v>
      </c>
      <c r="F25" s="15">
        <v>5107.4799999999996</v>
      </c>
      <c r="G25" s="15">
        <v>5107.4799999999996</v>
      </c>
      <c r="H25" s="15">
        <f t="shared" si="1"/>
        <v>4892.5200000000004</v>
      </c>
    </row>
    <row r="26" spans="1:8" x14ac:dyDescent="0.2">
      <c r="A26" s="49">
        <v>3300</v>
      </c>
      <c r="B26" s="11" t="s">
        <v>92</v>
      </c>
      <c r="C26" s="15">
        <v>53000</v>
      </c>
      <c r="D26" s="15">
        <v>303860</v>
      </c>
      <c r="E26" s="15">
        <f t="shared" si="0"/>
        <v>356860</v>
      </c>
      <c r="F26" s="15">
        <v>332340</v>
      </c>
      <c r="G26" s="15">
        <v>332340</v>
      </c>
      <c r="H26" s="15">
        <f t="shared" si="1"/>
        <v>24520</v>
      </c>
    </row>
    <row r="27" spans="1:8" x14ac:dyDescent="0.2">
      <c r="A27" s="49">
        <v>3400</v>
      </c>
      <c r="B27" s="11" t="s">
        <v>93</v>
      </c>
      <c r="C27" s="15">
        <v>25000</v>
      </c>
      <c r="D27" s="15">
        <v>49750</v>
      </c>
      <c r="E27" s="15">
        <f t="shared" si="0"/>
        <v>74750</v>
      </c>
      <c r="F27" s="15">
        <v>65526.96</v>
      </c>
      <c r="G27" s="15">
        <v>47995.82</v>
      </c>
      <c r="H27" s="15">
        <f t="shared" si="1"/>
        <v>9223.0400000000009</v>
      </c>
    </row>
    <row r="28" spans="1:8" x14ac:dyDescent="0.2">
      <c r="A28" s="49">
        <v>3500</v>
      </c>
      <c r="B28" s="11" t="s">
        <v>94</v>
      </c>
      <c r="C28" s="15">
        <v>38000</v>
      </c>
      <c r="D28" s="15">
        <v>22944</v>
      </c>
      <c r="E28" s="15">
        <f t="shared" si="0"/>
        <v>60944</v>
      </c>
      <c r="F28" s="15">
        <v>50541.2</v>
      </c>
      <c r="G28" s="15">
        <v>50541.2</v>
      </c>
      <c r="H28" s="15">
        <f t="shared" si="1"/>
        <v>10402.800000000003</v>
      </c>
    </row>
    <row r="29" spans="1:8" x14ac:dyDescent="0.2">
      <c r="A29" s="49">
        <v>3600</v>
      </c>
      <c r="B29" s="11" t="s">
        <v>95</v>
      </c>
      <c r="C29" s="15">
        <v>60000</v>
      </c>
      <c r="D29" s="15">
        <v>108000</v>
      </c>
      <c r="E29" s="15">
        <f t="shared" si="0"/>
        <v>168000</v>
      </c>
      <c r="F29" s="15">
        <v>158000</v>
      </c>
      <c r="G29" s="15">
        <v>158000</v>
      </c>
      <c r="H29" s="15">
        <f t="shared" si="1"/>
        <v>10000</v>
      </c>
    </row>
    <row r="30" spans="1:8" x14ac:dyDescent="0.2">
      <c r="A30" s="49">
        <v>3700</v>
      </c>
      <c r="B30" s="11" t="s">
        <v>96</v>
      </c>
      <c r="C30" s="15">
        <v>10000</v>
      </c>
      <c r="D30" s="15">
        <v>10000</v>
      </c>
      <c r="E30" s="15">
        <f t="shared" si="0"/>
        <v>20000</v>
      </c>
      <c r="F30" s="15">
        <v>10073</v>
      </c>
      <c r="G30" s="15">
        <v>10073</v>
      </c>
      <c r="H30" s="15">
        <f t="shared" si="1"/>
        <v>9927</v>
      </c>
    </row>
    <row r="31" spans="1:8" x14ac:dyDescent="0.2">
      <c r="A31" s="49">
        <v>3800</v>
      </c>
      <c r="B31" s="11" t="s">
        <v>97</v>
      </c>
      <c r="C31" s="15">
        <v>6000</v>
      </c>
      <c r="D31" s="15">
        <v>10574</v>
      </c>
      <c r="E31" s="15">
        <f t="shared" si="0"/>
        <v>16574</v>
      </c>
      <c r="F31" s="15">
        <v>16149.26</v>
      </c>
      <c r="G31" s="15">
        <v>16149.26</v>
      </c>
      <c r="H31" s="15">
        <f t="shared" si="1"/>
        <v>424.73999999999978</v>
      </c>
    </row>
    <row r="32" spans="1:8" x14ac:dyDescent="0.2">
      <c r="A32" s="49">
        <v>3900</v>
      </c>
      <c r="B32" s="11" t="s">
        <v>19</v>
      </c>
      <c r="C32" s="15">
        <v>50000</v>
      </c>
      <c r="D32" s="15">
        <v>319010.52</v>
      </c>
      <c r="E32" s="15">
        <f t="shared" si="0"/>
        <v>369010.52</v>
      </c>
      <c r="F32" s="15">
        <v>369010.52</v>
      </c>
      <c r="G32" s="15">
        <v>355088.52</v>
      </c>
      <c r="H32" s="15">
        <f t="shared" si="1"/>
        <v>0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465498</v>
      </c>
      <c r="E43" s="15">
        <f t="shared" si="0"/>
        <v>465498</v>
      </c>
      <c r="F43" s="15">
        <f>SUM(F44:F52)</f>
        <v>451662</v>
      </c>
      <c r="G43" s="15">
        <f>SUM(G44:G52)</f>
        <v>411704</v>
      </c>
      <c r="H43" s="15">
        <f t="shared" si="1"/>
        <v>13836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105008</v>
      </c>
      <c r="E44" s="15">
        <f t="shared" si="0"/>
        <v>105008</v>
      </c>
      <c r="F44" s="15">
        <v>91172</v>
      </c>
      <c r="G44" s="15">
        <v>51214</v>
      </c>
      <c r="H44" s="15">
        <f t="shared" si="1"/>
        <v>13836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360490</v>
      </c>
      <c r="E47" s="15">
        <f t="shared" si="0"/>
        <v>360490</v>
      </c>
      <c r="F47" s="15">
        <v>360490</v>
      </c>
      <c r="G47" s="15">
        <v>360490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19469463</v>
      </c>
      <c r="D53" s="15">
        <f>SUM(D54:D56)</f>
        <v>4454953.97</v>
      </c>
      <c r="E53" s="15">
        <f t="shared" si="0"/>
        <v>23924416.969999999</v>
      </c>
      <c r="F53" s="15">
        <f>SUM(F54:F56)</f>
        <v>4441066.3899999997</v>
      </c>
      <c r="G53" s="15">
        <f>SUM(G54:G56)</f>
        <v>184502.02</v>
      </c>
      <c r="H53" s="15">
        <f t="shared" si="1"/>
        <v>19483350.579999998</v>
      </c>
    </row>
    <row r="54" spans="1:8" x14ac:dyDescent="0.2">
      <c r="A54" s="49">
        <v>6100</v>
      </c>
      <c r="B54" s="11" t="s">
        <v>114</v>
      </c>
      <c r="C54" s="15">
        <v>19469463</v>
      </c>
      <c r="D54" s="15">
        <v>190139.95</v>
      </c>
      <c r="E54" s="15">
        <f t="shared" si="0"/>
        <v>19659602.949999999</v>
      </c>
      <c r="F54" s="15">
        <v>184502.02</v>
      </c>
      <c r="G54" s="15">
        <v>184502.02</v>
      </c>
      <c r="H54" s="15">
        <f t="shared" si="1"/>
        <v>19475100.93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4264814.0199999996</v>
      </c>
      <c r="E55" s="15">
        <f t="shared" si="0"/>
        <v>4264814.0199999996</v>
      </c>
      <c r="F55" s="15">
        <v>4256564.37</v>
      </c>
      <c r="G55" s="15">
        <v>0</v>
      </c>
      <c r="H55" s="15">
        <f t="shared" si="1"/>
        <v>8249.6499999994412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1229055.83</v>
      </c>
      <c r="D57" s="15">
        <f>SUM(D58:D64)</f>
        <v>-139954.49</v>
      </c>
      <c r="E57" s="15">
        <f t="shared" si="0"/>
        <v>1089101.3400000001</v>
      </c>
      <c r="F57" s="15">
        <f>SUM(F58:F64)</f>
        <v>0</v>
      </c>
      <c r="G57" s="15">
        <f>SUM(G58:G64)</f>
        <v>0</v>
      </c>
      <c r="H57" s="15">
        <f t="shared" si="1"/>
        <v>1089101.3400000001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1229055.83</v>
      </c>
      <c r="D64" s="15">
        <v>-139954.49</v>
      </c>
      <c r="E64" s="15">
        <f t="shared" si="0"/>
        <v>1089101.3400000001</v>
      </c>
      <c r="F64" s="15">
        <v>0</v>
      </c>
      <c r="G64" s="15">
        <v>0</v>
      </c>
      <c r="H64" s="15">
        <f t="shared" si="1"/>
        <v>1089101.3400000001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25086751.229999997</v>
      </c>
      <c r="D77" s="17">
        <f t="shared" si="4"/>
        <v>6072374</v>
      </c>
      <c r="E77" s="17">
        <f t="shared" si="4"/>
        <v>31159125.23</v>
      </c>
      <c r="F77" s="17">
        <f t="shared" si="4"/>
        <v>10393695.600000001</v>
      </c>
      <c r="G77" s="17">
        <f t="shared" si="4"/>
        <v>5947038.1399999997</v>
      </c>
      <c r="H77" s="17">
        <f t="shared" si="4"/>
        <v>20765429.629999999</v>
      </c>
    </row>
    <row r="82" spans="1:7" x14ac:dyDescent="0.2">
      <c r="A82" s="67" t="s">
        <v>141</v>
      </c>
      <c r="B82" s="67"/>
      <c r="C82" s="67"/>
      <c r="D82" s="53"/>
      <c r="E82" s="67" t="s">
        <v>142</v>
      </c>
      <c r="F82" s="67"/>
      <c r="G82" s="67"/>
    </row>
    <row r="83" spans="1:7" x14ac:dyDescent="0.2">
      <c r="A83" s="67" t="s">
        <v>143</v>
      </c>
      <c r="B83" s="67"/>
      <c r="C83" s="67"/>
      <c r="D83" s="53"/>
      <c r="E83" s="67" t="s">
        <v>144</v>
      </c>
      <c r="F83" s="67"/>
      <c r="G83" s="67"/>
    </row>
  </sheetData>
  <sheetProtection formatCells="0" formatColumns="0" formatRows="0" autoFilter="0"/>
  <mergeCells count="8">
    <mergeCell ref="A1:H1"/>
    <mergeCell ref="C2:G2"/>
    <mergeCell ref="H2:H3"/>
    <mergeCell ref="A2:B4"/>
    <mergeCell ref="A83:C83"/>
    <mergeCell ref="E82:G82"/>
    <mergeCell ref="E83:G83"/>
    <mergeCell ref="A82:C82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selection activeCell="J26" sqref="J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135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60</v>
      </c>
      <c r="B2" s="62"/>
      <c r="C2" s="56" t="s">
        <v>66</v>
      </c>
      <c r="D2" s="57"/>
      <c r="E2" s="57"/>
      <c r="F2" s="57"/>
      <c r="G2" s="58"/>
      <c r="H2" s="59" t="s">
        <v>65</v>
      </c>
    </row>
    <row r="3" spans="1:8" ht="24.95" customHeight="1" x14ac:dyDescent="0.2">
      <c r="A3" s="63"/>
      <c r="B3" s="64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5617288.2300000004</v>
      </c>
      <c r="D6" s="50">
        <v>1151922.03</v>
      </c>
      <c r="E6" s="50">
        <f>C6+D6</f>
        <v>6769210.2600000007</v>
      </c>
      <c r="F6" s="50">
        <v>5500967.21</v>
      </c>
      <c r="G6" s="50">
        <v>5350832.12</v>
      </c>
      <c r="H6" s="50">
        <f>E6-F6</f>
        <v>1268243.0500000007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19469463</v>
      </c>
      <c r="D8" s="50">
        <v>4920451.97</v>
      </c>
      <c r="E8" s="50">
        <f>C8+D8</f>
        <v>24389914.969999999</v>
      </c>
      <c r="F8" s="50">
        <v>4892728.3899999997</v>
      </c>
      <c r="G8" s="50">
        <v>596206.02</v>
      </c>
      <c r="H8" s="50">
        <f>E8-F8</f>
        <v>19497186.579999998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25086751.23</v>
      </c>
      <c r="D16" s="17">
        <f>SUM(D6+D8+D10+D12+D14)</f>
        <v>6072374</v>
      </c>
      <c r="E16" s="17">
        <f>SUM(E6+E8+E10+E12+E14)</f>
        <v>31159125.23</v>
      </c>
      <c r="F16" s="17">
        <f t="shared" ref="F16:H16" si="0">SUM(F6+F8+F10+F12+F14)</f>
        <v>10393695.6</v>
      </c>
      <c r="G16" s="17">
        <f t="shared" si="0"/>
        <v>5947038.1400000006</v>
      </c>
      <c r="H16" s="17">
        <f t="shared" si="0"/>
        <v>20765429.629999999</v>
      </c>
    </row>
    <row r="21" spans="2:8" x14ac:dyDescent="0.2">
      <c r="B21" s="67" t="s">
        <v>141</v>
      </c>
      <c r="C21" s="67"/>
      <c r="D21" s="67"/>
      <c r="E21" s="54"/>
      <c r="F21" s="67" t="s">
        <v>142</v>
      </c>
      <c r="G21" s="67"/>
      <c r="H21" s="67"/>
    </row>
    <row r="22" spans="2:8" x14ac:dyDescent="0.2">
      <c r="B22" s="67" t="s">
        <v>143</v>
      </c>
      <c r="C22" s="67"/>
      <c r="D22" s="67"/>
      <c r="E22" s="54"/>
      <c r="F22" s="67" t="s">
        <v>144</v>
      </c>
      <c r="G22" s="67"/>
      <c r="H22" s="67"/>
    </row>
  </sheetData>
  <sheetProtection formatCells="0" formatColumns="0" formatRows="0" autoFilter="0"/>
  <mergeCells count="8">
    <mergeCell ref="A1:H1"/>
    <mergeCell ref="C2:G2"/>
    <mergeCell ref="H2:H3"/>
    <mergeCell ref="A2:B4"/>
    <mergeCell ref="B22:D22"/>
    <mergeCell ref="F21:H21"/>
    <mergeCell ref="F22:H22"/>
    <mergeCell ref="B21:D21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workbookViewId="0">
      <selection activeCell="B58" sqref="B58:H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1" t="s">
        <v>60</v>
      </c>
      <c r="B3" s="62"/>
      <c r="C3" s="56" t="s">
        <v>66</v>
      </c>
      <c r="D3" s="57"/>
      <c r="E3" s="57"/>
      <c r="F3" s="57"/>
      <c r="G3" s="58"/>
      <c r="H3" s="59" t="s">
        <v>65</v>
      </c>
    </row>
    <row r="4" spans="1:8" ht="24.95" customHeight="1" x14ac:dyDescent="0.2">
      <c r="A4" s="63"/>
      <c r="B4" s="64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25086751.23</v>
      </c>
      <c r="D7" s="15">
        <v>6072374</v>
      </c>
      <c r="E7" s="15">
        <f>C7+D7</f>
        <v>31159125.23</v>
      </c>
      <c r="F7" s="15">
        <v>10393695.6</v>
      </c>
      <c r="G7" s="15">
        <v>5947038.1399999997</v>
      </c>
      <c r="H7" s="15">
        <f>E7-F7</f>
        <v>20765429.630000003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25086751.23</v>
      </c>
      <c r="D16" s="23">
        <f t="shared" si="2"/>
        <v>6072374</v>
      </c>
      <c r="E16" s="23">
        <f t="shared" si="2"/>
        <v>31159125.23</v>
      </c>
      <c r="F16" s="23">
        <f t="shared" si="2"/>
        <v>10393695.6</v>
      </c>
      <c r="G16" s="23">
        <f t="shared" si="2"/>
        <v>5947038.1399999997</v>
      </c>
      <c r="H16" s="23">
        <f t="shared" si="2"/>
        <v>20765429.630000003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60</v>
      </c>
      <c r="B21" s="62"/>
      <c r="C21" s="56" t="s">
        <v>66</v>
      </c>
      <c r="D21" s="57"/>
      <c r="E21" s="57"/>
      <c r="F21" s="57"/>
      <c r="G21" s="58"/>
      <c r="H21" s="59" t="s">
        <v>65</v>
      </c>
    </row>
    <row r="22" spans="1:8" ht="22.5" x14ac:dyDescent="0.2">
      <c r="A22" s="63"/>
      <c r="B22" s="64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6" t="s">
        <v>139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60</v>
      </c>
      <c r="B34" s="62"/>
      <c r="C34" s="56" t="s">
        <v>66</v>
      </c>
      <c r="D34" s="57"/>
      <c r="E34" s="57"/>
      <c r="F34" s="57"/>
      <c r="G34" s="58"/>
      <c r="H34" s="59" t="s">
        <v>65</v>
      </c>
    </row>
    <row r="35" spans="1:8" ht="22.5" x14ac:dyDescent="0.2">
      <c r="A35" s="63"/>
      <c r="B35" s="64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8" spans="1:8" x14ac:dyDescent="0.2">
      <c r="B58" s="67" t="s">
        <v>141</v>
      </c>
      <c r="C58" s="67"/>
      <c r="D58" s="67"/>
      <c r="E58" s="55"/>
      <c r="F58" s="67" t="s">
        <v>142</v>
      </c>
      <c r="G58" s="67"/>
      <c r="H58" s="67"/>
    </row>
    <row r="59" spans="1:8" x14ac:dyDescent="0.2">
      <c r="B59" s="67" t="s">
        <v>143</v>
      </c>
      <c r="C59" s="67"/>
      <c r="D59" s="67"/>
      <c r="E59" s="55"/>
      <c r="F59" s="67" t="s">
        <v>144</v>
      </c>
      <c r="G59" s="67"/>
      <c r="H59" s="67"/>
    </row>
  </sheetData>
  <sheetProtection formatCells="0" formatColumns="0" formatRows="0" insertRows="0" deleteRows="0" autoFilter="0"/>
  <mergeCells count="16">
    <mergeCell ref="B59:D59"/>
    <mergeCell ref="F58:H58"/>
    <mergeCell ref="F59:H59"/>
    <mergeCell ref="B58:D58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topLeftCell="A22" workbookViewId="0">
      <selection activeCell="H46" sqref="H4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60</v>
      </c>
      <c r="B2" s="62"/>
      <c r="C2" s="56" t="s">
        <v>66</v>
      </c>
      <c r="D2" s="57"/>
      <c r="E2" s="57"/>
      <c r="F2" s="57"/>
      <c r="G2" s="58"/>
      <c r="H2" s="59" t="s">
        <v>65</v>
      </c>
    </row>
    <row r="3" spans="1:8" ht="24.95" customHeight="1" x14ac:dyDescent="0.2">
      <c r="A3" s="63"/>
      <c r="B3" s="64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25086751.23</v>
      </c>
      <c r="D16" s="15">
        <f t="shared" si="3"/>
        <v>6072374</v>
      </c>
      <c r="E16" s="15">
        <f t="shared" si="3"/>
        <v>31159125.23</v>
      </c>
      <c r="F16" s="15">
        <f t="shared" si="3"/>
        <v>10393695.6</v>
      </c>
      <c r="G16" s="15">
        <f t="shared" si="3"/>
        <v>5947038.1399999997</v>
      </c>
      <c r="H16" s="15">
        <f t="shared" si="3"/>
        <v>20765429.630000003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25086751.23</v>
      </c>
      <c r="D18" s="15">
        <v>6072374</v>
      </c>
      <c r="E18" s="15">
        <f t="shared" ref="E18:E23" si="5">C18+D18</f>
        <v>31159125.23</v>
      </c>
      <c r="F18" s="15">
        <v>10393695.6</v>
      </c>
      <c r="G18" s="15">
        <v>5947038.1399999997</v>
      </c>
      <c r="H18" s="15">
        <f t="shared" si="4"/>
        <v>20765429.630000003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25086751.23</v>
      </c>
      <c r="D42" s="23">
        <f t="shared" si="12"/>
        <v>6072374</v>
      </c>
      <c r="E42" s="23">
        <f t="shared" si="12"/>
        <v>31159125.23</v>
      </c>
      <c r="F42" s="23">
        <f t="shared" si="12"/>
        <v>10393695.6</v>
      </c>
      <c r="G42" s="23">
        <f t="shared" si="12"/>
        <v>5947038.1399999997</v>
      </c>
      <c r="H42" s="23">
        <f t="shared" si="12"/>
        <v>20765429.630000003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8" spans="1:8" x14ac:dyDescent="0.2">
      <c r="A48" s="67" t="s">
        <v>141</v>
      </c>
      <c r="B48" s="67"/>
      <c r="C48" s="67"/>
      <c r="D48" s="52"/>
      <c r="E48" s="67" t="s">
        <v>142</v>
      </c>
      <c r="F48" s="67"/>
      <c r="G48" s="67"/>
    </row>
    <row r="49" spans="1:7" x14ac:dyDescent="0.2">
      <c r="A49" s="67" t="s">
        <v>143</v>
      </c>
      <c r="B49" s="67"/>
      <c r="C49" s="67"/>
      <c r="D49" s="52"/>
      <c r="E49" s="67" t="s">
        <v>144</v>
      </c>
      <c r="F49" s="67"/>
      <c r="G49" s="67"/>
    </row>
  </sheetData>
  <sheetProtection formatCells="0" formatColumns="0" formatRows="0" autoFilter="0"/>
  <mergeCells count="8">
    <mergeCell ref="A1:H1"/>
    <mergeCell ref="A2:B4"/>
    <mergeCell ref="C2:G2"/>
    <mergeCell ref="H2:H3"/>
    <mergeCell ref="A49:C49"/>
    <mergeCell ref="E48:G48"/>
    <mergeCell ref="E49:G49"/>
    <mergeCell ref="A48:C48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2021-02-15T19:26:04Z</cp:lastPrinted>
  <dcterms:created xsi:type="dcterms:W3CDTF">2014-02-10T03:37:14Z</dcterms:created>
  <dcterms:modified xsi:type="dcterms:W3CDTF">2021-02-15T19:26:05Z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