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apacitaciones Teso\Desktop\FONDOS 2020\CP2020\"/>
    </mc:Choice>
  </mc:AlternateContent>
  <bookViews>
    <workbookView xWindow="-60" yWindow="-195" windowWidth="11730" windowHeight="11775" activeTab="1"/>
  </bookViews>
  <sheets>
    <sheet name="CA" sheetId="6" r:id="rId1"/>
    <sheet name="Integración" sheetId="4" r:id="rId2"/>
    <sheet name="Consolidación 1" sheetId="5" state="hidden" r:id="rId3"/>
    <sheet name="Consolidación 2" sheetId="7" state="hidden" r:id="rId4"/>
  </sheets>
  <definedNames>
    <definedName name="_xlnm._FilterDatabase" localSheetId="0" hidden="1">CA!$B$1:$I$62</definedName>
    <definedName name="_xlnm._FilterDatabase" localSheetId="1" hidden="1">Integración!$C$12:$CB$66</definedName>
    <definedName name="_xlnm.Print_Area" localSheetId="1">Integración!$FF$2:$FP$41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24" i="4" l="1"/>
  <c r="G26" i="4" l="1"/>
  <c r="H26" i="4"/>
  <c r="F26" i="4"/>
  <c r="BR14" i="4" l="1"/>
  <c r="BS14" i="4"/>
  <c r="BR26" i="4"/>
  <c r="BS26" i="4"/>
  <c r="BR45" i="4"/>
  <c r="BS45" i="4"/>
  <c r="BR49" i="4"/>
  <c r="BS49" i="4"/>
  <c r="BR55" i="4"/>
  <c r="BS55" i="4"/>
  <c r="BR60" i="4"/>
  <c r="BS60" i="4"/>
  <c r="BR67" i="4"/>
  <c r="BS67" i="4"/>
  <c r="BO14" i="4"/>
  <c r="BP14" i="4"/>
  <c r="BO26" i="4"/>
  <c r="BP26" i="4"/>
  <c r="BO45" i="4"/>
  <c r="BP45" i="4"/>
  <c r="BO49" i="4"/>
  <c r="BP49" i="4"/>
  <c r="BO55" i="4"/>
  <c r="BP55" i="4"/>
  <c r="BO60" i="4"/>
  <c r="BP60" i="4"/>
  <c r="BO67" i="4"/>
  <c r="BL14" i="4"/>
  <c r="BM14" i="4"/>
  <c r="BL26" i="4"/>
  <c r="BM26" i="4"/>
  <c r="BL45" i="4"/>
  <c r="BM45" i="4"/>
  <c r="BL49" i="4"/>
  <c r="BM49" i="4"/>
  <c r="BL55" i="4"/>
  <c r="BM55" i="4"/>
  <c r="BL60" i="4"/>
  <c r="BM60" i="4"/>
  <c r="BL67" i="4"/>
  <c r="BI14" i="4"/>
  <c r="BJ14" i="4"/>
  <c r="BI26" i="4"/>
  <c r="BJ26" i="4"/>
  <c r="BI45" i="4"/>
  <c r="BJ45" i="4"/>
  <c r="BI49" i="4"/>
  <c r="BJ49" i="4"/>
  <c r="BI55" i="4"/>
  <c r="BJ55" i="4"/>
  <c r="BI60" i="4"/>
  <c r="BJ60" i="4"/>
  <c r="BI67" i="4"/>
  <c r="BI11" i="4"/>
  <c r="BJ11" i="4" s="1"/>
  <c r="AQ14" i="4"/>
  <c r="AR14" i="4"/>
  <c r="AQ22" i="4"/>
  <c r="AR22" i="4"/>
  <c r="AQ33" i="4"/>
  <c r="AR33" i="4"/>
  <c r="AQ42" i="4"/>
  <c r="AR42" i="4"/>
  <c r="AQ50" i="4"/>
  <c r="AR50" i="4"/>
  <c r="AQ54" i="4"/>
  <c r="AR54" i="4"/>
  <c r="AN14" i="4"/>
  <c r="AO14" i="4"/>
  <c r="AN22" i="4"/>
  <c r="AO22" i="4"/>
  <c r="AN33" i="4"/>
  <c r="AO33" i="4"/>
  <c r="AN42" i="4"/>
  <c r="AO42" i="4"/>
  <c r="AN50" i="4"/>
  <c r="AO50" i="4"/>
  <c r="AN54" i="4"/>
  <c r="AO54" i="4"/>
  <c r="AN60" i="4"/>
  <c r="AO60" i="4"/>
  <c r="AK14" i="4"/>
  <c r="AL14" i="4"/>
  <c r="AK22" i="4"/>
  <c r="AL22" i="4"/>
  <c r="AK33" i="4"/>
  <c r="AL33" i="4"/>
  <c r="AK42" i="4"/>
  <c r="AL42" i="4"/>
  <c r="AK50" i="4"/>
  <c r="AL50" i="4"/>
  <c r="AK54" i="4"/>
  <c r="AL54" i="4"/>
  <c r="AK60" i="4"/>
  <c r="AL60" i="4"/>
  <c r="AH14" i="4"/>
  <c r="AI14" i="4"/>
  <c r="AH22" i="4"/>
  <c r="AI22" i="4"/>
  <c r="AH33" i="4"/>
  <c r="AI33" i="4"/>
  <c r="AH42" i="4"/>
  <c r="AI42" i="4"/>
  <c r="AH50" i="4"/>
  <c r="AI50" i="4"/>
  <c r="AH54" i="4"/>
  <c r="AI54" i="4"/>
  <c r="AH60" i="4"/>
  <c r="AI60" i="4"/>
  <c r="AI11" i="4"/>
  <c r="AH11" i="4"/>
  <c r="P14" i="4"/>
  <c r="P23" i="4"/>
  <c r="P26" i="4"/>
  <c r="P33" i="4"/>
  <c r="P37" i="4"/>
  <c r="P47" i="4"/>
  <c r="P51" i="4"/>
  <c r="P57" i="4"/>
  <c r="P64" i="4"/>
  <c r="M14" i="4"/>
  <c r="M23" i="4"/>
  <c r="M26" i="4"/>
  <c r="M33" i="4"/>
  <c r="M37" i="4"/>
  <c r="M47" i="4"/>
  <c r="M51" i="4"/>
  <c r="M57" i="4"/>
  <c r="M64" i="4"/>
  <c r="J14" i="4"/>
  <c r="J23" i="4"/>
  <c r="J26" i="4"/>
  <c r="J33" i="4"/>
  <c r="J37" i="4"/>
  <c r="J47" i="4"/>
  <c r="J51" i="4"/>
  <c r="J57" i="4"/>
  <c r="J64" i="4"/>
  <c r="G14" i="4"/>
  <c r="G23" i="4"/>
  <c r="G33" i="4"/>
  <c r="G37" i="4"/>
  <c r="G47" i="4"/>
  <c r="G51" i="4"/>
  <c r="G57" i="4"/>
  <c r="G64" i="4"/>
  <c r="BS43" i="4" l="1"/>
  <c r="BM65" i="4"/>
  <c r="BM43" i="4"/>
  <c r="BR65" i="4"/>
  <c r="BR66" i="4" s="1"/>
  <c r="BR68" i="4" s="1"/>
  <c r="BR53" i="4"/>
  <c r="BR43" i="4"/>
  <c r="G13" i="4"/>
  <c r="J13" i="4"/>
  <c r="AH32" i="4"/>
  <c r="AK32" i="4"/>
  <c r="AK13" i="4"/>
  <c r="AQ32" i="4"/>
  <c r="BL65" i="4"/>
  <c r="BL43" i="4"/>
  <c r="BP65" i="4"/>
  <c r="P32" i="4"/>
  <c r="AK49" i="4"/>
  <c r="BI65" i="4"/>
  <c r="P13" i="4"/>
  <c r="BI53" i="4"/>
  <c r="BI43" i="4"/>
  <c r="BO53" i="4"/>
  <c r="BO43" i="4"/>
  <c r="BS53" i="4"/>
  <c r="AI32" i="4"/>
  <c r="AL32" i="4"/>
  <c r="AL13" i="4"/>
  <c r="AO49" i="4"/>
  <c r="AR32" i="4"/>
  <c r="BJ65" i="4"/>
  <c r="BJ53" i="4"/>
  <c r="BP53" i="4"/>
  <c r="J32" i="4"/>
  <c r="M13" i="4"/>
  <c r="G32" i="4"/>
  <c r="G66" i="4" s="1"/>
  <c r="M32" i="4"/>
  <c r="AI49" i="4"/>
  <c r="AI13" i="4"/>
  <c r="AL49" i="4"/>
  <c r="AO32" i="4"/>
  <c r="AO13" i="4"/>
  <c r="AR49" i="4"/>
  <c r="AR13" i="4"/>
  <c r="BM53" i="4"/>
  <c r="BO65" i="4"/>
  <c r="BS65" i="4"/>
  <c r="AH49" i="4"/>
  <c r="AH13" i="4"/>
  <c r="AN49" i="4"/>
  <c r="AN32" i="4"/>
  <c r="AN13" i="4"/>
  <c r="AQ49" i="4"/>
  <c r="AQ13" i="4"/>
  <c r="BJ43" i="4"/>
  <c r="BL53" i="4"/>
  <c r="BP43" i="4"/>
  <c r="I14" i="4"/>
  <c r="I23" i="4"/>
  <c r="I26" i="4"/>
  <c r="I33" i="4"/>
  <c r="I37" i="4"/>
  <c r="I47" i="4"/>
  <c r="I51" i="4"/>
  <c r="I57" i="4"/>
  <c r="I64" i="4"/>
  <c r="M66" i="4" l="1"/>
  <c r="J66" i="4"/>
  <c r="BM66" i="4"/>
  <c r="BL66" i="4"/>
  <c r="BL68" i="4" s="1"/>
  <c r="BK67" i="4" s="1"/>
  <c r="BS66" i="4"/>
  <c r="P66" i="4"/>
  <c r="BO66" i="4"/>
  <c r="BO68" i="4" s="1"/>
  <c r="BP66" i="4"/>
  <c r="BI66" i="4"/>
  <c r="BI68" i="4" s="1"/>
  <c r="BJ66" i="4"/>
  <c r="I32" i="4"/>
  <c r="FA9" i="4" l="1"/>
  <c r="EZ9" i="4"/>
  <c r="EV9" i="4"/>
  <c r="EU9" i="4"/>
  <c r="EM9" i="4"/>
  <c r="EL9" i="4"/>
  <c r="EH9" i="4"/>
  <c r="EG9" i="4"/>
  <c r="DF9" i="4"/>
  <c r="DG9" i="4"/>
  <c r="DE9" i="4"/>
  <c r="CP9" i="4"/>
  <c r="CQ9" i="4"/>
  <c r="CO9" i="4"/>
  <c r="CZ9" i="4"/>
  <c r="DA9" i="4"/>
  <c r="CY9" i="4"/>
  <c r="CJ9" i="4"/>
  <c r="CK9" i="4"/>
  <c r="CI9" i="4"/>
  <c r="BM11" i="4"/>
  <c r="BP11" i="4" s="1"/>
  <c r="BS11" i="4" s="1"/>
  <c r="BV11" i="4" s="1"/>
  <c r="BY11" i="4" s="1"/>
  <c r="CB11" i="4" s="1"/>
  <c r="BL11" i="4"/>
  <c r="BO11" i="4" s="1"/>
  <c r="BR11" i="4" s="1"/>
  <c r="BU11" i="4" s="1"/>
  <c r="BX11" i="4" s="1"/>
  <c r="CA11" i="4" s="1"/>
  <c r="BK11" i="4"/>
  <c r="BN11" i="4" s="1"/>
  <c r="BQ11" i="4" s="1"/>
  <c r="BT11" i="4" s="1"/>
  <c r="BW11" i="4" s="1"/>
  <c r="BZ11" i="4" s="1"/>
  <c r="AM11" i="4"/>
  <c r="AP11" i="4" s="1"/>
  <c r="AS11" i="4" s="1"/>
  <c r="AV11" i="4" s="1"/>
  <c r="AY11" i="4" s="1"/>
  <c r="AL11" i="4"/>
  <c r="AO11" i="4" s="1"/>
  <c r="AR11" i="4" s="1"/>
  <c r="AU11" i="4" s="1"/>
  <c r="AX11" i="4" s="1"/>
  <c r="BA11" i="4" s="1"/>
  <c r="AK11" i="4"/>
  <c r="AN11" i="4" s="1"/>
  <c r="AQ11" i="4" s="1"/>
  <c r="AT11" i="4" s="1"/>
  <c r="AW11" i="4" s="1"/>
  <c r="AZ11" i="4" s="1"/>
  <c r="AJ11" i="4"/>
  <c r="J11" i="4"/>
  <c r="K11" i="4"/>
  <c r="M11" i="4"/>
  <c r="P11" i="4" s="1"/>
  <c r="S11" i="4" s="1"/>
  <c r="V11" i="4" s="1"/>
  <c r="Y11" i="4" s="1"/>
  <c r="N11" i="4"/>
  <c r="Q11" i="4" s="1"/>
  <c r="T11" i="4" s="1"/>
  <c r="W11" i="4" s="1"/>
  <c r="Z11" i="4" s="1"/>
  <c r="I11" i="4"/>
  <c r="L11" i="4" s="1"/>
  <c r="O11" i="4" s="1"/>
  <c r="R11" i="4" s="1"/>
  <c r="U11" i="4" s="1"/>
  <c r="X11" i="4" s="1"/>
  <c r="AJ60" i="4" l="1"/>
  <c r="AJ54" i="4"/>
  <c r="AJ50" i="4"/>
  <c r="AJ42" i="4"/>
  <c r="AJ33" i="4"/>
  <c r="AJ22" i="4"/>
  <c r="AJ14" i="4"/>
  <c r="AJ32" i="4" l="1"/>
  <c r="AJ13" i="4"/>
  <c r="AJ49" i="4"/>
  <c r="BQ67" i="4" l="1"/>
  <c r="BN67" i="4"/>
  <c r="BH67" i="4"/>
  <c r="BQ60" i="4" l="1"/>
  <c r="BQ55" i="4"/>
  <c r="BQ49" i="4"/>
  <c r="BQ45" i="4"/>
  <c r="BQ26" i="4"/>
  <c r="BQ14" i="4"/>
  <c r="BQ65" i="4" l="1"/>
  <c r="BQ53" i="4"/>
  <c r="BQ43" i="4"/>
  <c r="BK60" i="4"/>
  <c r="BN60" i="4"/>
  <c r="BK55" i="4"/>
  <c r="BN55" i="4"/>
  <c r="BK49" i="4"/>
  <c r="BN49" i="4"/>
  <c r="BK45" i="4"/>
  <c r="BN45" i="4"/>
  <c r="BK26" i="4"/>
  <c r="BN26" i="4"/>
  <c r="BK14" i="4"/>
  <c r="BN14" i="4"/>
  <c r="BK65" i="4" l="1"/>
  <c r="BN65" i="4"/>
  <c r="BK43" i="4"/>
  <c r="BQ66" i="4"/>
  <c r="BQ68" i="4" s="1"/>
  <c r="BP67" i="4" s="1"/>
  <c r="BK53" i="4"/>
  <c r="BN53" i="4"/>
  <c r="BN43" i="4"/>
  <c r="AP54" i="4"/>
  <c r="AP50" i="4"/>
  <c r="AP42" i="4"/>
  <c r="AP33" i="4"/>
  <c r="AP22" i="4"/>
  <c r="AP14" i="4"/>
  <c r="BK66" i="4" l="1"/>
  <c r="BK68" i="4" s="1"/>
  <c r="BJ67" i="4" s="1"/>
  <c r="BN66" i="4"/>
  <c r="BN68" i="4" s="1"/>
  <c r="AP32" i="4"/>
  <c r="AP49" i="4"/>
  <c r="AP13" i="4"/>
  <c r="BH49" i="4" l="1"/>
  <c r="BH45" i="4"/>
  <c r="BH26" i="4"/>
  <c r="AM42" i="4"/>
  <c r="AM14" i="4"/>
  <c r="AM22" i="4"/>
  <c r="AM33" i="4"/>
  <c r="AM60" i="4"/>
  <c r="AM54" i="4"/>
  <c r="AM50" i="4"/>
  <c r="BZ16" i="4"/>
  <c r="BZ25" i="4"/>
  <c r="BH60" i="4"/>
  <c r="AM32" i="4" l="1"/>
  <c r="BH53" i="4"/>
  <c r="AM13" i="4"/>
  <c r="AM49" i="4"/>
  <c r="L26" i="4"/>
  <c r="O26" i="4"/>
  <c r="O64" i="4"/>
  <c r="O57" i="4"/>
  <c r="O51" i="4"/>
  <c r="O47" i="4"/>
  <c r="O37" i="4"/>
  <c r="O33" i="4"/>
  <c r="O23" i="4"/>
  <c r="O14" i="4"/>
  <c r="L64" i="4"/>
  <c r="L57" i="4"/>
  <c r="L51" i="4"/>
  <c r="L47" i="4"/>
  <c r="L37" i="4"/>
  <c r="L33" i="4"/>
  <c r="L23" i="4"/>
  <c r="L14" i="4"/>
  <c r="FU7" i="5"/>
  <c r="FG7" i="5"/>
  <c r="EB7" i="7"/>
  <c r="DN7" i="7"/>
  <c r="ET7" i="4"/>
  <c r="EF7" i="4"/>
  <c r="I13" i="4" l="1"/>
  <c r="I66" i="4" s="1"/>
  <c r="O32" i="4"/>
  <c r="O13" i="4"/>
  <c r="L13" i="4"/>
  <c r="L32" i="4"/>
  <c r="AX61" i="7"/>
  <c r="AX60" i="7" s="1"/>
  <c r="AW61" i="7"/>
  <c r="AW60" i="7" s="1"/>
  <c r="AV61" i="7"/>
  <c r="AV60" i="7"/>
  <c r="AX56" i="7"/>
  <c r="AX55" i="7" s="1"/>
  <c r="AX65" i="7" s="1"/>
  <c r="AW56" i="7"/>
  <c r="AW55" i="7" s="1"/>
  <c r="AV56" i="7"/>
  <c r="AV55" i="7" s="1"/>
  <c r="AX49" i="7"/>
  <c r="AW49" i="7"/>
  <c r="AV49" i="7"/>
  <c r="AX45" i="7"/>
  <c r="AW45" i="7"/>
  <c r="AV45" i="7"/>
  <c r="AX26" i="7"/>
  <c r="AW26" i="7"/>
  <c r="AV26" i="7"/>
  <c r="AX14" i="7"/>
  <c r="AW14" i="7"/>
  <c r="AV14" i="7"/>
  <c r="AC60" i="7"/>
  <c r="AB60" i="7"/>
  <c r="AA60" i="7"/>
  <c r="AC54" i="7"/>
  <c r="AB54" i="7"/>
  <c r="AA54" i="7"/>
  <c r="AC50" i="7"/>
  <c r="AB50" i="7"/>
  <c r="AA50" i="7"/>
  <c r="AC42" i="7"/>
  <c r="AB42" i="7"/>
  <c r="AA42" i="7"/>
  <c r="AC33" i="7"/>
  <c r="AB33" i="7"/>
  <c r="AA33" i="7"/>
  <c r="AC22" i="7"/>
  <c r="AB22" i="7"/>
  <c r="AA22" i="7"/>
  <c r="AC14" i="7"/>
  <c r="AB14" i="7"/>
  <c r="AA14" i="7"/>
  <c r="H64" i="7"/>
  <c r="G64" i="7"/>
  <c r="F64" i="7"/>
  <c r="H57" i="7"/>
  <c r="G57" i="7"/>
  <c r="F57" i="7"/>
  <c r="H51" i="7"/>
  <c r="G51" i="7"/>
  <c r="F51" i="7"/>
  <c r="H47" i="7"/>
  <c r="G47" i="7"/>
  <c r="F47" i="7"/>
  <c r="H37" i="7"/>
  <c r="G37" i="7"/>
  <c r="F37" i="7"/>
  <c r="H33" i="7"/>
  <c r="G33" i="7"/>
  <c r="F33" i="7"/>
  <c r="H26" i="7"/>
  <c r="G26" i="7"/>
  <c r="F26" i="7"/>
  <c r="H23" i="7"/>
  <c r="G23" i="7"/>
  <c r="F23" i="7"/>
  <c r="H14" i="7"/>
  <c r="G14" i="7"/>
  <c r="F14" i="7"/>
  <c r="CB61" i="5"/>
  <c r="CB60" i="5" s="1"/>
  <c r="CA61" i="5"/>
  <c r="CA60" i="5" s="1"/>
  <c r="BZ61" i="5"/>
  <c r="BZ60" i="5" s="1"/>
  <c r="CB56" i="5"/>
  <c r="CB55" i="5" s="1"/>
  <c r="CB65" i="5" s="1"/>
  <c r="CA56" i="5"/>
  <c r="CA55" i="5" s="1"/>
  <c r="BZ56" i="5"/>
  <c r="BZ55" i="5" s="1"/>
  <c r="BZ65" i="5" s="1"/>
  <c r="CB49" i="5"/>
  <c r="CA49" i="5"/>
  <c r="BZ49" i="5"/>
  <c r="CB45" i="5"/>
  <c r="CA45" i="5"/>
  <c r="BZ45" i="5"/>
  <c r="CB26" i="5"/>
  <c r="CA26" i="5"/>
  <c r="BZ26" i="5"/>
  <c r="CB14" i="5"/>
  <c r="CA14" i="5"/>
  <c r="BZ14" i="5"/>
  <c r="AR60" i="5"/>
  <c r="AQ60" i="5"/>
  <c r="AP60" i="5"/>
  <c r="AR54" i="5"/>
  <c r="AQ54" i="5"/>
  <c r="AP54" i="5"/>
  <c r="AR50" i="5"/>
  <c r="AQ50" i="5"/>
  <c r="AP50" i="5"/>
  <c r="AR42" i="5"/>
  <c r="AQ42" i="5"/>
  <c r="AP42" i="5"/>
  <c r="AR33" i="5"/>
  <c r="AQ33" i="5"/>
  <c r="AP33" i="5"/>
  <c r="AR22" i="5"/>
  <c r="AQ22" i="5"/>
  <c r="AP22" i="5"/>
  <c r="AR14" i="5"/>
  <c r="AQ14" i="5"/>
  <c r="AP14" i="5"/>
  <c r="H64" i="5"/>
  <c r="G64" i="5"/>
  <c r="F64" i="5"/>
  <c r="H57" i="5"/>
  <c r="G57" i="5"/>
  <c r="F57" i="5"/>
  <c r="H51" i="5"/>
  <c r="G51" i="5"/>
  <c r="F51" i="5"/>
  <c r="H47" i="5"/>
  <c r="G47" i="5"/>
  <c r="F47" i="5"/>
  <c r="H37" i="5"/>
  <c r="G37" i="5"/>
  <c r="F37" i="5"/>
  <c r="H33" i="5"/>
  <c r="G33" i="5"/>
  <c r="F33" i="5"/>
  <c r="H26" i="5"/>
  <c r="G26" i="5"/>
  <c r="F26" i="5"/>
  <c r="H23" i="5"/>
  <c r="G23" i="5"/>
  <c r="F23" i="5"/>
  <c r="H14" i="5"/>
  <c r="G14" i="5"/>
  <c r="F14" i="5"/>
  <c r="BH55" i="4"/>
  <c r="BH65" i="4" s="1"/>
  <c r="BH14" i="4"/>
  <c r="BZ14" i="4" s="1"/>
  <c r="AG60" i="4"/>
  <c r="AG54" i="4"/>
  <c r="AG50" i="4"/>
  <c r="AG42" i="4"/>
  <c r="AG33" i="4"/>
  <c r="AG22" i="4"/>
  <c r="AG14" i="4"/>
  <c r="F64" i="4"/>
  <c r="F57" i="4"/>
  <c r="F51" i="4"/>
  <c r="F47" i="4"/>
  <c r="F37" i="4"/>
  <c r="F33" i="4"/>
  <c r="F23" i="4"/>
  <c r="F14" i="4"/>
  <c r="AP32" i="5" l="1"/>
  <c r="O66" i="4"/>
  <c r="AQ13" i="5"/>
  <c r="AP13" i="5"/>
  <c r="BZ43" i="5"/>
  <c r="BZ66" i="5" s="1"/>
  <c r="CB53" i="5"/>
  <c r="AB13" i="7"/>
  <c r="AC13" i="7"/>
  <c r="AB32" i="7"/>
  <c r="AB49" i="7"/>
  <c r="AV43" i="7"/>
  <c r="AX53" i="7"/>
  <c r="AW65" i="7"/>
  <c r="AP49" i="5"/>
  <c r="AR13" i="5"/>
  <c r="AQ32" i="5"/>
  <c r="BZ53" i="5"/>
  <c r="AA32" i="7"/>
  <c r="AA49" i="7"/>
  <c r="AW43" i="7"/>
  <c r="AW66" i="7" s="1"/>
  <c r="AW53" i="7"/>
  <c r="L66" i="4"/>
  <c r="BH43" i="4"/>
  <c r="AR32" i="5"/>
  <c r="CB43" i="5"/>
  <c r="F13" i="5"/>
  <c r="G13" i="5"/>
  <c r="H13" i="5"/>
  <c r="F32" i="5"/>
  <c r="G32" i="5"/>
  <c r="H32" i="5"/>
  <c r="AQ49" i="5"/>
  <c r="AR49" i="5"/>
  <c r="CA43" i="5"/>
  <c r="CA53" i="5"/>
  <c r="AC32" i="7"/>
  <c r="AX43" i="7"/>
  <c r="AX66" i="7" s="1"/>
  <c r="AV53" i="7"/>
  <c r="AV65" i="7"/>
  <c r="F13" i="7"/>
  <c r="G13" i="7"/>
  <c r="H13" i="7"/>
  <c r="AA13" i="7"/>
  <c r="F32" i="7"/>
  <c r="G32" i="7"/>
  <c r="H32" i="7"/>
  <c r="AC49" i="7"/>
  <c r="CA65" i="5"/>
  <c r="AG49" i="4"/>
  <c r="AG32" i="4"/>
  <c r="AG13" i="4"/>
  <c r="F32" i="4"/>
  <c r="F13" i="4"/>
  <c r="AV66" i="7" l="1"/>
  <c r="CB66" i="5"/>
  <c r="F66" i="5"/>
  <c r="G66" i="7"/>
  <c r="G66" i="5"/>
  <c r="BH66" i="4"/>
  <c r="BH68" i="4" s="1"/>
  <c r="F66" i="4"/>
  <c r="CA66" i="5"/>
  <c r="H66" i="5"/>
  <c r="H66" i="7"/>
  <c r="F66" i="7"/>
  <c r="BG71" i="7"/>
  <c r="BF71" i="7"/>
  <c r="BE71" i="7"/>
  <c r="AX71" i="7"/>
  <c r="AW71" i="7"/>
  <c r="AV71" i="7"/>
  <c r="AL71" i="7"/>
  <c r="AK71" i="7"/>
  <c r="AJ71" i="7"/>
  <c r="AC71" i="7"/>
  <c r="AB71" i="7"/>
  <c r="AA71" i="7"/>
  <c r="ET33" i="7"/>
  <c r="ET28" i="7"/>
  <c r="ES26" i="7"/>
  <c r="ET20" i="7"/>
  <c r="ET15" i="7"/>
  <c r="ET26" i="7" s="1"/>
  <c r="BG13" i="7"/>
  <c r="BE13" i="7"/>
  <c r="AL13" i="7"/>
  <c r="AJ13" i="7"/>
  <c r="Q13" i="7"/>
  <c r="O13" i="7"/>
  <c r="AD9" i="7"/>
  <c r="AY9" i="7" s="1"/>
  <c r="AA9" i="7"/>
  <c r="AV9" i="7" s="1"/>
  <c r="EP7" i="7"/>
  <c r="CV7" i="7"/>
  <c r="CF7" i="7"/>
  <c r="BP7" i="7"/>
  <c r="Z7" i="7"/>
  <c r="AU7" i="7" s="1"/>
  <c r="GM33" i="5"/>
  <c r="GM28" i="5"/>
  <c r="GL26" i="5"/>
  <c r="GM20" i="5"/>
  <c r="GM15" i="5"/>
  <c r="GI7" i="5"/>
  <c r="EO7" i="5"/>
  <c r="DY7" i="5"/>
  <c r="DI7" i="5"/>
  <c r="BZ71" i="5"/>
  <c r="CA71" i="5"/>
  <c r="CB71" i="5"/>
  <c r="CX71" i="5"/>
  <c r="CY71" i="5"/>
  <c r="CZ71" i="5"/>
  <c r="CZ13" i="5"/>
  <c r="CX13" i="5"/>
  <c r="AP71" i="5"/>
  <c r="AQ71" i="5"/>
  <c r="AR71" i="5"/>
  <c r="BN71" i="5"/>
  <c r="BO71" i="5"/>
  <c r="BP71" i="5"/>
  <c r="BK9" i="4"/>
  <c r="BN9" i="4"/>
  <c r="BQ9" i="4"/>
  <c r="BT9" i="4"/>
  <c r="BW9" i="4"/>
  <c r="BH9" i="4"/>
  <c r="AJ9" i="4"/>
  <c r="AM9" i="4"/>
  <c r="AP9" i="4"/>
  <c r="AS9" i="4"/>
  <c r="AV9" i="4"/>
  <c r="AG9" i="4"/>
  <c r="GM26" i="5" l="1"/>
  <c r="CQ66" i="5"/>
  <c r="CI66" i="5"/>
  <c r="GM39" i="5"/>
  <c r="ET39" i="7"/>
  <c r="CT68" i="5"/>
  <c r="CT67" i="5"/>
  <c r="CR67" i="5"/>
  <c r="CT66" i="5"/>
  <c r="CS66" i="5"/>
  <c r="CR66" i="5"/>
  <c r="Z66" i="5"/>
  <c r="Y66" i="5"/>
  <c r="X66" i="5"/>
  <c r="CT65" i="5"/>
  <c r="CS65" i="5"/>
  <c r="CR65" i="5"/>
  <c r="X65" i="5"/>
  <c r="CT64" i="5"/>
  <c r="Z64" i="5"/>
  <c r="Y64" i="5"/>
  <c r="X64" i="5"/>
  <c r="CT63" i="5"/>
  <c r="CT62" i="5"/>
  <c r="CT61" i="5"/>
  <c r="CS61" i="5"/>
  <c r="CR61" i="5"/>
  <c r="CT60" i="5"/>
  <c r="CS60" i="5"/>
  <c r="CR60" i="5"/>
  <c r="BJ60" i="5"/>
  <c r="BI60" i="5"/>
  <c r="BH60" i="5"/>
  <c r="CT59" i="5"/>
  <c r="BI59" i="5"/>
  <c r="BH59" i="5"/>
  <c r="X59" i="5"/>
  <c r="CT58" i="5"/>
  <c r="BJ58" i="5"/>
  <c r="CT57" i="5"/>
  <c r="Z57" i="5"/>
  <c r="Y57" i="5"/>
  <c r="X57" i="5"/>
  <c r="CT56" i="5"/>
  <c r="CS56" i="5"/>
  <c r="CR56" i="5"/>
  <c r="CT55" i="5"/>
  <c r="CS55" i="5"/>
  <c r="CR55" i="5"/>
  <c r="CT54" i="5"/>
  <c r="CS54" i="5"/>
  <c r="CR54" i="5"/>
  <c r="BJ54" i="5"/>
  <c r="BI54" i="5"/>
  <c r="BH54" i="5"/>
  <c r="X54" i="5"/>
  <c r="CT53" i="5"/>
  <c r="CS53" i="5"/>
  <c r="CR53" i="5"/>
  <c r="BJ53" i="5"/>
  <c r="CT52" i="5"/>
  <c r="CT51" i="5"/>
  <c r="BJ51" i="5"/>
  <c r="Z51" i="5"/>
  <c r="Y51" i="5"/>
  <c r="X51" i="5"/>
  <c r="CT50" i="5"/>
  <c r="BJ50" i="5"/>
  <c r="BI50" i="5"/>
  <c r="BH50" i="5"/>
  <c r="CT49" i="5"/>
  <c r="CS49" i="5"/>
  <c r="CR49" i="5"/>
  <c r="BJ49" i="5"/>
  <c r="BI49" i="5"/>
  <c r="BH49" i="5"/>
  <c r="CT48" i="5"/>
  <c r="CT47" i="5"/>
  <c r="Z47" i="5"/>
  <c r="Y47" i="5"/>
  <c r="X47" i="5"/>
  <c r="CT46" i="5"/>
  <c r="CT45" i="5"/>
  <c r="CS45" i="5"/>
  <c r="CR45" i="5"/>
  <c r="BH45" i="5"/>
  <c r="Z45" i="5"/>
  <c r="CT44" i="5"/>
  <c r="CS44" i="5"/>
  <c r="CR44" i="5"/>
  <c r="Y44" i="5"/>
  <c r="CT43" i="5"/>
  <c r="CS43" i="5"/>
  <c r="CR43" i="5"/>
  <c r="BH43" i="5"/>
  <c r="CT42" i="5"/>
  <c r="BJ42" i="5"/>
  <c r="BI42" i="5"/>
  <c r="BH42" i="5"/>
  <c r="CT41" i="5"/>
  <c r="CT40" i="5"/>
  <c r="BI40" i="5"/>
  <c r="BH40" i="5"/>
  <c r="CT39" i="5"/>
  <c r="BJ39" i="5"/>
  <c r="CT38" i="5"/>
  <c r="BI38" i="5"/>
  <c r="CT37" i="5"/>
  <c r="Z37" i="5"/>
  <c r="Y37" i="5"/>
  <c r="X37" i="5"/>
  <c r="CT36" i="5"/>
  <c r="CT35" i="5"/>
  <c r="X35" i="5"/>
  <c r="CT34" i="5"/>
  <c r="BI34" i="5"/>
  <c r="CT33" i="5"/>
  <c r="BJ33" i="5"/>
  <c r="BI33" i="5"/>
  <c r="BH33" i="5"/>
  <c r="Z33" i="5"/>
  <c r="Y33" i="5"/>
  <c r="X33" i="5"/>
  <c r="CT32" i="5"/>
  <c r="BJ32" i="5"/>
  <c r="BI32" i="5"/>
  <c r="BH32" i="5"/>
  <c r="Z32" i="5"/>
  <c r="Y32" i="5"/>
  <c r="X32" i="5"/>
  <c r="CT31" i="5"/>
  <c r="CT30" i="5"/>
  <c r="CT29" i="5"/>
  <c r="CT28" i="5"/>
  <c r="CT27" i="5"/>
  <c r="CT26" i="5"/>
  <c r="CS26" i="5"/>
  <c r="CR26" i="5"/>
  <c r="Z26" i="5"/>
  <c r="Y26" i="5"/>
  <c r="X26" i="5"/>
  <c r="CT25" i="5"/>
  <c r="CT24" i="5"/>
  <c r="CT23" i="5"/>
  <c r="Z23" i="5"/>
  <c r="Y23" i="5"/>
  <c r="X23" i="5"/>
  <c r="CT22" i="5"/>
  <c r="BJ22" i="5"/>
  <c r="BI22" i="5"/>
  <c r="BH22" i="5"/>
  <c r="CT21" i="5"/>
  <c r="CT20" i="5"/>
  <c r="BJ20" i="5"/>
  <c r="Y20" i="5"/>
  <c r="CT19" i="5"/>
  <c r="CT18" i="5"/>
  <c r="CT17" i="5"/>
  <c r="CT16" i="5"/>
  <c r="CT15" i="5"/>
  <c r="BH15" i="5"/>
  <c r="Y15" i="5"/>
  <c r="CT14" i="5"/>
  <c r="CS14" i="5"/>
  <c r="CR14" i="5"/>
  <c r="BJ14" i="5"/>
  <c r="BI14" i="5"/>
  <c r="BH14" i="5"/>
  <c r="Z14" i="5"/>
  <c r="Y14" i="5"/>
  <c r="X14" i="5"/>
  <c r="CT13" i="5"/>
  <c r="CS13" i="5"/>
  <c r="CR13" i="5"/>
  <c r="BJ13" i="5"/>
  <c r="BI13" i="5"/>
  <c r="BH13" i="5"/>
  <c r="Z13" i="5"/>
  <c r="Y13" i="5"/>
  <c r="X13" i="5"/>
  <c r="CQ68" i="5"/>
  <c r="CQ67" i="5"/>
  <c r="CP66" i="5"/>
  <c r="CO66" i="5"/>
  <c r="W66" i="5"/>
  <c r="V66" i="5"/>
  <c r="U66" i="5"/>
  <c r="CQ65" i="5"/>
  <c r="CP65" i="5"/>
  <c r="CO65" i="5"/>
  <c r="CQ64" i="5"/>
  <c r="W64" i="5"/>
  <c r="V64" i="5"/>
  <c r="U64" i="5"/>
  <c r="CQ63" i="5"/>
  <c r="U63" i="5"/>
  <c r="CQ62" i="5"/>
  <c r="BG62" i="5"/>
  <c r="V62" i="5"/>
  <c r="CQ61" i="5"/>
  <c r="CP61" i="5"/>
  <c r="CO61" i="5"/>
  <c r="W61" i="5"/>
  <c r="CQ60" i="5"/>
  <c r="CP60" i="5"/>
  <c r="CO60" i="5"/>
  <c r="BG60" i="5"/>
  <c r="BF60" i="5"/>
  <c r="BE60" i="5"/>
  <c r="CQ59" i="5"/>
  <c r="W59" i="5"/>
  <c r="U59" i="5"/>
  <c r="CQ58" i="5"/>
  <c r="V58" i="5"/>
  <c r="CQ57" i="5"/>
  <c r="CP57" i="5"/>
  <c r="BE57" i="5"/>
  <c r="W57" i="5"/>
  <c r="V57" i="5"/>
  <c r="U57" i="5"/>
  <c r="CQ56" i="5"/>
  <c r="CP56" i="5"/>
  <c r="CO56" i="5"/>
  <c r="BF56" i="5"/>
  <c r="U56" i="5"/>
  <c r="CQ55" i="5"/>
  <c r="CP55" i="5"/>
  <c r="CO55" i="5"/>
  <c r="BG55" i="5"/>
  <c r="V55" i="5"/>
  <c r="CQ54" i="5"/>
  <c r="CP54" i="5"/>
  <c r="CO54" i="5"/>
  <c r="BG54" i="5"/>
  <c r="BF54" i="5"/>
  <c r="BE54" i="5"/>
  <c r="W54" i="5"/>
  <c r="CQ53" i="5"/>
  <c r="CP53" i="5"/>
  <c r="CO53" i="5"/>
  <c r="BE53" i="5"/>
  <c r="CQ52" i="5"/>
  <c r="BF52" i="5"/>
  <c r="CQ51" i="5"/>
  <c r="BG51" i="5"/>
  <c r="W51" i="5"/>
  <c r="V51" i="5"/>
  <c r="U51" i="5"/>
  <c r="CQ50" i="5"/>
  <c r="CO50" i="5"/>
  <c r="BG50" i="5"/>
  <c r="BF50" i="5"/>
  <c r="BE50" i="5"/>
  <c r="W50" i="5"/>
  <c r="V50" i="5"/>
  <c r="CQ49" i="5"/>
  <c r="CP49" i="5"/>
  <c r="CO49" i="5"/>
  <c r="BG49" i="5"/>
  <c r="BF49" i="5"/>
  <c r="BE49" i="5"/>
  <c r="CQ48" i="5"/>
  <c r="CQ47" i="5"/>
  <c r="W47" i="5"/>
  <c r="V47" i="5"/>
  <c r="U47" i="5"/>
  <c r="CQ46" i="5"/>
  <c r="CQ45" i="5"/>
  <c r="CP45" i="5"/>
  <c r="CO45" i="5"/>
  <c r="CQ44" i="5"/>
  <c r="CP44" i="5"/>
  <c r="CO44" i="5"/>
  <c r="W44" i="5"/>
  <c r="CQ43" i="5"/>
  <c r="CP43" i="5"/>
  <c r="CO43" i="5"/>
  <c r="BF43" i="5"/>
  <c r="CQ42" i="5"/>
  <c r="BG42" i="5"/>
  <c r="BF42" i="5"/>
  <c r="BE42" i="5"/>
  <c r="U42" i="5"/>
  <c r="CQ41" i="5"/>
  <c r="CQ40" i="5"/>
  <c r="BF40" i="5"/>
  <c r="CQ39" i="5"/>
  <c r="CQ38" i="5"/>
  <c r="BG38" i="5"/>
  <c r="BF38" i="5"/>
  <c r="BE38" i="5"/>
  <c r="U38" i="5"/>
  <c r="CQ37" i="5"/>
  <c r="W37" i="5"/>
  <c r="V37" i="5"/>
  <c r="U37" i="5"/>
  <c r="CQ36" i="5"/>
  <c r="V36" i="5"/>
  <c r="CQ35" i="5"/>
  <c r="BG35" i="5"/>
  <c r="W35" i="5"/>
  <c r="V35" i="5"/>
  <c r="CQ34" i="5"/>
  <c r="BE34" i="5"/>
  <c r="CQ33" i="5"/>
  <c r="BG33" i="5"/>
  <c r="BF33" i="5"/>
  <c r="BE33" i="5"/>
  <c r="W33" i="5"/>
  <c r="V33" i="5"/>
  <c r="U33" i="5"/>
  <c r="CQ32" i="5"/>
  <c r="BG32" i="5"/>
  <c r="BF32" i="5"/>
  <c r="BE32" i="5"/>
  <c r="W32" i="5"/>
  <c r="V32" i="5"/>
  <c r="U32" i="5"/>
  <c r="CQ31" i="5"/>
  <c r="CQ30" i="5"/>
  <c r="CQ29" i="5"/>
  <c r="CQ28" i="5"/>
  <c r="CQ27" i="5"/>
  <c r="CQ26" i="5"/>
  <c r="CP26" i="5"/>
  <c r="CO26" i="5"/>
  <c r="W26" i="5"/>
  <c r="V26" i="5"/>
  <c r="U26" i="5"/>
  <c r="CQ25" i="5"/>
  <c r="CQ24" i="5"/>
  <c r="CQ23" i="5"/>
  <c r="W23" i="5"/>
  <c r="V23" i="5"/>
  <c r="U23" i="5"/>
  <c r="CQ22" i="5"/>
  <c r="BG22" i="5"/>
  <c r="BF22" i="5"/>
  <c r="BE22" i="5"/>
  <c r="CQ21" i="5"/>
  <c r="W21" i="5"/>
  <c r="CQ20" i="5"/>
  <c r="BE20" i="5"/>
  <c r="CQ19" i="5"/>
  <c r="BE19" i="5"/>
  <c r="CQ18" i="5"/>
  <c r="BF18" i="5"/>
  <c r="U18" i="5"/>
  <c r="CQ17" i="5"/>
  <c r="U17" i="5"/>
  <c r="CQ16" i="5"/>
  <c r="CQ15" i="5"/>
  <c r="CQ14" i="5"/>
  <c r="CP14" i="5"/>
  <c r="CO14" i="5"/>
  <c r="BG14" i="5"/>
  <c r="BF14" i="5"/>
  <c r="BE14" i="5"/>
  <c r="W14" i="5"/>
  <c r="V14" i="5"/>
  <c r="U14" i="5"/>
  <c r="CQ13" i="5"/>
  <c r="CP13" i="5"/>
  <c r="CO13" i="5"/>
  <c r="BG13" i="5"/>
  <c r="BF13" i="5"/>
  <c r="BE13" i="5"/>
  <c r="W13" i="5"/>
  <c r="V13" i="5"/>
  <c r="U13" i="5"/>
  <c r="CN68" i="5"/>
  <c r="CN67" i="5"/>
  <c r="CN66" i="5"/>
  <c r="CM66" i="5"/>
  <c r="CL66" i="5"/>
  <c r="T66" i="5"/>
  <c r="S66" i="5"/>
  <c r="R66" i="5"/>
  <c r="CN65" i="5"/>
  <c r="CM65" i="5"/>
  <c r="CL65" i="5"/>
  <c r="CN64" i="5"/>
  <c r="T64" i="5"/>
  <c r="S64" i="5"/>
  <c r="R64" i="5"/>
  <c r="CN63" i="5"/>
  <c r="CN62" i="5"/>
  <c r="CN61" i="5"/>
  <c r="CM61" i="5"/>
  <c r="CL61" i="5"/>
  <c r="T61" i="5"/>
  <c r="CN60" i="5"/>
  <c r="CM60" i="5"/>
  <c r="CL60" i="5"/>
  <c r="BD60" i="5"/>
  <c r="BC60" i="5"/>
  <c r="BB60" i="5"/>
  <c r="CN59" i="5"/>
  <c r="BC59" i="5"/>
  <c r="CN58" i="5"/>
  <c r="CN57" i="5"/>
  <c r="T57" i="5"/>
  <c r="S57" i="5"/>
  <c r="R57" i="5"/>
  <c r="CN56" i="5"/>
  <c r="CM56" i="5"/>
  <c r="CL56" i="5"/>
  <c r="CN55" i="5"/>
  <c r="CM55" i="5"/>
  <c r="CL55" i="5"/>
  <c r="BD55" i="5"/>
  <c r="CN54" i="5"/>
  <c r="CM54" i="5"/>
  <c r="CL54" i="5"/>
  <c r="BD54" i="5"/>
  <c r="BC54" i="5"/>
  <c r="BB54" i="5"/>
  <c r="CN53" i="5"/>
  <c r="CM53" i="5"/>
  <c r="CL53" i="5"/>
  <c r="CN52" i="5"/>
  <c r="CL52" i="5"/>
  <c r="CN51" i="5"/>
  <c r="BD51" i="5"/>
  <c r="BB51" i="5"/>
  <c r="T51" i="5"/>
  <c r="S51" i="5"/>
  <c r="R51" i="5"/>
  <c r="CN50" i="5"/>
  <c r="BD50" i="5"/>
  <c r="BC50" i="5"/>
  <c r="BB50" i="5"/>
  <c r="CN49" i="5"/>
  <c r="CM49" i="5"/>
  <c r="CL49" i="5"/>
  <c r="BD49" i="5"/>
  <c r="BC49" i="5"/>
  <c r="BB49" i="5"/>
  <c r="CN48" i="5"/>
  <c r="CN47" i="5"/>
  <c r="CM47" i="5"/>
  <c r="T47" i="5"/>
  <c r="S47" i="5"/>
  <c r="R47" i="5"/>
  <c r="CN46" i="5"/>
  <c r="T46" i="5"/>
  <c r="CN45" i="5"/>
  <c r="CM45" i="5"/>
  <c r="CL45" i="5"/>
  <c r="R45" i="5"/>
  <c r="CN44" i="5"/>
  <c r="CM44" i="5"/>
  <c r="CL44" i="5"/>
  <c r="CN43" i="5"/>
  <c r="CM43" i="5"/>
  <c r="CL43" i="5"/>
  <c r="CN42" i="5"/>
  <c r="BD42" i="5"/>
  <c r="BC42" i="5"/>
  <c r="BB42" i="5"/>
  <c r="T42" i="5"/>
  <c r="S42" i="5"/>
  <c r="CN41" i="5"/>
  <c r="CN40" i="5"/>
  <c r="BD40" i="5"/>
  <c r="R40" i="5"/>
  <c r="CN39" i="5"/>
  <c r="CN38" i="5"/>
  <c r="CN37" i="5"/>
  <c r="T37" i="5"/>
  <c r="S37" i="5"/>
  <c r="R37" i="5"/>
  <c r="CN36" i="5"/>
  <c r="S36" i="5"/>
  <c r="R36" i="5"/>
  <c r="CN35" i="5"/>
  <c r="R35" i="5"/>
  <c r="CN34" i="5"/>
  <c r="T34" i="5"/>
  <c r="CN33" i="5"/>
  <c r="BD33" i="5"/>
  <c r="BC33" i="5"/>
  <c r="BB33" i="5"/>
  <c r="T33" i="5"/>
  <c r="S33" i="5"/>
  <c r="R33" i="5"/>
  <c r="CN32" i="5"/>
  <c r="BD32" i="5"/>
  <c r="BC32" i="5"/>
  <c r="BB32" i="5"/>
  <c r="T32" i="5"/>
  <c r="S32" i="5"/>
  <c r="R32" i="5"/>
  <c r="CN31" i="5"/>
  <c r="CN30" i="5"/>
  <c r="CN29" i="5"/>
  <c r="CN28" i="5"/>
  <c r="CN27" i="5"/>
  <c r="CN26" i="5"/>
  <c r="CM26" i="5"/>
  <c r="CL26" i="5"/>
  <c r="T26" i="5"/>
  <c r="S26" i="5"/>
  <c r="R26" i="5"/>
  <c r="CN25" i="5"/>
  <c r="CN24" i="5"/>
  <c r="CN23" i="5"/>
  <c r="T23" i="5"/>
  <c r="S23" i="5"/>
  <c r="R23" i="5"/>
  <c r="CN22" i="5"/>
  <c r="BD22" i="5"/>
  <c r="BC22" i="5"/>
  <c r="BB22" i="5"/>
  <c r="S22" i="5"/>
  <c r="CN21" i="5"/>
  <c r="CN20" i="5"/>
  <c r="BD20" i="5"/>
  <c r="BC20" i="5"/>
  <c r="CN19" i="5"/>
  <c r="CN18" i="5"/>
  <c r="BC18" i="5"/>
  <c r="CN17" i="5"/>
  <c r="BD17" i="5"/>
  <c r="CN16" i="5"/>
  <c r="R16" i="5"/>
  <c r="CN15" i="5"/>
  <c r="BC15" i="5"/>
  <c r="CN14" i="5"/>
  <c r="CM14" i="5"/>
  <c r="CL14" i="5"/>
  <c r="BD14" i="5"/>
  <c r="BC14" i="5"/>
  <c r="BB14" i="5"/>
  <c r="T14" i="5"/>
  <c r="S14" i="5"/>
  <c r="R14" i="5"/>
  <c r="CN13" i="5"/>
  <c r="CM13" i="5"/>
  <c r="CL13" i="5"/>
  <c r="BD13" i="5"/>
  <c r="BC13" i="5"/>
  <c r="BB13" i="5"/>
  <c r="T13" i="5"/>
  <c r="S13" i="5"/>
  <c r="R13" i="5"/>
  <c r="CK68" i="5"/>
  <c r="CK67" i="5"/>
  <c r="CK66" i="5"/>
  <c r="CJ66" i="5"/>
  <c r="Q66" i="5"/>
  <c r="P66" i="5"/>
  <c r="O66" i="5"/>
  <c r="CK65" i="5"/>
  <c r="CJ65" i="5"/>
  <c r="CI65" i="5"/>
  <c r="CK64" i="5"/>
  <c r="Q64" i="5"/>
  <c r="P64" i="5"/>
  <c r="O64" i="5"/>
  <c r="CK63" i="5"/>
  <c r="CK62" i="5"/>
  <c r="CK61" i="5"/>
  <c r="CJ61" i="5"/>
  <c r="CI61" i="5"/>
  <c r="CK60" i="5"/>
  <c r="CJ60" i="5"/>
  <c r="CI60" i="5"/>
  <c r="BA60" i="5"/>
  <c r="AZ60" i="5"/>
  <c r="AY60" i="5"/>
  <c r="CK59" i="5"/>
  <c r="CK58" i="5"/>
  <c r="CK57" i="5"/>
  <c r="Q57" i="5"/>
  <c r="P57" i="5"/>
  <c r="O57" i="5"/>
  <c r="CK56" i="5"/>
  <c r="CJ56" i="5"/>
  <c r="CI56" i="5"/>
  <c r="CK55" i="5"/>
  <c r="CJ55" i="5"/>
  <c r="CI55" i="5"/>
  <c r="CK54" i="5"/>
  <c r="CJ54" i="5"/>
  <c r="CI54" i="5"/>
  <c r="BA54" i="5"/>
  <c r="AZ54" i="5"/>
  <c r="AY54" i="5"/>
  <c r="CK53" i="5"/>
  <c r="CJ53" i="5"/>
  <c r="CI53" i="5"/>
  <c r="O53" i="5"/>
  <c r="CK52" i="5"/>
  <c r="CI52" i="5"/>
  <c r="CK51" i="5"/>
  <c r="Q51" i="5"/>
  <c r="P51" i="5"/>
  <c r="O51" i="5"/>
  <c r="CK50" i="5"/>
  <c r="BA50" i="5"/>
  <c r="AZ50" i="5"/>
  <c r="AY50" i="5"/>
  <c r="CK49" i="5"/>
  <c r="CJ49" i="5"/>
  <c r="CI49" i="5"/>
  <c r="BA49" i="5"/>
  <c r="AZ49" i="5"/>
  <c r="AY49" i="5"/>
  <c r="P49" i="5"/>
  <c r="CK48" i="5"/>
  <c r="CI48" i="5"/>
  <c r="Q48" i="5"/>
  <c r="CK47" i="5"/>
  <c r="Q47" i="5"/>
  <c r="P47" i="5"/>
  <c r="O47" i="5"/>
  <c r="CK46" i="5"/>
  <c r="AZ46" i="5"/>
  <c r="CK45" i="5"/>
  <c r="CJ45" i="5"/>
  <c r="CI45" i="5"/>
  <c r="AY45" i="5"/>
  <c r="CK44" i="5"/>
  <c r="CJ44" i="5"/>
  <c r="CI44" i="5"/>
  <c r="CK43" i="5"/>
  <c r="CJ43" i="5"/>
  <c r="CI43" i="5"/>
  <c r="P43" i="5"/>
  <c r="CK42" i="5"/>
  <c r="BA42" i="5"/>
  <c r="AZ42" i="5"/>
  <c r="AY42" i="5"/>
  <c r="Q42" i="5"/>
  <c r="CK41" i="5"/>
  <c r="AY41" i="5"/>
  <c r="CK40" i="5"/>
  <c r="Q40" i="5"/>
  <c r="P40" i="5"/>
  <c r="CK39" i="5"/>
  <c r="CK38" i="5"/>
  <c r="AZ38" i="5"/>
  <c r="AY38" i="5"/>
  <c r="O38" i="5"/>
  <c r="CK37" i="5"/>
  <c r="Q37" i="5"/>
  <c r="P37" i="5"/>
  <c r="O37" i="5"/>
  <c r="CK36" i="5"/>
  <c r="CK35" i="5"/>
  <c r="AZ35" i="5"/>
  <c r="CK34" i="5"/>
  <c r="Q34" i="5"/>
  <c r="CK33" i="5"/>
  <c r="BA33" i="5"/>
  <c r="AZ33" i="5"/>
  <c r="AY33" i="5"/>
  <c r="Q33" i="5"/>
  <c r="P33" i="5"/>
  <c r="O33" i="5"/>
  <c r="CK32" i="5"/>
  <c r="BA32" i="5"/>
  <c r="AZ32" i="5"/>
  <c r="AY32" i="5"/>
  <c r="Q32" i="5"/>
  <c r="P32" i="5"/>
  <c r="O32" i="5"/>
  <c r="CK31" i="5"/>
  <c r="CK30" i="5"/>
  <c r="CK29" i="5"/>
  <c r="CK28" i="5"/>
  <c r="CK27" i="5"/>
  <c r="CK26" i="5"/>
  <c r="CJ26" i="5"/>
  <c r="CI26" i="5"/>
  <c r="Q26" i="5"/>
  <c r="P26" i="5"/>
  <c r="O26" i="5"/>
  <c r="CK25" i="5"/>
  <c r="CK24" i="5"/>
  <c r="CK23" i="5"/>
  <c r="Q23" i="5"/>
  <c r="P23" i="5"/>
  <c r="O23" i="5"/>
  <c r="CK22" i="5"/>
  <c r="BA22" i="5"/>
  <c r="AZ22" i="5"/>
  <c r="AY22" i="5"/>
  <c r="CK21" i="5"/>
  <c r="CK20" i="5"/>
  <c r="CK19" i="5"/>
  <c r="CK18" i="5"/>
  <c r="CK17" i="5"/>
  <c r="CK16" i="5"/>
  <c r="CK15" i="5"/>
  <c r="CK14" i="5"/>
  <c r="CJ14" i="5"/>
  <c r="CI14" i="5"/>
  <c r="BA14" i="5"/>
  <c r="AZ14" i="5"/>
  <c r="AY14" i="5"/>
  <c r="Q14" i="5"/>
  <c r="P14" i="5"/>
  <c r="O14" i="5"/>
  <c r="CK13" i="5"/>
  <c r="CJ13" i="5"/>
  <c r="CI13" i="5"/>
  <c r="BA13" i="5"/>
  <c r="AZ13" i="5"/>
  <c r="AY13" i="5"/>
  <c r="Q13" i="5"/>
  <c r="P13" i="5"/>
  <c r="O13" i="5"/>
  <c r="CH68" i="5"/>
  <c r="CG68" i="5"/>
  <c r="CH67" i="5"/>
  <c r="CH66" i="5"/>
  <c r="CG66" i="5"/>
  <c r="CF66" i="5"/>
  <c r="N66" i="5"/>
  <c r="M66" i="5"/>
  <c r="L66" i="5"/>
  <c r="CH65" i="5"/>
  <c r="CG65" i="5"/>
  <c r="CF65" i="5"/>
  <c r="CH64" i="5"/>
  <c r="N64" i="5"/>
  <c r="M64" i="5"/>
  <c r="L64" i="5"/>
  <c r="CH63" i="5"/>
  <c r="L63" i="5"/>
  <c r="CH62" i="5"/>
  <c r="CH61" i="5"/>
  <c r="CG61" i="5"/>
  <c r="CF61" i="5"/>
  <c r="CH60" i="5"/>
  <c r="CG60" i="5"/>
  <c r="CF60" i="5"/>
  <c r="AX60" i="5"/>
  <c r="AW60" i="5"/>
  <c r="AV60" i="5"/>
  <c r="CH59" i="5"/>
  <c r="L59" i="5"/>
  <c r="CH58" i="5"/>
  <c r="CH57" i="5"/>
  <c r="N57" i="5"/>
  <c r="M57" i="5"/>
  <c r="L57" i="5"/>
  <c r="CH56" i="5"/>
  <c r="CG56" i="5"/>
  <c r="CF56" i="5"/>
  <c r="CH55" i="5"/>
  <c r="CG55" i="5"/>
  <c r="CF55" i="5"/>
  <c r="M55" i="5"/>
  <c r="CH54" i="5"/>
  <c r="CG54" i="5"/>
  <c r="CF54" i="5"/>
  <c r="AX54" i="5"/>
  <c r="AW54" i="5"/>
  <c r="AV54" i="5"/>
  <c r="L54" i="5"/>
  <c r="CH53" i="5"/>
  <c r="CG53" i="5"/>
  <c r="CF53" i="5"/>
  <c r="CH52" i="5"/>
  <c r="AW52" i="5"/>
  <c r="CH51" i="5"/>
  <c r="N51" i="5"/>
  <c r="M51" i="5"/>
  <c r="L51" i="5"/>
  <c r="CH50" i="5"/>
  <c r="CF50" i="5"/>
  <c r="AX50" i="5"/>
  <c r="AW50" i="5"/>
  <c r="AV50" i="5"/>
  <c r="CH49" i="5"/>
  <c r="CG49" i="5"/>
  <c r="CF49" i="5"/>
  <c r="AX49" i="5"/>
  <c r="AW49" i="5"/>
  <c r="AV49" i="5"/>
  <c r="CH48" i="5"/>
  <c r="AW48" i="5"/>
  <c r="CH47" i="5"/>
  <c r="CF47" i="5"/>
  <c r="N47" i="5"/>
  <c r="M47" i="5"/>
  <c r="L47" i="5"/>
  <c r="CH46" i="5"/>
  <c r="CH45" i="5"/>
  <c r="CG45" i="5"/>
  <c r="CF45" i="5"/>
  <c r="M45" i="5"/>
  <c r="CH44" i="5"/>
  <c r="CG44" i="5"/>
  <c r="CF44" i="5"/>
  <c r="CH43" i="5"/>
  <c r="CG43" i="5"/>
  <c r="CF43" i="5"/>
  <c r="CH42" i="5"/>
  <c r="AX42" i="5"/>
  <c r="AW42" i="5"/>
  <c r="AV42" i="5"/>
  <c r="CH41" i="5"/>
  <c r="N41" i="5"/>
  <c r="CH40" i="5"/>
  <c r="CH39" i="5"/>
  <c r="CH38" i="5"/>
  <c r="AV38" i="5"/>
  <c r="CH37" i="5"/>
  <c r="N37" i="5"/>
  <c r="M37" i="5"/>
  <c r="L37" i="5"/>
  <c r="CH36" i="5"/>
  <c r="N36" i="5"/>
  <c r="CH35" i="5"/>
  <c r="AX35" i="5"/>
  <c r="M35" i="5"/>
  <c r="CH34" i="5"/>
  <c r="N34" i="5"/>
  <c r="CH33" i="5"/>
  <c r="AX33" i="5"/>
  <c r="AW33" i="5"/>
  <c r="AV33" i="5"/>
  <c r="N33" i="5"/>
  <c r="M33" i="5"/>
  <c r="L33" i="5"/>
  <c r="CH32" i="5"/>
  <c r="AX32" i="5"/>
  <c r="AW32" i="5"/>
  <c r="AV32" i="5"/>
  <c r="N32" i="5"/>
  <c r="M32" i="5"/>
  <c r="L32" i="5"/>
  <c r="CH31" i="5"/>
  <c r="CH30" i="5"/>
  <c r="CH29" i="5"/>
  <c r="CH28" i="5"/>
  <c r="CH27" i="5"/>
  <c r="CH26" i="5"/>
  <c r="CG26" i="5"/>
  <c r="CF26" i="5"/>
  <c r="N26" i="5"/>
  <c r="M26" i="5"/>
  <c r="L26" i="5"/>
  <c r="CH25" i="5"/>
  <c r="CH24" i="5"/>
  <c r="CH23" i="5"/>
  <c r="N23" i="5"/>
  <c r="M23" i="5"/>
  <c r="L23" i="5"/>
  <c r="CH22" i="5"/>
  <c r="AX22" i="5"/>
  <c r="AW22" i="5"/>
  <c r="AV22" i="5"/>
  <c r="L22" i="5"/>
  <c r="CH21" i="5"/>
  <c r="CH20" i="5"/>
  <c r="N20" i="5"/>
  <c r="CH19" i="5"/>
  <c r="CH18" i="5"/>
  <c r="M18" i="5"/>
  <c r="CH17" i="5"/>
  <c r="CH16" i="5"/>
  <c r="AV16" i="5"/>
  <c r="CH15" i="5"/>
  <c r="CH14" i="5"/>
  <c r="CG14" i="5"/>
  <c r="CF14" i="5"/>
  <c r="AX14" i="5"/>
  <c r="AW14" i="5"/>
  <c r="AV14" i="5"/>
  <c r="N14" i="5"/>
  <c r="M14" i="5"/>
  <c r="L14" i="5"/>
  <c r="CH13" i="5"/>
  <c r="CG13" i="5"/>
  <c r="CF13" i="5"/>
  <c r="AX13" i="5"/>
  <c r="AW13" i="5"/>
  <c r="AV13" i="5"/>
  <c r="N13" i="5"/>
  <c r="M13" i="5"/>
  <c r="L13" i="5"/>
  <c r="CB68" i="4"/>
  <c r="CA68" i="4"/>
  <c r="BZ68" i="4"/>
  <c r="CB67" i="4"/>
  <c r="CA67" i="4"/>
  <c r="BZ67" i="4"/>
  <c r="CB66" i="4"/>
  <c r="CA66" i="4"/>
  <c r="BZ66" i="4"/>
  <c r="CB65" i="4"/>
  <c r="CA65" i="4"/>
  <c r="BZ65" i="4"/>
  <c r="CB63" i="4"/>
  <c r="CA63" i="4"/>
  <c r="BZ63" i="4"/>
  <c r="CB62" i="4"/>
  <c r="CA62" i="4"/>
  <c r="BZ62" i="4"/>
  <c r="CB61" i="4"/>
  <c r="CA61" i="4"/>
  <c r="BZ61" i="4"/>
  <c r="CB60" i="4"/>
  <c r="CA60" i="4"/>
  <c r="BZ60" i="4"/>
  <c r="CB59" i="4"/>
  <c r="CA59" i="4"/>
  <c r="BZ59" i="4"/>
  <c r="CB58" i="4"/>
  <c r="CA58" i="4"/>
  <c r="BZ58" i="4"/>
  <c r="CB57" i="4"/>
  <c r="CA57" i="4"/>
  <c r="BZ57" i="4"/>
  <c r="CB56" i="4"/>
  <c r="CA56" i="4"/>
  <c r="BZ56" i="4"/>
  <c r="CB55" i="4"/>
  <c r="CA55" i="4"/>
  <c r="BZ55" i="4"/>
  <c r="CB54" i="4"/>
  <c r="CA54" i="4"/>
  <c r="BZ54" i="4"/>
  <c r="CB53" i="4"/>
  <c r="CE53" i="5" s="1"/>
  <c r="CA53" i="4"/>
  <c r="CD53" i="5" s="1"/>
  <c r="BZ53" i="4"/>
  <c r="CC53" i="5" s="1"/>
  <c r="CB52" i="4"/>
  <c r="CA52" i="4"/>
  <c r="BZ52" i="4"/>
  <c r="EZ22" i="4" s="1"/>
  <c r="CB51" i="4"/>
  <c r="CE51" i="5" s="1"/>
  <c r="CA51" i="4"/>
  <c r="BZ51" i="4"/>
  <c r="CB50" i="4"/>
  <c r="CA50" i="4"/>
  <c r="BZ50" i="4"/>
  <c r="CB49" i="4"/>
  <c r="CE49" i="5" s="1"/>
  <c r="CA49" i="4"/>
  <c r="CD49" i="5" s="1"/>
  <c r="BZ49" i="4"/>
  <c r="CC49" i="5" s="1"/>
  <c r="CB48" i="4"/>
  <c r="CE48" i="5" s="1"/>
  <c r="CA48" i="4"/>
  <c r="BZ48" i="4"/>
  <c r="EL17" i="4" s="1"/>
  <c r="CB47" i="4"/>
  <c r="CA47" i="4"/>
  <c r="BZ47" i="4"/>
  <c r="CB46" i="4"/>
  <c r="CE46" i="5" s="1"/>
  <c r="CA46" i="4"/>
  <c r="BZ46" i="4"/>
  <c r="CB45" i="4"/>
  <c r="CE45" i="5" s="1"/>
  <c r="CA45" i="4"/>
  <c r="CD45" i="5" s="1"/>
  <c r="BZ45" i="4"/>
  <c r="CC45" i="5" s="1"/>
  <c r="CB44" i="4"/>
  <c r="CE44" i="5" s="1"/>
  <c r="CA44" i="4"/>
  <c r="CD44" i="5" s="1"/>
  <c r="BZ44" i="4"/>
  <c r="CC44" i="5" s="1"/>
  <c r="CB43" i="4"/>
  <c r="CE43" i="5" s="1"/>
  <c r="CA43" i="4"/>
  <c r="CD43" i="5" s="1"/>
  <c r="BZ43" i="4"/>
  <c r="CB42" i="4"/>
  <c r="CE42" i="5" s="1"/>
  <c r="CA42" i="4"/>
  <c r="BZ42" i="4"/>
  <c r="CB40" i="4"/>
  <c r="CE40" i="5" s="1"/>
  <c r="CA40" i="4"/>
  <c r="BZ40" i="4"/>
  <c r="CB39" i="4"/>
  <c r="CA39" i="4"/>
  <c r="BZ39" i="4"/>
  <c r="CB38" i="4"/>
  <c r="CE38" i="5" s="1"/>
  <c r="CA38" i="4"/>
  <c r="BZ38" i="4"/>
  <c r="CB37" i="4"/>
  <c r="CE37" i="5" s="1"/>
  <c r="CA37" i="4"/>
  <c r="BZ37" i="4"/>
  <c r="CB36" i="4"/>
  <c r="CE36" i="5" s="1"/>
  <c r="CA36" i="4"/>
  <c r="BZ36" i="4"/>
  <c r="CB35" i="4"/>
  <c r="CE35" i="5" s="1"/>
  <c r="CA35" i="4"/>
  <c r="BZ35" i="4"/>
  <c r="CB34" i="4"/>
  <c r="CE34" i="5" s="1"/>
  <c r="CA34" i="4"/>
  <c r="BZ34" i="4"/>
  <c r="CB33" i="4"/>
  <c r="CE33" i="5" s="1"/>
  <c r="CA33" i="4"/>
  <c r="BZ33" i="4"/>
  <c r="CB32" i="4"/>
  <c r="CA32" i="4"/>
  <c r="BZ32" i="4"/>
  <c r="EU33" i="4" s="1"/>
  <c r="CB31" i="4"/>
  <c r="CE31" i="5" s="1"/>
  <c r="CA31" i="4"/>
  <c r="BZ31" i="4"/>
  <c r="CB30" i="4"/>
  <c r="CE30" i="5" s="1"/>
  <c r="CA30" i="4"/>
  <c r="BZ30" i="4"/>
  <c r="CB29" i="4"/>
  <c r="CE29" i="5" s="1"/>
  <c r="CA29" i="4"/>
  <c r="BZ29" i="4"/>
  <c r="CB28" i="4"/>
  <c r="CE28" i="5" s="1"/>
  <c r="CA28" i="4"/>
  <c r="BZ28" i="4"/>
  <c r="CB27" i="4"/>
  <c r="CE27" i="5" s="1"/>
  <c r="CA27" i="4"/>
  <c r="BZ27" i="4"/>
  <c r="CB25" i="4"/>
  <c r="CE25" i="5" s="1"/>
  <c r="CA25" i="4"/>
  <c r="CB23" i="4"/>
  <c r="CE23" i="5" s="1"/>
  <c r="CA23" i="4"/>
  <c r="BZ23" i="4"/>
  <c r="CB22" i="4"/>
  <c r="CE22" i="5" s="1"/>
  <c r="CA22" i="4"/>
  <c r="BZ22" i="4"/>
  <c r="CB21" i="4"/>
  <c r="CE21" i="5" s="1"/>
  <c r="CA21" i="4"/>
  <c r="BZ21" i="4"/>
  <c r="CB20" i="4"/>
  <c r="CE20" i="5" s="1"/>
  <c r="CA20" i="4"/>
  <c r="BZ20" i="4"/>
  <c r="CB19" i="4"/>
  <c r="CE19" i="5" s="1"/>
  <c r="CA19" i="4"/>
  <c r="BZ19" i="4"/>
  <c r="CB18" i="4"/>
  <c r="CE18" i="5" s="1"/>
  <c r="CA18" i="4"/>
  <c r="BZ18" i="4"/>
  <c r="CB17" i="4"/>
  <c r="CE17" i="5" s="1"/>
  <c r="CA17" i="4"/>
  <c r="BZ17" i="4"/>
  <c r="CB16" i="4"/>
  <c r="CE16" i="5" s="1"/>
  <c r="CA16" i="4"/>
  <c r="CB15" i="4"/>
  <c r="CE15" i="5" s="1"/>
  <c r="CA15" i="4"/>
  <c r="BZ15" i="4"/>
  <c r="EU15" i="4" s="1"/>
  <c r="CB13" i="4"/>
  <c r="CE13" i="5" s="1"/>
  <c r="CA13" i="4"/>
  <c r="CD13" i="5" s="1"/>
  <c r="BZ13" i="4"/>
  <c r="CC13" i="5" s="1"/>
  <c r="BA62" i="4"/>
  <c r="AZ62" i="4"/>
  <c r="AY62" i="4"/>
  <c r="BA61" i="4"/>
  <c r="AZ61" i="4"/>
  <c r="AY61" i="4"/>
  <c r="BA60" i="4"/>
  <c r="AU60" i="5" s="1"/>
  <c r="AZ60" i="4"/>
  <c r="AY60" i="4"/>
  <c r="AS60" i="5" s="1"/>
  <c r="BA59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Z55" i="4"/>
  <c r="AY55" i="4"/>
  <c r="BA54" i="4"/>
  <c r="AU54" i="5" s="1"/>
  <c r="AZ54" i="4"/>
  <c r="AT54" i="5" s="1"/>
  <c r="AY54" i="4"/>
  <c r="AS54" i="5" s="1"/>
  <c r="BA53" i="4"/>
  <c r="AZ53" i="4"/>
  <c r="AY53" i="4"/>
  <c r="BA52" i="4"/>
  <c r="AZ52" i="4"/>
  <c r="AY52" i="4"/>
  <c r="BA51" i="4"/>
  <c r="AZ51" i="4"/>
  <c r="AY51" i="4"/>
  <c r="BA50" i="4"/>
  <c r="AU50" i="5" s="1"/>
  <c r="AZ50" i="4"/>
  <c r="AT50" i="5" s="1"/>
  <c r="AY50" i="4"/>
  <c r="AS50" i="5" s="1"/>
  <c r="BA49" i="4"/>
  <c r="AU49" i="5" s="1"/>
  <c r="AZ49" i="4"/>
  <c r="AT49" i="5" s="1"/>
  <c r="AY49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Z43" i="4"/>
  <c r="AY43" i="4"/>
  <c r="BA42" i="4"/>
  <c r="AU42" i="5" s="1"/>
  <c r="AZ42" i="4"/>
  <c r="AT42" i="5" s="1"/>
  <c r="AY42" i="4"/>
  <c r="AS42" i="5" s="1"/>
  <c r="BA41" i="4"/>
  <c r="AZ41" i="4"/>
  <c r="AY41" i="4"/>
  <c r="BA40" i="4"/>
  <c r="AZ40" i="4"/>
  <c r="AY40" i="4"/>
  <c r="BA39" i="4"/>
  <c r="AZ39" i="4"/>
  <c r="AY39" i="4"/>
  <c r="BA38" i="4"/>
  <c r="AZ38" i="4"/>
  <c r="AY38" i="4"/>
  <c r="BA37" i="4"/>
  <c r="AZ37" i="4"/>
  <c r="AY37" i="4"/>
  <c r="BA36" i="4"/>
  <c r="AZ36" i="4"/>
  <c r="AY36" i="4"/>
  <c r="BA35" i="4"/>
  <c r="AZ35" i="4"/>
  <c r="AY35" i="4"/>
  <c r="BA34" i="4"/>
  <c r="AZ34" i="4"/>
  <c r="AY34" i="4"/>
  <c r="BA33" i="4"/>
  <c r="AU33" i="5" s="1"/>
  <c r="AZ33" i="4"/>
  <c r="AT33" i="5" s="1"/>
  <c r="AY33" i="4"/>
  <c r="AS33" i="5" s="1"/>
  <c r="BA32" i="4"/>
  <c r="AU32" i="5" s="1"/>
  <c r="AZ32" i="4"/>
  <c r="AY32" i="4"/>
  <c r="AS32" i="5" s="1"/>
  <c r="BA31" i="4"/>
  <c r="AZ31" i="4"/>
  <c r="AY31" i="4"/>
  <c r="BA30" i="4"/>
  <c r="AZ30" i="4"/>
  <c r="AY30" i="4"/>
  <c r="BA29" i="4"/>
  <c r="AZ29" i="4"/>
  <c r="AY29" i="4"/>
  <c r="BA28" i="4"/>
  <c r="AZ28" i="4"/>
  <c r="AY28" i="4"/>
  <c r="BA27" i="4"/>
  <c r="AZ27" i="4"/>
  <c r="AY27" i="4"/>
  <c r="BA26" i="4"/>
  <c r="AZ26" i="4"/>
  <c r="AY26" i="4"/>
  <c r="BA25" i="4"/>
  <c r="AZ25" i="4"/>
  <c r="AY25" i="4"/>
  <c r="BA24" i="4"/>
  <c r="AZ24" i="4"/>
  <c r="AY24" i="4"/>
  <c r="BA23" i="4"/>
  <c r="AZ23" i="4"/>
  <c r="AY23" i="4"/>
  <c r="BA22" i="4"/>
  <c r="AU22" i="5" s="1"/>
  <c r="AZ22" i="4"/>
  <c r="AT22" i="5" s="1"/>
  <c r="AY22" i="4"/>
  <c r="BA21" i="4"/>
  <c r="AZ21" i="4"/>
  <c r="AY21" i="4"/>
  <c r="AS21" i="5" s="1"/>
  <c r="BA20" i="4"/>
  <c r="AZ20" i="4"/>
  <c r="AY20" i="4"/>
  <c r="AS20" i="5" s="1"/>
  <c r="BA19" i="4"/>
  <c r="AZ19" i="4"/>
  <c r="AY19" i="4"/>
  <c r="AS19" i="5" s="1"/>
  <c r="BA18" i="4"/>
  <c r="AZ18" i="4"/>
  <c r="AY18" i="4"/>
  <c r="AS18" i="5" s="1"/>
  <c r="BA17" i="4"/>
  <c r="AZ17" i="4"/>
  <c r="AY17" i="4"/>
  <c r="AS17" i="5" s="1"/>
  <c r="BA16" i="4"/>
  <c r="AZ16" i="4"/>
  <c r="AY16" i="4"/>
  <c r="AS16" i="5" s="1"/>
  <c r="BA15" i="4"/>
  <c r="AZ15" i="4"/>
  <c r="AY15" i="4"/>
  <c r="AS15" i="5" s="1"/>
  <c r="BA14" i="4"/>
  <c r="AU14" i="5" s="1"/>
  <c r="AZ14" i="4"/>
  <c r="AT14" i="5" s="1"/>
  <c r="AY14" i="4"/>
  <c r="AS14" i="5" s="1"/>
  <c r="BA13" i="4"/>
  <c r="AZ13" i="4"/>
  <c r="AT13" i="5" s="1"/>
  <c r="AY13" i="4"/>
  <c r="AS13" i="5" s="1"/>
  <c r="Z66" i="4"/>
  <c r="Y66" i="4"/>
  <c r="X66" i="4"/>
  <c r="Z65" i="4"/>
  <c r="CQ49" i="4" s="1"/>
  <c r="CQ48" i="4" s="1"/>
  <c r="Y65" i="4"/>
  <c r="CP49" i="4" s="1"/>
  <c r="CP48" i="4" s="1"/>
  <c r="X65" i="4"/>
  <c r="Z64" i="4"/>
  <c r="Y64" i="4"/>
  <c r="X64" i="4"/>
  <c r="Z63" i="4"/>
  <c r="CQ46" i="4" s="1"/>
  <c r="Y63" i="4"/>
  <c r="CP46" i="4" s="1"/>
  <c r="X63" i="4"/>
  <c r="Z62" i="4"/>
  <c r="CQ45" i="4" s="1"/>
  <c r="Y62" i="4"/>
  <c r="CP45" i="4" s="1"/>
  <c r="X62" i="4"/>
  <c r="Z61" i="4"/>
  <c r="CQ44" i="4" s="1"/>
  <c r="Y61" i="4"/>
  <c r="CP44" i="4" s="1"/>
  <c r="X61" i="4"/>
  <c r="Z60" i="4"/>
  <c r="CQ43" i="4" s="1"/>
  <c r="Y60" i="4"/>
  <c r="CP43" i="4" s="1"/>
  <c r="X60" i="4"/>
  <c r="Z59" i="4"/>
  <c r="CQ42" i="4" s="1"/>
  <c r="Y59" i="4"/>
  <c r="CP42" i="4" s="1"/>
  <c r="X59" i="4"/>
  <c r="Z58" i="4"/>
  <c r="CQ41" i="4" s="1"/>
  <c r="Y58" i="4"/>
  <c r="CP41" i="4" s="1"/>
  <c r="X58" i="4"/>
  <c r="Z57" i="4"/>
  <c r="Y57" i="4"/>
  <c r="X57" i="4"/>
  <c r="Z56" i="4"/>
  <c r="CQ38" i="4" s="1"/>
  <c r="Y56" i="4"/>
  <c r="CP38" i="4" s="1"/>
  <c r="X56" i="4"/>
  <c r="Z55" i="4"/>
  <c r="CQ37" i="4" s="1"/>
  <c r="Y55" i="4"/>
  <c r="CP37" i="4" s="1"/>
  <c r="X55" i="4"/>
  <c r="Z54" i="4"/>
  <c r="CQ36" i="4" s="1"/>
  <c r="Y54" i="4"/>
  <c r="CP36" i="4" s="1"/>
  <c r="X54" i="4"/>
  <c r="Z53" i="4"/>
  <c r="CQ35" i="4" s="1"/>
  <c r="Y53" i="4"/>
  <c r="CP35" i="4" s="1"/>
  <c r="X53" i="4"/>
  <c r="Z52" i="4"/>
  <c r="CQ34" i="4" s="1"/>
  <c r="Y52" i="4"/>
  <c r="CP34" i="4" s="1"/>
  <c r="X52" i="4"/>
  <c r="Z51" i="4"/>
  <c r="Y51" i="4"/>
  <c r="X51" i="4"/>
  <c r="Z50" i="4"/>
  <c r="CQ31" i="4" s="1"/>
  <c r="Y50" i="4"/>
  <c r="CP31" i="4" s="1"/>
  <c r="X50" i="4"/>
  <c r="Z49" i="4"/>
  <c r="CQ30" i="4" s="1"/>
  <c r="Y49" i="4"/>
  <c r="CP30" i="4" s="1"/>
  <c r="X49" i="4"/>
  <c r="Z48" i="4"/>
  <c r="CQ29" i="4" s="1"/>
  <c r="Y48" i="4"/>
  <c r="CP29" i="4" s="1"/>
  <c r="X48" i="4"/>
  <c r="Z47" i="4"/>
  <c r="Y47" i="4"/>
  <c r="X47" i="4"/>
  <c r="Z46" i="4"/>
  <c r="CQ26" i="4" s="1"/>
  <c r="Y46" i="4"/>
  <c r="CP26" i="4" s="1"/>
  <c r="X46" i="4"/>
  <c r="Z45" i="4"/>
  <c r="CQ25" i="4" s="1"/>
  <c r="Y45" i="4"/>
  <c r="CP25" i="4" s="1"/>
  <c r="X45" i="4"/>
  <c r="Z44" i="4"/>
  <c r="CQ24" i="4" s="1"/>
  <c r="Y44" i="4"/>
  <c r="CP24" i="4" s="1"/>
  <c r="X44" i="4"/>
  <c r="Z43" i="4"/>
  <c r="CQ23" i="4" s="1"/>
  <c r="Y43" i="4"/>
  <c r="CP23" i="4" s="1"/>
  <c r="X43" i="4"/>
  <c r="Z42" i="4"/>
  <c r="CQ22" i="4" s="1"/>
  <c r="Y42" i="4"/>
  <c r="CP22" i="4" s="1"/>
  <c r="X42" i="4"/>
  <c r="Z41" i="4"/>
  <c r="CQ21" i="4" s="1"/>
  <c r="Y41" i="4"/>
  <c r="CP21" i="4" s="1"/>
  <c r="X41" i="4"/>
  <c r="Z40" i="4"/>
  <c r="CQ20" i="4" s="1"/>
  <c r="Y40" i="4"/>
  <c r="CP20" i="4" s="1"/>
  <c r="X40" i="4"/>
  <c r="Z39" i="4"/>
  <c r="CQ19" i="4" s="1"/>
  <c r="Y39" i="4"/>
  <c r="CP19" i="4" s="1"/>
  <c r="X39" i="4"/>
  <c r="Z38" i="4"/>
  <c r="CQ18" i="4" s="1"/>
  <c r="Y38" i="4"/>
  <c r="CP18" i="4" s="1"/>
  <c r="X38" i="4"/>
  <c r="Z37" i="4"/>
  <c r="Y37" i="4"/>
  <c r="X37" i="4"/>
  <c r="I37" i="5" s="1"/>
  <c r="Z36" i="4"/>
  <c r="CQ15" i="4" s="1"/>
  <c r="Y36" i="4"/>
  <c r="CP15" i="4" s="1"/>
  <c r="X36" i="4"/>
  <c r="Z35" i="4"/>
  <c r="CQ14" i="4" s="1"/>
  <c r="Y35" i="4"/>
  <c r="CP14" i="4" s="1"/>
  <c r="X35" i="4"/>
  <c r="Z34" i="4"/>
  <c r="CQ13" i="4" s="1"/>
  <c r="Y34" i="4"/>
  <c r="CP13" i="4" s="1"/>
  <c r="X34" i="4"/>
  <c r="Z33" i="4"/>
  <c r="Y33" i="4"/>
  <c r="J33" i="5" s="1"/>
  <c r="X33" i="4"/>
  <c r="Z32" i="4"/>
  <c r="K32" i="5" s="1"/>
  <c r="Y32" i="4"/>
  <c r="X32" i="4"/>
  <c r="I32" i="5" s="1"/>
  <c r="Z31" i="4"/>
  <c r="CK31" i="4" s="1"/>
  <c r="Y31" i="4"/>
  <c r="CJ31" i="4" s="1"/>
  <c r="X31" i="4"/>
  <c r="Z30" i="4"/>
  <c r="CK30" i="4" s="1"/>
  <c r="Y30" i="4"/>
  <c r="CJ30" i="4" s="1"/>
  <c r="X30" i="4"/>
  <c r="Z29" i="4"/>
  <c r="CK29" i="4" s="1"/>
  <c r="Y29" i="4"/>
  <c r="CJ29" i="4" s="1"/>
  <c r="X29" i="4"/>
  <c r="Z28" i="4"/>
  <c r="CK28" i="4" s="1"/>
  <c r="Y28" i="4"/>
  <c r="CJ28" i="4" s="1"/>
  <c r="X28" i="4"/>
  <c r="Z27" i="4"/>
  <c r="CK27" i="4" s="1"/>
  <c r="Y27" i="4"/>
  <c r="CJ27" i="4" s="1"/>
  <c r="X27" i="4"/>
  <c r="Z26" i="4"/>
  <c r="K26" i="5" s="1"/>
  <c r="Y26" i="4"/>
  <c r="J26" i="5" s="1"/>
  <c r="X26" i="4"/>
  <c r="I26" i="5" s="1"/>
  <c r="Z25" i="4"/>
  <c r="CK24" i="4" s="1"/>
  <c r="Y25" i="4"/>
  <c r="CJ24" i="4" s="1"/>
  <c r="X25" i="4"/>
  <c r="Z24" i="4"/>
  <c r="CK23" i="4" s="1"/>
  <c r="Y24" i="4"/>
  <c r="CJ23" i="4" s="1"/>
  <c r="X24" i="4"/>
  <c r="Z23" i="4"/>
  <c r="K23" i="5" s="1"/>
  <c r="Y23" i="4"/>
  <c r="J23" i="5" s="1"/>
  <c r="X23" i="4"/>
  <c r="I23" i="5" s="1"/>
  <c r="Z22" i="4"/>
  <c r="CK20" i="4" s="1"/>
  <c r="Y22" i="4"/>
  <c r="CJ20" i="4" s="1"/>
  <c r="X22" i="4"/>
  <c r="I22" i="5" s="1"/>
  <c r="Z21" i="4"/>
  <c r="CK19" i="4" s="1"/>
  <c r="Y21" i="4"/>
  <c r="CJ19" i="4" s="1"/>
  <c r="X21" i="4"/>
  <c r="I21" i="5" s="1"/>
  <c r="Z20" i="4"/>
  <c r="CK18" i="4" s="1"/>
  <c r="Y20" i="4"/>
  <c r="CJ18" i="4" s="1"/>
  <c r="X20" i="4"/>
  <c r="I20" i="5" s="1"/>
  <c r="Z19" i="4"/>
  <c r="CK17" i="4" s="1"/>
  <c r="Y19" i="4"/>
  <c r="CJ17" i="4" s="1"/>
  <c r="X19" i="4"/>
  <c r="I19" i="5" s="1"/>
  <c r="Z18" i="4"/>
  <c r="CK16" i="4" s="1"/>
  <c r="Y18" i="4"/>
  <c r="CJ16" i="4" s="1"/>
  <c r="X18" i="4"/>
  <c r="I18" i="5" s="1"/>
  <c r="Z17" i="4"/>
  <c r="CK15" i="4" s="1"/>
  <c r="Y17" i="4"/>
  <c r="CJ15" i="4" s="1"/>
  <c r="X17" i="4"/>
  <c r="I17" i="5" s="1"/>
  <c r="Z16" i="4"/>
  <c r="CK14" i="4" s="1"/>
  <c r="Y16" i="4"/>
  <c r="CJ14" i="4" s="1"/>
  <c r="X16" i="4"/>
  <c r="I16" i="5" s="1"/>
  <c r="Z15" i="4"/>
  <c r="CK13" i="4" s="1"/>
  <c r="Y15" i="4"/>
  <c r="CJ13" i="4" s="1"/>
  <c r="X15" i="4"/>
  <c r="I15" i="5" s="1"/>
  <c r="Z14" i="4"/>
  <c r="K14" i="5" s="1"/>
  <c r="Y14" i="4"/>
  <c r="J14" i="5" s="1"/>
  <c r="X14" i="4"/>
  <c r="I14" i="5" s="1"/>
  <c r="Z13" i="4"/>
  <c r="K13" i="5" s="1"/>
  <c r="Y13" i="4"/>
  <c r="J13" i="5" s="1"/>
  <c r="X13" i="4"/>
  <c r="I13" i="5" s="1"/>
  <c r="EZ16" i="4" l="1"/>
  <c r="EL16" i="4"/>
  <c r="CJ22" i="4"/>
  <c r="CK22" i="4"/>
  <c r="CQ28" i="4"/>
  <c r="CK12" i="4"/>
  <c r="CK26" i="4"/>
  <c r="CP17" i="4"/>
  <c r="CP40" i="4"/>
  <c r="CQ12" i="4"/>
  <c r="CQ17" i="4"/>
  <c r="CP28" i="4"/>
  <c r="CQ40" i="4"/>
  <c r="CP33" i="4"/>
  <c r="CJ12" i="4"/>
  <c r="CJ26" i="4"/>
  <c r="CP12" i="4"/>
  <c r="CQ33" i="4"/>
  <c r="AB23" i="5"/>
  <c r="AH23" i="5" s="1"/>
  <c r="AA26" i="5"/>
  <c r="AG26" i="5" s="1"/>
  <c r="BL13" i="5"/>
  <c r="BM22" i="5"/>
  <c r="BS22" i="5" s="1"/>
  <c r="BK32" i="5"/>
  <c r="BQ32" i="5" s="1"/>
  <c r="BL49" i="5"/>
  <c r="BR49" i="5" s="1"/>
  <c r="CW44" i="5"/>
  <c r="DC44" i="5" s="1"/>
  <c r="BZ71" i="4"/>
  <c r="CW40" i="5"/>
  <c r="DC40" i="5" s="1"/>
  <c r="CC43" i="5"/>
  <c r="CU43" i="5" s="1"/>
  <c r="CD46" i="5"/>
  <c r="FA15" i="4"/>
  <c r="CD47" i="5"/>
  <c r="FA16" i="4"/>
  <c r="CD48" i="5"/>
  <c r="FA17" i="4"/>
  <c r="CC46" i="5"/>
  <c r="EZ15" i="4"/>
  <c r="CC48" i="5"/>
  <c r="EZ17" i="4"/>
  <c r="CC68" i="5"/>
  <c r="EZ48" i="4"/>
  <c r="CD68" i="5"/>
  <c r="FA48" i="4"/>
  <c r="CD67" i="5"/>
  <c r="FA47" i="4"/>
  <c r="CC67" i="5"/>
  <c r="EZ47" i="4"/>
  <c r="CD62" i="5"/>
  <c r="FA36" i="4"/>
  <c r="CC62" i="5"/>
  <c r="EZ36" i="4"/>
  <c r="CD63" i="5"/>
  <c r="FA37" i="4"/>
  <c r="FA35" i="4" s="1"/>
  <c r="CC63" i="5"/>
  <c r="EZ37" i="4"/>
  <c r="CD57" i="5"/>
  <c r="FA30" i="4"/>
  <c r="CC58" i="5"/>
  <c r="EZ31" i="4"/>
  <c r="CD59" i="5"/>
  <c r="FA32" i="4"/>
  <c r="CC57" i="5"/>
  <c r="EZ30" i="4"/>
  <c r="EZ29" i="4" s="1"/>
  <c r="CD58" i="5"/>
  <c r="FA31" i="4"/>
  <c r="CC59" i="5"/>
  <c r="EZ32" i="4"/>
  <c r="CC50" i="5"/>
  <c r="EZ20" i="4"/>
  <c r="CD51" i="5"/>
  <c r="FA21" i="4"/>
  <c r="CD50" i="5"/>
  <c r="FA20" i="4"/>
  <c r="CC51" i="5"/>
  <c r="EZ21" i="4"/>
  <c r="CD52" i="5"/>
  <c r="FA22" i="4"/>
  <c r="CC27" i="5"/>
  <c r="EU28" i="4"/>
  <c r="CD28" i="5"/>
  <c r="EV29" i="4"/>
  <c r="CC29" i="5"/>
  <c r="EU30" i="4"/>
  <c r="CD30" i="5"/>
  <c r="EV31" i="4"/>
  <c r="CD27" i="5"/>
  <c r="EV28" i="4"/>
  <c r="CC28" i="5"/>
  <c r="EU29" i="4"/>
  <c r="CD29" i="5"/>
  <c r="EV30" i="4"/>
  <c r="CC30" i="5"/>
  <c r="EU31" i="4"/>
  <c r="CD31" i="5"/>
  <c r="EV32" i="4"/>
  <c r="CD33" i="5"/>
  <c r="EV34" i="4"/>
  <c r="CC34" i="5"/>
  <c r="EU35" i="4"/>
  <c r="CD35" i="5"/>
  <c r="EV36" i="4"/>
  <c r="CC36" i="5"/>
  <c r="EU37" i="4"/>
  <c r="CD37" i="5"/>
  <c r="EV38" i="4"/>
  <c r="CC38" i="5"/>
  <c r="EU39" i="4"/>
  <c r="CD39" i="5"/>
  <c r="EV40" i="4"/>
  <c r="CC40" i="5"/>
  <c r="EU41" i="4"/>
  <c r="CC42" i="5"/>
  <c r="EU43" i="4"/>
  <c r="CC31" i="5"/>
  <c r="EU32" i="4"/>
  <c r="CD32" i="5"/>
  <c r="EV33" i="4"/>
  <c r="CC33" i="5"/>
  <c r="EU34" i="4"/>
  <c r="CD34" i="5"/>
  <c r="EV35" i="4"/>
  <c r="CC35" i="5"/>
  <c r="EU36" i="4"/>
  <c r="CD36" i="5"/>
  <c r="EV37" i="4"/>
  <c r="CC37" i="5"/>
  <c r="EU38" i="4"/>
  <c r="CD38" i="5"/>
  <c r="EV39" i="4"/>
  <c r="CC39" i="5"/>
  <c r="EU40" i="4"/>
  <c r="CD40" i="5"/>
  <c r="EV41" i="4"/>
  <c r="CD42" i="5"/>
  <c r="EV43" i="4"/>
  <c r="CD15" i="5"/>
  <c r="EV15" i="4"/>
  <c r="CC16" i="5"/>
  <c r="EU16" i="4"/>
  <c r="CD17" i="5"/>
  <c r="EV17" i="4"/>
  <c r="CC18" i="5"/>
  <c r="EU18" i="4"/>
  <c r="CD19" i="5"/>
  <c r="EV19" i="4"/>
  <c r="CC20" i="5"/>
  <c r="EU20" i="4"/>
  <c r="CD21" i="5"/>
  <c r="EV21" i="4"/>
  <c r="CC22" i="5"/>
  <c r="EU22" i="4"/>
  <c r="CD23" i="5"/>
  <c r="EV23" i="4"/>
  <c r="CD25" i="5"/>
  <c r="EV25" i="4"/>
  <c r="CC15" i="5"/>
  <c r="CD16" i="5"/>
  <c r="EV16" i="4"/>
  <c r="CC17" i="5"/>
  <c r="EU17" i="4"/>
  <c r="CD18" i="5"/>
  <c r="EV18" i="4"/>
  <c r="CC19" i="5"/>
  <c r="EU19" i="4"/>
  <c r="CD20" i="5"/>
  <c r="EV20" i="4"/>
  <c r="CC21" i="5"/>
  <c r="EU21" i="4"/>
  <c r="CD22" i="5"/>
  <c r="EV22" i="4"/>
  <c r="CC23" i="5"/>
  <c r="EU23" i="4"/>
  <c r="CC25" i="5"/>
  <c r="EU25" i="4"/>
  <c r="CN71" i="5"/>
  <c r="CQ71" i="5"/>
  <c r="CT71" i="5"/>
  <c r="CW31" i="5"/>
  <c r="DC31" i="5" s="1"/>
  <c r="AA13" i="5"/>
  <c r="CW19" i="5"/>
  <c r="DC19" i="5" s="1"/>
  <c r="BM49" i="5"/>
  <c r="BS49" i="5" s="1"/>
  <c r="CW38" i="5"/>
  <c r="DC38" i="5" s="1"/>
  <c r="CW42" i="5"/>
  <c r="DC42" i="5" s="1"/>
  <c r="BL42" i="5"/>
  <c r="BR42" i="5" s="1"/>
  <c r="CH71" i="5"/>
  <c r="BK14" i="5"/>
  <c r="BM32" i="5"/>
  <c r="BS32" i="5" s="1"/>
  <c r="BK42" i="5"/>
  <c r="BQ42" i="5" s="1"/>
  <c r="BK50" i="5"/>
  <c r="BQ50" i="5" s="1"/>
  <c r="BK54" i="5"/>
  <c r="BQ54" i="5" s="1"/>
  <c r="BM60" i="5"/>
  <c r="BS60" i="5" s="1"/>
  <c r="CV13" i="5"/>
  <c r="CW18" i="5"/>
  <c r="DC18" i="5" s="1"/>
  <c r="CW22" i="5"/>
  <c r="DC22" i="5" s="1"/>
  <c r="CW30" i="5"/>
  <c r="DC30" i="5" s="1"/>
  <c r="CW34" i="5"/>
  <c r="DC34" i="5" s="1"/>
  <c r="CU44" i="5"/>
  <c r="DA44" i="5" s="1"/>
  <c r="CV45" i="5"/>
  <c r="DB45" i="5" s="1"/>
  <c r="CW46" i="5"/>
  <c r="DC46" i="5" s="1"/>
  <c r="CV49" i="5"/>
  <c r="DB49" i="5" s="1"/>
  <c r="CV53" i="5"/>
  <c r="DB53" i="5" s="1"/>
  <c r="BK13" i="5"/>
  <c r="BL22" i="5"/>
  <c r="BR22" i="5" s="1"/>
  <c r="BK33" i="5"/>
  <c r="BQ33" i="5" s="1"/>
  <c r="BL50" i="5"/>
  <c r="BR50" i="5" s="1"/>
  <c r="BL54" i="5"/>
  <c r="BR54" i="5" s="1"/>
  <c r="CW17" i="5"/>
  <c r="DC17" i="5" s="1"/>
  <c r="CW21" i="5"/>
  <c r="DC21" i="5" s="1"/>
  <c r="CW29" i="5"/>
  <c r="DC29" i="5" s="1"/>
  <c r="CW33" i="5"/>
  <c r="DC33" i="5" s="1"/>
  <c r="CW37" i="5"/>
  <c r="DC37" i="5" s="1"/>
  <c r="CV44" i="5"/>
  <c r="DB44" i="5" s="1"/>
  <c r="CW45" i="5"/>
  <c r="DC45" i="5" s="1"/>
  <c r="CW49" i="5"/>
  <c r="DC49" i="5" s="1"/>
  <c r="CW53" i="5"/>
  <c r="DC53" i="5" s="1"/>
  <c r="CW15" i="5"/>
  <c r="DC15" i="5" s="1"/>
  <c r="CK71" i="5"/>
  <c r="CC56" i="5"/>
  <c r="CU56" i="5" s="1"/>
  <c r="DA56" i="5" s="1"/>
  <c r="CD61" i="5"/>
  <c r="CV61" i="5" s="1"/>
  <c r="DB61" i="5" s="1"/>
  <c r="AD49" i="7"/>
  <c r="AG49" i="7" s="1"/>
  <c r="AM49" i="7" s="1"/>
  <c r="AS49" i="5"/>
  <c r="BK49" i="5" s="1"/>
  <c r="BQ49" i="5" s="1"/>
  <c r="CC55" i="5"/>
  <c r="CU55" i="5" s="1"/>
  <c r="DA55" i="5" s="1"/>
  <c r="CE61" i="5"/>
  <c r="CW61" i="5" s="1"/>
  <c r="DC61" i="5" s="1"/>
  <c r="CE65" i="5"/>
  <c r="CW65" i="5" s="1"/>
  <c r="DC65" i="5" s="1"/>
  <c r="CF17" i="5"/>
  <c r="CF21" i="5"/>
  <c r="CG23" i="5"/>
  <c r="CF24" i="5"/>
  <c r="CF29" i="5"/>
  <c r="CG31" i="5"/>
  <c r="CF32" i="5"/>
  <c r="CG40" i="5"/>
  <c r="CF41" i="5"/>
  <c r="AA14" i="5"/>
  <c r="AG14" i="5" s="1"/>
  <c r="AC32" i="5"/>
  <c r="AI32" i="5" s="1"/>
  <c r="BM14" i="5"/>
  <c r="BL33" i="5"/>
  <c r="BR33" i="5" s="1"/>
  <c r="BM42" i="5"/>
  <c r="BS42" i="5" s="1"/>
  <c r="BM50" i="5"/>
  <c r="BS50" i="5" s="1"/>
  <c r="BM54" i="5"/>
  <c r="BS54" i="5" s="1"/>
  <c r="BK60" i="5"/>
  <c r="BQ60" i="5" s="1"/>
  <c r="CW16" i="5"/>
  <c r="DC16" i="5" s="1"/>
  <c r="CW20" i="5"/>
  <c r="DC20" i="5" s="1"/>
  <c r="CW28" i="5"/>
  <c r="DC28" i="5" s="1"/>
  <c r="CE32" i="5"/>
  <c r="CW32" i="5" s="1"/>
  <c r="DC32" i="5" s="1"/>
  <c r="CW36" i="5"/>
  <c r="DC36" i="5" s="1"/>
  <c r="CV43" i="5"/>
  <c r="CW48" i="5"/>
  <c r="DC48" i="5" s="1"/>
  <c r="CE52" i="5"/>
  <c r="CW52" i="5" s="1"/>
  <c r="DC52" i="5" s="1"/>
  <c r="CC54" i="5"/>
  <c r="CU54" i="5" s="1"/>
  <c r="DA54" i="5" s="1"/>
  <c r="CD55" i="5"/>
  <c r="CV55" i="5" s="1"/>
  <c r="DB55" i="5" s="1"/>
  <c r="CE56" i="5"/>
  <c r="CW56" i="5" s="1"/>
  <c r="DC56" i="5" s="1"/>
  <c r="CE60" i="5"/>
  <c r="CW60" i="5" s="1"/>
  <c r="DC60" i="5" s="1"/>
  <c r="CC66" i="5"/>
  <c r="CU66" i="5" s="1"/>
  <c r="DA66" i="5" s="1"/>
  <c r="CE68" i="5"/>
  <c r="CW68" i="5" s="1"/>
  <c r="DC68" i="5" s="1"/>
  <c r="CF16" i="5"/>
  <c r="CG17" i="5"/>
  <c r="CF18" i="5"/>
  <c r="CG20" i="5"/>
  <c r="CG21" i="5"/>
  <c r="CG24" i="5"/>
  <c r="CF25" i="5"/>
  <c r="CF27" i="5"/>
  <c r="CG29" i="5"/>
  <c r="CG32" i="5"/>
  <c r="CF33" i="5"/>
  <c r="CG35" i="5"/>
  <c r="CF36" i="5"/>
  <c r="CF38" i="5"/>
  <c r="CG41" i="5"/>
  <c r="CF42" i="5"/>
  <c r="CG47" i="5"/>
  <c r="CF48" i="5"/>
  <c r="CG50" i="5"/>
  <c r="CF51" i="5"/>
  <c r="CF58" i="5"/>
  <c r="CF62" i="5"/>
  <c r="CF64" i="5"/>
  <c r="CG67" i="5"/>
  <c r="CG71" i="5" s="1"/>
  <c r="CI16" i="5"/>
  <c r="CJ19" i="5"/>
  <c r="CI20" i="5"/>
  <c r="CI21" i="5"/>
  <c r="CI23" i="5"/>
  <c r="CJ25" i="5"/>
  <c r="CJ27" i="5"/>
  <c r="CJ29" i="5"/>
  <c r="CJ31" i="5"/>
  <c r="CI32" i="5"/>
  <c r="CJ34" i="5"/>
  <c r="CI35" i="5"/>
  <c r="CJ37" i="5"/>
  <c r="CI38" i="5"/>
  <c r="CJ41" i="5"/>
  <c r="CI42" i="5"/>
  <c r="CI46" i="5"/>
  <c r="CI50" i="5"/>
  <c r="CJ57" i="5"/>
  <c r="CJ63" i="5"/>
  <c r="CI67" i="5"/>
  <c r="CJ68" i="5"/>
  <c r="CM16" i="5"/>
  <c r="CM20" i="5"/>
  <c r="CM22" i="5"/>
  <c r="CM23" i="5"/>
  <c r="CL24" i="5"/>
  <c r="CL29" i="5"/>
  <c r="CM32" i="5"/>
  <c r="CL33" i="5"/>
  <c r="CM35" i="5"/>
  <c r="CL36" i="5"/>
  <c r="CM38" i="5"/>
  <c r="CL39" i="5"/>
  <c r="CM42" i="5"/>
  <c r="CM46" i="5"/>
  <c r="CL47" i="5"/>
  <c r="CM50" i="5"/>
  <c r="CL51" i="5"/>
  <c r="CL58" i="5"/>
  <c r="CL62" i="5"/>
  <c r="CL64" i="5"/>
  <c r="CM67" i="5"/>
  <c r="CO15" i="5"/>
  <c r="CP16" i="5"/>
  <c r="CO17" i="5"/>
  <c r="CO18" i="5"/>
  <c r="CP20" i="5"/>
  <c r="CP22" i="5"/>
  <c r="CO25" i="5"/>
  <c r="CP27" i="5"/>
  <c r="CO28" i="5"/>
  <c r="CP30" i="5"/>
  <c r="CP32" i="5"/>
  <c r="CO33" i="5"/>
  <c r="CP35" i="5"/>
  <c r="CO36" i="5"/>
  <c r="CP37" i="5"/>
  <c r="CP41" i="5"/>
  <c r="CP46" i="5"/>
  <c r="CP52" i="5"/>
  <c r="CO57" i="5"/>
  <c r="CP59" i="5"/>
  <c r="CO63" i="5"/>
  <c r="CO68" i="5"/>
  <c r="CS16" i="5"/>
  <c r="CR17" i="5"/>
  <c r="CS19" i="5"/>
  <c r="CS21" i="5"/>
  <c r="CR22" i="5"/>
  <c r="CS28" i="5"/>
  <c r="CS31" i="5"/>
  <c r="CR32" i="5"/>
  <c r="CS34" i="5"/>
  <c r="CR35" i="5"/>
  <c r="CS37" i="5"/>
  <c r="CR38" i="5"/>
  <c r="CS41" i="5"/>
  <c r="CR42" i="5"/>
  <c r="CR46" i="5"/>
  <c r="CS48" i="5"/>
  <c r="CS51" i="5"/>
  <c r="CR52" i="5"/>
  <c r="CS58" i="5"/>
  <c r="CR59" i="5"/>
  <c r="CS62" i="5"/>
  <c r="CS64" i="5"/>
  <c r="AD22" i="7"/>
  <c r="AG22" i="7" s="1"/>
  <c r="AM22" i="7" s="1"/>
  <c r="AS22" i="5"/>
  <c r="BK22" i="5" s="1"/>
  <c r="BQ22" i="5" s="1"/>
  <c r="CE50" i="5"/>
  <c r="CW50" i="5" s="1"/>
  <c r="DC50" i="5" s="1"/>
  <c r="CE62" i="5"/>
  <c r="CW62" i="5" s="1"/>
  <c r="DC62" i="5" s="1"/>
  <c r="BL14" i="5"/>
  <c r="CW25" i="5"/>
  <c r="DC25" i="5" s="1"/>
  <c r="CC47" i="5"/>
  <c r="CD56" i="5"/>
  <c r="CV56" i="5" s="1"/>
  <c r="DB56" i="5" s="1"/>
  <c r="CE57" i="5"/>
  <c r="CW57" i="5" s="1"/>
  <c r="DC57" i="5" s="1"/>
  <c r="CD60" i="5"/>
  <c r="CV60" i="5" s="1"/>
  <c r="DB60" i="5" s="1"/>
  <c r="CG19" i="5"/>
  <c r="CF20" i="5"/>
  <c r="CG34" i="5"/>
  <c r="CF35" i="5"/>
  <c r="AF13" i="7"/>
  <c r="AI13" i="7" s="1"/>
  <c r="AU13" i="5"/>
  <c r="BM13" i="5" s="1"/>
  <c r="AE32" i="7"/>
  <c r="AH32" i="7" s="1"/>
  <c r="AN32" i="7" s="1"/>
  <c r="AT32" i="5"/>
  <c r="BL32" i="5" s="1"/>
  <c r="BR32" i="5" s="1"/>
  <c r="BM33" i="5"/>
  <c r="BS33" i="5" s="1"/>
  <c r="AE60" i="7"/>
  <c r="AH60" i="7" s="1"/>
  <c r="AN60" i="7" s="1"/>
  <c r="AT60" i="5"/>
  <c r="BL60" i="5" s="1"/>
  <c r="BR60" i="5" s="1"/>
  <c r="CU13" i="5"/>
  <c r="CW23" i="5"/>
  <c r="DC23" i="5" s="1"/>
  <c r="CW27" i="5"/>
  <c r="DC27" i="5" s="1"/>
  <c r="CW35" i="5"/>
  <c r="DC35" i="5" s="1"/>
  <c r="CE39" i="5"/>
  <c r="CW39" i="5" s="1"/>
  <c r="DC39" i="5" s="1"/>
  <c r="CW43" i="5"/>
  <c r="CU45" i="5"/>
  <c r="DA45" i="5" s="1"/>
  <c r="CE47" i="5"/>
  <c r="CW47" i="5" s="1"/>
  <c r="DC47" i="5" s="1"/>
  <c r="CU49" i="5"/>
  <c r="DA49" i="5" s="1"/>
  <c r="CW51" i="5"/>
  <c r="DC51" i="5" s="1"/>
  <c r="CU53" i="5"/>
  <c r="DA53" i="5" s="1"/>
  <c r="CD54" i="5"/>
  <c r="CV54" i="5" s="1"/>
  <c r="DB54" i="5" s="1"/>
  <c r="CE55" i="5"/>
  <c r="CW55" i="5" s="1"/>
  <c r="DC55" i="5" s="1"/>
  <c r="CE59" i="5"/>
  <c r="CW59" i="5" s="1"/>
  <c r="DC59" i="5" s="1"/>
  <c r="CC61" i="5"/>
  <c r="CU61" i="5" s="1"/>
  <c r="DA61" i="5" s="1"/>
  <c r="CE63" i="5"/>
  <c r="CW63" i="5" s="1"/>
  <c r="DC63" i="5" s="1"/>
  <c r="CC65" i="5"/>
  <c r="CU65" i="5" s="1"/>
  <c r="DA65" i="5" s="1"/>
  <c r="CD66" i="5"/>
  <c r="CV66" i="5" s="1"/>
  <c r="DB66" i="5" s="1"/>
  <c r="CE67" i="5"/>
  <c r="CW67" i="5" s="1"/>
  <c r="DC67" i="5" s="1"/>
  <c r="CW13" i="5"/>
  <c r="CF15" i="5"/>
  <c r="CG16" i="5"/>
  <c r="CG18" i="5"/>
  <c r="CF22" i="5"/>
  <c r="CG25" i="5"/>
  <c r="CG27" i="5"/>
  <c r="CF28" i="5"/>
  <c r="CF30" i="5"/>
  <c r="CG33" i="5"/>
  <c r="CG36" i="5"/>
  <c r="CF37" i="5"/>
  <c r="CG38" i="5"/>
  <c r="CF39" i="5"/>
  <c r="CG42" i="5"/>
  <c r="CF46" i="5"/>
  <c r="CG48" i="5"/>
  <c r="CG51" i="5"/>
  <c r="CF52" i="5"/>
  <c r="CG58" i="5"/>
  <c r="CF59" i="5"/>
  <c r="CG62" i="5"/>
  <c r="CG64" i="5"/>
  <c r="CJ16" i="5"/>
  <c r="CI17" i="5"/>
  <c r="CI18" i="5"/>
  <c r="CJ20" i="5"/>
  <c r="CJ21" i="5"/>
  <c r="CI22" i="5"/>
  <c r="CJ23" i="5"/>
  <c r="CI28" i="5"/>
  <c r="CI30" i="5"/>
  <c r="CJ32" i="5"/>
  <c r="CI33" i="5"/>
  <c r="CJ35" i="5"/>
  <c r="CJ38" i="5"/>
  <c r="CI39" i="5"/>
  <c r="CJ42" i="5"/>
  <c r="CJ46" i="5"/>
  <c r="CI47" i="5"/>
  <c r="CJ50" i="5"/>
  <c r="CI51" i="5"/>
  <c r="CI58" i="5"/>
  <c r="CI62" i="5"/>
  <c r="CI64" i="5"/>
  <c r="CJ67" i="5"/>
  <c r="CL15" i="5"/>
  <c r="CL17" i="5"/>
  <c r="CL19" i="5"/>
  <c r="CM24" i="5"/>
  <c r="CL25" i="5"/>
  <c r="CL27" i="5"/>
  <c r="CM29" i="5"/>
  <c r="CL30" i="5"/>
  <c r="CM33" i="5"/>
  <c r="CM36" i="5"/>
  <c r="CM39" i="5"/>
  <c r="CL40" i="5"/>
  <c r="CL48" i="5"/>
  <c r="CM51" i="5"/>
  <c r="CM58" i="5"/>
  <c r="CL59" i="5"/>
  <c r="CM62" i="5"/>
  <c r="CM64" i="5"/>
  <c r="CP15" i="5"/>
  <c r="CP17" i="5"/>
  <c r="CP18" i="5"/>
  <c r="CO23" i="5"/>
  <c r="CP25" i="5"/>
  <c r="CP28" i="5"/>
  <c r="CO31" i="5"/>
  <c r="CP33" i="5"/>
  <c r="CP36" i="5"/>
  <c r="CO39" i="5"/>
  <c r="CO47" i="5"/>
  <c r="CP63" i="5"/>
  <c r="CO67" i="5"/>
  <c r="CP68" i="5"/>
  <c r="CR15" i="5"/>
  <c r="CS17" i="5"/>
  <c r="CR20" i="5"/>
  <c r="CS22" i="5"/>
  <c r="CR23" i="5"/>
  <c r="CR25" i="5"/>
  <c r="CR29" i="5"/>
  <c r="CS32" i="5"/>
  <c r="CR33" i="5"/>
  <c r="CS35" i="5"/>
  <c r="CR36" i="5"/>
  <c r="CS38" i="5"/>
  <c r="CR39" i="5"/>
  <c r="CS42" i="5"/>
  <c r="CS46" i="5"/>
  <c r="CR47" i="5"/>
  <c r="CS52" i="5"/>
  <c r="CR57" i="5"/>
  <c r="CS59" i="5"/>
  <c r="CR63" i="5"/>
  <c r="CR68" i="5"/>
  <c r="CR71" i="5" s="1"/>
  <c r="CC32" i="5"/>
  <c r="CC52" i="5"/>
  <c r="CE54" i="5"/>
  <c r="CW54" i="5" s="1"/>
  <c r="DC54" i="5" s="1"/>
  <c r="CE58" i="5"/>
  <c r="CW58" i="5" s="1"/>
  <c r="DC58" i="5" s="1"/>
  <c r="CC60" i="5"/>
  <c r="CU60" i="5" s="1"/>
  <c r="DA60" i="5" s="1"/>
  <c r="CD65" i="5"/>
  <c r="CV65" i="5" s="1"/>
  <c r="DB65" i="5" s="1"/>
  <c r="CE66" i="5"/>
  <c r="CW66" i="5" s="1"/>
  <c r="DC66" i="5" s="1"/>
  <c r="CG15" i="5"/>
  <c r="CF19" i="5"/>
  <c r="CG22" i="5"/>
  <c r="CF23" i="5"/>
  <c r="CG28" i="5"/>
  <c r="CG30" i="5"/>
  <c r="CF31" i="5"/>
  <c r="CF34" i="5"/>
  <c r="CG37" i="5"/>
  <c r="CG39" i="5"/>
  <c r="CF40" i="5"/>
  <c r="CG46" i="5"/>
  <c r="CG52" i="5"/>
  <c r="CF57" i="5"/>
  <c r="CG59" i="5"/>
  <c r="CF63" i="5"/>
  <c r="CF68" i="5"/>
  <c r="CI15" i="5"/>
  <c r="CJ17" i="5"/>
  <c r="CJ18" i="5"/>
  <c r="CJ22" i="5"/>
  <c r="CI24" i="5"/>
  <c r="CJ28" i="5"/>
  <c r="CJ30" i="5"/>
  <c r="CJ33" i="5"/>
  <c r="CI36" i="5"/>
  <c r="CJ39" i="5"/>
  <c r="CI40" i="5"/>
  <c r="CJ47" i="5"/>
  <c r="CJ51" i="5"/>
  <c r="CJ58" i="5"/>
  <c r="CI59" i="5"/>
  <c r="CJ62" i="5"/>
  <c r="CJ64" i="5"/>
  <c r="CM15" i="5"/>
  <c r="CM17" i="5"/>
  <c r="CL18" i="5"/>
  <c r="CM19" i="5"/>
  <c r="CL21" i="5"/>
  <c r="CM25" i="5"/>
  <c r="CM27" i="5"/>
  <c r="CL28" i="5"/>
  <c r="CM30" i="5"/>
  <c r="CL31" i="5"/>
  <c r="CL34" i="5"/>
  <c r="CL37" i="5"/>
  <c r="CM40" i="5"/>
  <c r="CL41" i="5"/>
  <c r="CM48" i="5"/>
  <c r="CM52" i="5"/>
  <c r="CL57" i="5"/>
  <c r="CM59" i="5"/>
  <c r="CL63" i="5"/>
  <c r="CL68" i="5"/>
  <c r="CO19" i="5"/>
  <c r="CO21" i="5"/>
  <c r="CP23" i="5"/>
  <c r="CO24" i="5"/>
  <c r="CO29" i="5"/>
  <c r="CP31" i="5"/>
  <c r="CO34" i="5"/>
  <c r="CO38" i="5"/>
  <c r="CP39" i="5"/>
  <c r="CO40" i="5"/>
  <c r="CO42" i="5"/>
  <c r="CP47" i="5"/>
  <c r="CO48" i="5"/>
  <c r="CP50" i="5"/>
  <c r="CO51" i="5"/>
  <c r="CO58" i="5"/>
  <c r="CO62" i="5"/>
  <c r="CO64" i="5"/>
  <c r="CP67" i="5"/>
  <c r="CS15" i="5"/>
  <c r="CR18" i="5"/>
  <c r="CS20" i="5"/>
  <c r="CS23" i="5"/>
  <c r="CR24" i="5"/>
  <c r="CS25" i="5"/>
  <c r="CR27" i="5"/>
  <c r="CS29" i="5"/>
  <c r="CR30" i="5"/>
  <c r="CS33" i="5"/>
  <c r="CS36" i="5"/>
  <c r="CS39" i="5"/>
  <c r="CR40" i="5"/>
  <c r="CS47" i="5"/>
  <c r="CR50" i="5"/>
  <c r="CS57" i="5"/>
  <c r="CS63" i="5"/>
  <c r="CS68" i="5"/>
  <c r="CG57" i="5"/>
  <c r="CG63" i="5"/>
  <c r="CF67" i="5"/>
  <c r="CJ15" i="5"/>
  <c r="CI19" i="5"/>
  <c r="CJ24" i="5"/>
  <c r="CI25" i="5"/>
  <c r="CI27" i="5"/>
  <c r="CI29" i="5"/>
  <c r="CI31" i="5"/>
  <c r="CI34" i="5"/>
  <c r="CJ36" i="5"/>
  <c r="CI37" i="5"/>
  <c r="CJ40" i="5"/>
  <c r="CI41" i="5"/>
  <c r="CJ48" i="5"/>
  <c r="CJ52" i="5"/>
  <c r="CI57" i="5"/>
  <c r="CJ59" i="5"/>
  <c r="CI63" i="5"/>
  <c r="CI68" i="5"/>
  <c r="CL16" i="5"/>
  <c r="CM18" i="5"/>
  <c r="CL20" i="5"/>
  <c r="CM21" i="5"/>
  <c r="CL22" i="5"/>
  <c r="CL23" i="5"/>
  <c r="CM28" i="5"/>
  <c r="CM31" i="5"/>
  <c r="CL32" i="5"/>
  <c r="CM34" i="5"/>
  <c r="CL35" i="5"/>
  <c r="CM37" i="5"/>
  <c r="CL38" i="5"/>
  <c r="CM41" i="5"/>
  <c r="CL42" i="5"/>
  <c r="CL46" i="5"/>
  <c r="CL50" i="5"/>
  <c r="CM57" i="5"/>
  <c r="CM63" i="5"/>
  <c r="CL67" i="5"/>
  <c r="CM68" i="5"/>
  <c r="CO16" i="5"/>
  <c r="CP19" i="5"/>
  <c r="CO20" i="5"/>
  <c r="CP21" i="5"/>
  <c r="CO22" i="5"/>
  <c r="CP24" i="5"/>
  <c r="CO27" i="5"/>
  <c r="CP29" i="5"/>
  <c r="CO30" i="5"/>
  <c r="CO32" i="5"/>
  <c r="CP34" i="5"/>
  <c r="CO35" i="5"/>
  <c r="CO37" i="5"/>
  <c r="CP38" i="5"/>
  <c r="CP40" i="5"/>
  <c r="CO41" i="5"/>
  <c r="CP42" i="5"/>
  <c r="CO46" i="5"/>
  <c r="CP48" i="5"/>
  <c r="CP51" i="5"/>
  <c r="CO52" i="5"/>
  <c r="CP58" i="5"/>
  <c r="CO59" i="5"/>
  <c r="CP62" i="5"/>
  <c r="CP64" i="5"/>
  <c r="CR16" i="5"/>
  <c r="CS18" i="5"/>
  <c r="CR19" i="5"/>
  <c r="CR21" i="5"/>
  <c r="CS24" i="5"/>
  <c r="CS27" i="5"/>
  <c r="CR28" i="5"/>
  <c r="CS30" i="5"/>
  <c r="CR31" i="5"/>
  <c r="CR34" i="5"/>
  <c r="CR37" i="5"/>
  <c r="CS40" i="5"/>
  <c r="CR41" i="5"/>
  <c r="CR48" i="5"/>
  <c r="CS50" i="5"/>
  <c r="CR51" i="5"/>
  <c r="CR58" i="5"/>
  <c r="CR62" i="5"/>
  <c r="CR64" i="5"/>
  <c r="CS67" i="5"/>
  <c r="AC23" i="5"/>
  <c r="AI23" i="5" s="1"/>
  <c r="AB26" i="5"/>
  <c r="AH26" i="5" s="1"/>
  <c r="AB13" i="5"/>
  <c r="AH13" i="5" s="1"/>
  <c r="AC14" i="5"/>
  <c r="AI14" i="5" s="1"/>
  <c r="AC26" i="5"/>
  <c r="AI26" i="5" s="1"/>
  <c r="AA32" i="5"/>
  <c r="AG32" i="5" s="1"/>
  <c r="AB33" i="5"/>
  <c r="AH33" i="5" s="1"/>
  <c r="AB14" i="5"/>
  <c r="AH14" i="5" s="1"/>
  <c r="AA37" i="5"/>
  <c r="AG37" i="5" s="1"/>
  <c r="AC13" i="5"/>
  <c r="AA23" i="5"/>
  <c r="AG23" i="5" s="1"/>
  <c r="AD14" i="7"/>
  <c r="AG14" i="7" s="1"/>
  <c r="AD50" i="7"/>
  <c r="AG50" i="7" s="1"/>
  <c r="AM50" i="7" s="1"/>
  <c r="AD54" i="7"/>
  <c r="AG54" i="7" s="1"/>
  <c r="AM54" i="7" s="1"/>
  <c r="AD13" i="7"/>
  <c r="AG13" i="7" s="1"/>
  <c r="AE14" i="7"/>
  <c r="AH14" i="7" s="1"/>
  <c r="AE22" i="7"/>
  <c r="AH22" i="7" s="1"/>
  <c r="AN22" i="7" s="1"/>
  <c r="AD33" i="7"/>
  <c r="AG33" i="7" s="1"/>
  <c r="AM33" i="7" s="1"/>
  <c r="AE42" i="7"/>
  <c r="AH42" i="7" s="1"/>
  <c r="AN42" i="7" s="1"/>
  <c r="AE50" i="7"/>
  <c r="AH50" i="7" s="1"/>
  <c r="AN50" i="7" s="1"/>
  <c r="AE54" i="7"/>
  <c r="AH54" i="7" s="1"/>
  <c r="AN54" i="7" s="1"/>
  <c r="AE13" i="7"/>
  <c r="AH13" i="7" s="1"/>
  <c r="AF14" i="7"/>
  <c r="AI14" i="7" s="1"/>
  <c r="AF22" i="7"/>
  <c r="AI22" i="7" s="1"/>
  <c r="AO22" i="7" s="1"/>
  <c r="AD32" i="7"/>
  <c r="AG32" i="7" s="1"/>
  <c r="AM32" i="7" s="1"/>
  <c r="AF42" i="7"/>
  <c r="AI42" i="7" s="1"/>
  <c r="AO42" i="7" s="1"/>
  <c r="AE49" i="7"/>
  <c r="AH49" i="7" s="1"/>
  <c r="AN49" i="7" s="1"/>
  <c r="AD60" i="7"/>
  <c r="AG60" i="7" s="1"/>
  <c r="AM60" i="7" s="1"/>
  <c r="CI27" i="4"/>
  <c r="J32" i="5"/>
  <c r="AB32" i="5" s="1"/>
  <c r="AH32" i="5" s="1"/>
  <c r="J32" i="7"/>
  <c r="M32" i="7" s="1"/>
  <c r="S32" i="7" s="1"/>
  <c r="EH30" i="4"/>
  <c r="EH33" i="4"/>
  <c r="I47" i="5"/>
  <c r="AA47" i="5" s="1"/>
  <c r="AG47" i="5" s="1"/>
  <c r="I47" i="7"/>
  <c r="L47" i="7" s="1"/>
  <c r="R47" i="7" s="1"/>
  <c r="I51" i="5"/>
  <c r="AA51" i="5" s="1"/>
  <c r="AG51" i="5" s="1"/>
  <c r="I51" i="7"/>
  <c r="L51" i="7" s="1"/>
  <c r="R51" i="7" s="1"/>
  <c r="K57" i="5"/>
  <c r="AC57" i="5" s="1"/>
  <c r="AI57" i="5" s="1"/>
  <c r="K57" i="7"/>
  <c r="N57" i="7" s="1"/>
  <c r="T57" i="7" s="1"/>
  <c r="J64" i="5"/>
  <c r="AB64" i="5" s="1"/>
  <c r="AH64" i="5" s="1"/>
  <c r="J64" i="7"/>
  <c r="M64" i="7" s="1"/>
  <c r="S64" i="7" s="1"/>
  <c r="CZ16" i="4"/>
  <c r="AT18" i="5"/>
  <c r="CZ27" i="4"/>
  <c r="AT26" i="5"/>
  <c r="CZ31" i="4"/>
  <c r="AT30" i="5"/>
  <c r="DF13" i="4"/>
  <c r="AT34" i="5"/>
  <c r="DF17" i="4"/>
  <c r="AT38" i="5"/>
  <c r="DE20" i="4"/>
  <c r="AS41" i="5"/>
  <c r="DG36" i="4"/>
  <c r="AU51" i="5"/>
  <c r="DG41" i="4"/>
  <c r="AU55" i="5"/>
  <c r="DE48" i="4"/>
  <c r="AS61" i="5"/>
  <c r="AW15" i="5"/>
  <c r="AX16" i="5"/>
  <c r="AX24" i="5"/>
  <c r="AW25" i="5"/>
  <c r="M40" i="5"/>
  <c r="AW41" i="5"/>
  <c r="M43" i="5"/>
  <c r="AW44" i="5"/>
  <c r="M49" i="5"/>
  <c r="M60" i="5"/>
  <c r="AW61" i="5"/>
  <c r="AZ15" i="5"/>
  <c r="BA18" i="5"/>
  <c r="O22" i="5"/>
  <c r="Q25" i="5"/>
  <c r="BA26" i="5"/>
  <c r="O28" i="5"/>
  <c r="Q31" i="5"/>
  <c r="P35" i="5"/>
  <c r="AZ39" i="5"/>
  <c r="P42" i="5"/>
  <c r="AZ43" i="5"/>
  <c r="AY44" i="5"/>
  <c r="BA46" i="5"/>
  <c r="AY48" i="5"/>
  <c r="AY52" i="5"/>
  <c r="O55" i="5"/>
  <c r="AZ58" i="5"/>
  <c r="P61" i="5"/>
  <c r="AZ62" i="5"/>
  <c r="BB15" i="5"/>
  <c r="BD16" i="5"/>
  <c r="T17" i="5"/>
  <c r="S18" i="5"/>
  <c r="BD18" i="5"/>
  <c r="T19" i="5"/>
  <c r="R20" i="5"/>
  <c r="R21" i="5"/>
  <c r="BC21" i="5"/>
  <c r="BB23" i="5"/>
  <c r="T24" i="5"/>
  <c r="S25" i="5"/>
  <c r="BD25" i="5"/>
  <c r="BB26" i="5"/>
  <c r="R27" i="5"/>
  <c r="BC27" i="5"/>
  <c r="BB28" i="5"/>
  <c r="S29" i="5"/>
  <c r="BD29" i="5"/>
  <c r="R30" i="5"/>
  <c r="BC30" i="5"/>
  <c r="BB31" i="5"/>
  <c r="BB34" i="5"/>
  <c r="T35" i="5"/>
  <c r="BD36" i="5"/>
  <c r="BD71" i="5" s="1"/>
  <c r="S38" i="5"/>
  <c r="BD38" i="5"/>
  <c r="R39" i="5"/>
  <c r="BC39" i="5"/>
  <c r="BB40" i="5"/>
  <c r="T41" i="5"/>
  <c r="R42" i="5"/>
  <c r="BB43" i="5"/>
  <c r="T44" i="5"/>
  <c r="BC45" i="5"/>
  <c r="BD47" i="5"/>
  <c r="R48" i="5"/>
  <c r="BC48" i="5"/>
  <c r="T50" i="5"/>
  <c r="R52" i="5"/>
  <c r="BC52" i="5"/>
  <c r="BB53" i="5"/>
  <c r="T54" i="5"/>
  <c r="S55" i="5"/>
  <c r="R56" i="5"/>
  <c r="BC56" i="5"/>
  <c r="BB57" i="5"/>
  <c r="S58" i="5"/>
  <c r="BD58" i="5"/>
  <c r="R59" i="5"/>
  <c r="S62" i="5"/>
  <c r="BD62" i="5"/>
  <c r="R63" i="5"/>
  <c r="R65" i="5"/>
  <c r="BE15" i="5"/>
  <c r="BE16" i="5"/>
  <c r="BF17" i="5"/>
  <c r="BE18" i="5"/>
  <c r="U19" i="5"/>
  <c r="BF19" i="5"/>
  <c r="V20" i="5"/>
  <c r="BG20" i="5"/>
  <c r="V22" i="5"/>
  <c r="V24" i="5"/>
  <c r="BG24" i="5"/>
  <c r="W25" i="5"/>
  <c r="BG26" i="5"/>
  <c r="BE27" i="5"/>
  <c r="W28" i="5"/>
  <c r="U29" i="5"/>
  <c r="BF29" i="5"/>
  <c r="BE30" i="5"/>
  <c r="V31" i="5"/>
  <c r="BG31" i="5"/>
  <c r="W34" i="5"/>
  <c r="U36" i="5"/>
  <c r="BF36" i="5"/>
  <c r="BF71" i="5" s="1"/>
  <c r="BG37" i="5"/>
  <c r="W38" i="5"/>
  <c r="BE39" i="5"/>
  <c r="W40" i="5"/>
  <c r="V41" i="5"/>
  <c r="BG41" i="5"/>
  <c r="W42" i="5"/>
  <c r="W43" i="5"/>
  <c r="U44" i="5"/>
  <c r="BF44" i="5"/>
  <c r="W45" i="5"/>
  <c r="U46" i="5"/>
  <c r="BF46" i="5"/>
  <c r="V48" i="5"/>
  <c r="BG48" i="5"/>
  <c r="BF51" i="5"/>
  <c r="BE52" i="5"/>
  <c r="W53" i="5"/>
  <c r="V54" i="5"/>
  <c r="U55" i="5"/>
  <c r="BF55" i="5"/>
  <c r="BE56" i="5"/>
  <c r="U58" i="5"/>
  <c r="BF58" i="5"/>
  <c r="BE59" i="5"/>
  <c r="W60" i="5"/>
  <c r="V61" i="5"/>
  <c r="BG61" i="5"/>
  <c r="U62" i="5"/>
  <c r="BF62" i="5"/>
  <c r="Y16" i="5"/>
  <c r="BJ16" i="5"/>
  <c r="X17" i="5"/>
  <c r="BI17" i="5"/>
  <c r="Z18" i="5"/>
  <c r="Z19" i="5"/>
  <c r="BH20" i="5"/>
  <c r="Y21" i="5"/>
  <c r="BJ21" i="5"/>
  <c r="X22" i="5"/>
  <c r="BH23" i="5"/>
  <c r="Z24" i="5"/>
  <c r="BH25" i="5"/>
  <c r="BJ26" i="5"/>
  <c r="Z27" i="5"/>
  <c r="Y28" i="5"/>
  <c r="BJ28" i="5"/>
  <c r="BH29" i="5"/>
  <c r="Z30" i="5"/>
  <c r="Y31" i="5"/>
  <c r="BJ31" i="5"/>
  <c r="Y34" i="5"/>
  <c r="BJ34" i="5"/>
  <c r="BI35" i="5"/>
  <c r="BH36" i="5"/>
  <c r="BH71" i="5" s="1"/>
  <c r="BI37" i="5"/>
  <c r="BH38" i="5"/>
  <c r="Y39" i="5"/>
  <c r="X40" i="5"/>
  <c r="BH41" i="5"/>
  <c r="Z42" i="5"/>
  <c r="X43" i="5"/>
  <c r="BI43" i="5"/>
  <c r="BH44" i="5"/>
  <c r="Y45" i="5"/>
  <c r="BJ45" i="5"/>
  <c r="Z46" i="5"/>
  <c r="BJ47" i="5"/>
  <c r="BH48" i="5"/>
  <c r="Z49" i="5"/>
  <c r="X50" i="5"/>
  <c r="BH51" i="5"/>
  <c r="Z52" i="5"/>
  <c r="Y53" i="5"/>
  <c r="BH55" i="5"/>
  <c r="Z56" i="5"/>
  <c r="BJ57" i="5"/>
  <c r="BH58" i="5"/>
  <c r="Z59" i="5"/>
  <c r="Y60" i="5"/>
  <c r="X61" i="5"/>
  <c r="BI61" i="5"/>
  <c r="BH62" i="5"/>
  <c r="Z63" i="5"/>
  <c r="Z65" i="5"/>
  <c r="I13" i="7"/>
  <c r="L13" i="7" s="1"/>
  <c r="R13" i="7" s="1"/>
  <c r="K14" i="7"/>
  <c r="N14" i="7" s="1"/>
  <c r="T14" i="7" s="1"/>
  <c r="I23" i="7"/>
  <c r="L23" i="7" s="1"/>
  <c r="R23" i="7" s="1"/>
  <c r="K26" i="7"/>
  <c r="N26" i="7" s="1"/>
  <c r="T26" i="7" s="1"/>
  <c r="J47" i="5"/>
  <c r="AB47" i="5" s="1"/>
  <c r="AH47" i="5" s="1"/>
  <c r="J47" i="7"/>
  <c r="M47" i="7" s="1"/>
  <c r="S47" i="7" s="1"/>
  <c r="J51" i="5"/>
  <c r="AB51" i="5" s="1"/>
  <c r="AH51" i="5" s="1"/>
  <c r="J51" i="7"/>
  <c r="M51" i="7" s="1"/>
  <c r="S51" i="7" s="1"/>
  <c r="BA43" i="7"/>
  <c r="CO45" i="4"/>
  <c r="AY45" i="7" s="1"/>
  <c r="BB45" i="7" s="1"/>
  <c r="BH45" i="7" s="1"/>
  <c r="K64" i="5"/>
  <c r="AC64" i="5" s="1"/>
  <c r="AI64" i="5" s="1"/>
  <c r="K64" i="7"/>
  <c r="N64" i="7" s="1"/>
  <c r="T64" i="7" s="1"/>
  <c r="I66" i="5"/>
  <c r="AA66" i="5" s="1"/>
  <c r="AG66" i="5" s="1"/>
  <c r="I66" i="7"/>
  <c r="L66" i="7" s="1"/>
  <c r="R66" i="7" s="1"/>
  <c r="CZ15" i="4"/>
  <c r="AT17" i="5"/>
  <c r="DA16" i="4"/>
  <c r="AU18" i="5"/>
  <c r="CZ19" i="4"/>
  <c r="AT21" i="5"/>
  <c r="CY25" i="4"/>
  <c r="AS24" i="5"/>
  <c r="CZ26" i="4"/>
  <c r="AT25" i="5"/>
  <c r="DA27" i="4"/>
  <c r="AU26" i="5"/>
  <c r="CY29" i="4"/>
  <c r="AS28" i="5"/>
  <c r="CZ30" i="4"/>
  <c r="AT29" i="5"/>
  <c r="DA31" i="4"/>
  <c r="AU30" i="5"/>
  <c r="AE33" i="7"/>
  <c r="AH33" i="7" s="1"/>
  <c r="AN33" i="7" s="1"/>
  <c r="DG13" i="4"/>
  <c r="AU34" i="5"/>
  <c r="DE15" i="4"/>
  <c r="AS36" i="5"/>
  <c r="DF16" i="4"/>
  <c r="AT37" i="5"/>
  <c r="DG17" i="4"/>
  <c r="AU38" i="5"/>
  <c r="DE19" i="4"/>
  <c r="AS40" i="5"/>
  <c r="DF20" i="4"/>
  <c r="AT41" i="5"/>
  <c r="DE25" i="4"/>
  <c r="AS44" i="5"/>
  <c r="DF26" i="4"/>
  <c r="AT45" i="5"/>
  <c r="DG27" i="4"/>
  <c r="AU46" i="5"/>
  <c r="DE29" i="4"/>
  <c r="AS48" i="5"/>
  <c r="AF50" i="7"/>
  <c r="AI50" i="7" s="1"/>
  <c r="AO50" i="7" s="1"/>
  <c r="DE37" i="4"/>
  <c r="AS52" i="5"/>
  <c r="DF38" i="4"/>
  <c r="FJ18" i="4" s="1"/>
  <c r="AT53" i="5"/>
  <c r="AF54" i="7"/>
  <c r="AI54" i="7" s="1"/>
  <c r="AO54" i="7" s="1"/>
  <c r="DE42" i="4"/>
  <c r="AS56" i="5"/>
  <c r="DF43" i="4"/>
  <c r="AT57" i="5"/>
  <c r="DG44" i="4"/>
  <c r="AU58" i="5"/>
  <c r="DF48" i="4"/>
  <c r="AT61" i="5"/>
  <c r="DG49" i="4"/>
  <c r="AU62" i="5"/>
  <c r="M15" i="5"/>
  <c r="AX15" i="5"/>
  <c r="N16" i="5"/>
  <c r="AV17" i="5"/>
  <c r="AX18" i="5"/>
  <c r="AV19" i="5"/>
  <c r="N21" i="5"/>
  <c r="AV23" i="5"/>
  <c r="N24" i="5"/>
  <c r="M25" i="5"/>
  <c r="AX25" i="5"/>
  <c r="AV26" i="5"/>
  <c r="M27" i="5"/>
  <c r="AX27" i="5"/>
  <c r="L28" i="5"/>
  <c r="AW28" i="5"/>
  <c r="N29" i="5"/>
  <c r="L30" i="5"/>
  <c r="AW30" i="5"/>
  <c r="AV31" i="5"/>
  <c r="AV34" i="5"/>
  <c r="N35" i="5"/>
  <c r="M36" i="5"/>
  <c r="AX36" i="5"/>
  <c r="AX71" i="5" s="1"/>
  <c r="AV37" i="5"/>
  <c r="L38" i="5"/>
  <c r="AW38" i="5"/>
  <c r="AV39" i="5"/>
  <c r="N40" i="5"/>
  <c r="M41" i="5"/>
  <c r="AX41" i="5"/>
  <c r="L42" i="5"/>
  <c r="N43" i="5"/>
  <c r="M44" i="5"/>
  <c r="AX44" i="5"/>
  <c r="L45" i="5"/>
  <c r="AW45" i="5"/>
  <c r="AV46" i="5"/>
  <c r="AX47" i="5"/>
  <c r="L48" i="5"/>
  <c r="N49" i="5"/>
  <c r="M50" i="5"/>
  <c r="AW51" i="5"/>
  <c r="AV52" i="5"/>
  <c r="N53" i="5"/>
  <c r="M54" i="5"/>
  <c r="L55" i="5"/>
  <c r="AW55" i="5"/>
  <c r="AV56" i="5"/>
  <c r="L58" i="5"/>
  <c r="AW58" i="5"/>
  <c r="AV59" i="5"/>
  <c r="N60" i="5"/>
  <c r="M61" i="5"/>
  <c r="AX61" i="5"/>
  <c r="L62" i="5"/>
  <c r="AW62" i="5"/>
  <c r="P15" i="5"/>
  <c r="BA15" i="5"/>
  <c r="AY16" i="5"/>
  <c r="Q17" i="5"/>
  <c r="Q18" i="5"/>
  <c r="O19" i="5"/>
  <c r="AZ19" i="5"/>
  <c r="AY20" i="5"/>
  <c r="Q21" i="5"/>
  <c r="P22" i="5"/>
  <c r="O24" i="5"/>
  <c r="AZ24" i="5"/>
  <c r="AY25" i="5"/>
  <c r="AY27" i="5"/>
  <c r="P28" i="5"/>
  <c r="BA28" i="5"/>
  <c r="AY29" i="5"/>
  <c r="P30" i="5"/>
  <c r="BA30" i="5"/>
  <c r="AY31" i="5"/>
  <c r="AY34" i="5"/>
  <c r="Q35" i="5"/>
  <c r="O36" i="5"/>
  <c r="AZ36" i="5"/>
  <c r="AZ71" i="5" s="1"/>
  <c r="AY37" i="5"/>
  <c r="Q38" i="5"/>
  <c r="P39" i="5"/>
  <c r="BA39" i="5"/>
  <c r="O40" i="5"/>
  <c r="AZ40" i="5"/>
  <c r="BA43" i="5"/>
  <c r="O44" i="5"/>
  <c r="AZ44" i="5"/>
  <c r="Q46" i="5"/>
  <c r="BA47" i="5"/>
  <c r="O48" i="5"/>
  <c r="AZ48" i="5"/>
  <c r="Q50" i="5"/>
  <c r="BA51" i="5"/>
  <c r="O52" i="5"/>
  <c r="AZ52" i="5"/>
  <c r="AY53" i="5"/>
  <c r="Q54" i="5"/>
  <c r="P55" i="5"/>
  <c r="BA55" i="5"/>
  <c r="O56" i="5"/>
  <c r="AZ56" i="5"/>
  <c r="AY57" i="5"/>
  <c r="P58" i="5"/>
  <c r="BA58" i="5"/>
  <c r="O59" i="5"/>
  <c r="AZ59" i="5"/>
  <c r="Q61" i="5"/>
  <c r="P62" i="5"/>
  <c r="BA62" i="5"/>
  <c r="O63" i="5"/>
  <c r="O65" i="5"/>
  <c r="R15" i="5"/>
  <c r="T16" i="5"/>
  <c r="BB17" i="5"/>
  <c r="T18" i="5"/>
  <c r="BB19" i="5"/>
  <c r="S20" i="5"/>
  <c r="S21" i="5"/>
  <c r="BD21" i="5"/>
  <c r="R22" i="5"/>
  <c r="BC23" i="5"/>
  <c r="BB24" i="5"/>
  <c r="T25" i="5"/>
  <c r="BC26" i="5"/>
  <c r="S27" i="5"/>
  <c r="BD27" i="5"/>
  <c r="R28" i="5"/>
  <c r="BC28" i="5"/>
  <c r="T29" i="5"/>
  <c r="S30" i="5"/>
  <c r="BD30" i="5"/>
  <c r="R31" i="5"/>
  <c r="BC31" i="5"/>
  <c r="R34" i="5"/>
  <c r="BC34" i="5"/>
  <c r="BB35" i="5"/>
  <c r="T36" i="5"/>
  <c r="BB37" i="5"/>
  <c r="T38" i="5"/>
  <c r="S39" i="5"/>
  <c r="BD39" i="5"/>
  <c r="BC40" i="5"/>
  <c r="BB41" i="5"/>
  <c r="R43" i="5"/>
  <c r="BC43" i="5"/>
  <c r="BB44" i="5"/>
  <c r="S45" i="5"/>
  <c r="BD45" i="5"/>
  <c r="BB46" i="5"/>
  <c r="S48" i="5"/>
  <c r="BD48" i="5"/>
  <c r="R49" i="5"/>
  <c r="S52" i="5"/>
  <c r="BD52" i="5"/>
  <c r="R53" i="5"/>
  <c r="BC53" i="5"/>
  <c r="T55" i="5"/>
  <c r="S56" i="5"/>
  <c r="BD56" i="5"/>
  <c r="BC57" i="5"/>
  <c r="T58" i="5"/>
  <c r="S59" i="5"/>
  <c r="BD59" i="5"/>
  <c r="R60" i="5"/>
  <c r="BB61" i="5"/>
  <c r="T62" i="5"/>
  <c r="S63" i="5"/>
  <c r="S65" i="5"/>
  <c r="U15" i="5"/>
  <c r="BF15" i="5"/>
  <c r="U16" i="5"/>
  <c r="BF16" i="5"/>
  <c r="V17" i="5"/>
  <c r="BG17" i="5"/>
  <c r="V19" i="5"/>
  <c r="BG19" i="5"/>
  <c r="W20" i="5"/>
  <c r="BE21" i="5"/>
  <c r="W22" i="5"/>
  <c r="BE23" i="5"/>
  <c r="W24" i="5"/>
  <c r="BE25" i="5"/>
  <c r="U27" i="5"/>
  <c r="BF27" i="5"/>
  <c r="BE28" i="5"/>
  <c r="V29" i="5"/>
  <c r="BG29" i="5"/>
  <c r="U30" i="5"/>
  <c r="BF30" i="5"/>
  <c r="W31" i="5"/>
  <c r="BG36" i="5"/>
  <c r="BG71" i="5" s="1"/>
  <c r="U39" i="5"/>
  <c r="BF39" i="5"/>
  <c r="BE40" i="5"/>
  <c r="W41" i="5"/>
  <c r="BE43" i="5"/>
  <c r="V44" i="5"/>
  <c r="BG44" i="5"/>
  <c r="BE45" i="5"/>
  <c r="V46" i="5"/>
  <c r="BG46" i="5"/>
  <c r="BE47" i="5"/>
  <c r="W48" i="5"/>
  <c r="U49" i="5"/>
  <c r="U52" i="5"/>
  <c r="BG58" i="5"/>
  <c r="BF59" i="5"/>
  <c r="U65" i="5"/>
  <c r="X15" i="5"/>
  <c r="BI15" i="5"/>
  <c r="Z16" i="5"/>
  <c r="Y17" i="5"/>
  <c r="BJ17" i="5"/>
  <c r="BH18" i="5"/>
  <c r="BH19" i="5"/>
  <c r="X20" i="5"/>
  <c r="BI20" i="5"/>
  <c r="Z21" i="5"/>
  <c r="Y22" i="5"/>
  <c r="BI23" i="5"/>
  <c r="BH24" i="5"/>
  <c r="X25" i="5"/>
  <c r="BI25" i="5"/>
  <c r="BH27" i="5"/>
  <c r="Z28" i="5"/>
  <c r="X29" i="5"/>
  <c r="BI29" i="5"/>
  <c r="BH30" i="5"/>
  <c r="Z31" i="5"/>
  <c r="Z34" i="5"/>
  <c r="Y35" i="5"/>
  <c r="BJ35" i="5"/>
  <c r="X36" i="5"/>
  <c r="BI36" i="5"/>
  <c r="BI71" i="5" s="1"/>
  <c r="BJ37" i="5"/>
  <c r="X38" i="5"/>
  <c r="Z39" i="5"/>
  <c r="Y40" i="5"/>
  <c r="BJ40" i="5"/>
  <c r="X41" i="5"/>
  <c r="BI41" i="5"/>
  <c r="Y43" i="5"/>
  <c r="BJ43" i="5"/>
  <c r="X44" i="5"/>
  <c r="BI44" i="5"/>
  <c r="BH46" i="5"/>
  <c r="X48" i="5"/>
  <c r="BI48" i="5"/>
  <c r="Y50" i="5"/>
  <c r="BI51" i="5"/>
  <c r="BH52" i="5"/>
  <c r="Z53" i="5"/>
  <c r="Y54" i="5"/>
  <c r="X55" i="5"/>
  <c r="BI55" i="5"/>
  <c r="BH56" i="5"/>
  <c r="X58" i="5"/>
  <c r="BI58" i="5"/>
  <c r="Z60" i="5"/>
  <c r="Y61" i="5"/>
  <c r="BJ61" i="5"/>
  <c r="X62" i="5"/>
  <c r="BI62" i="5"/>
  <c r="J13" i="7"/>
  <c r="M13" i="7" s="1"/>
  <c r="S13" i="7" s="1"/>
  <c r="J23" i="7"/>
  <c r="M23" i="7" s="1"/>
  <c r="S23" i="7" s="1"/>
  <c r="EH20" i="4"/>
  <c r="EH23" i="4"/>
  <c r="K33" i="5"/>
  <c r="AC33" i="5" s="1"/>
  <c r="AI33" i="5" s="1"/>
  <c r="K33" i="7"/>
  <c r="N33" i="7" s="1"/>
  <c r="T33" i="7" s="1"/>
  <c r="K37" i="5"/>
  <c r="AC37" i="5" s="1"/>
  <c r="AI37" i="5" s="1"/>
  <c r="K37" i="7"/>
  <c r="N37" i="7" s="1"/>
  <c r="T37" i="7" s="1"/>
  <c r="BA21" i="7"/>
  <c r="BD21" i="7" s="1"/>
  <c r="BJ21" i="7" s="1"/>
  <c r="EH37" i="4"/>
  <c r="EH40" i="4"/>
  <c r="CO37" i="4"/>
  <c r="CO42" i="4"/>
  <c r="BA44" i="7"/>
  <c r="BD44" i="7" s="1"/>
  <c r="BJ44" i="7" s="1"/>
  <c r="DA13" i="4"/>
  <c r="EM47" i="4" s="1"/>
  <c r="AU15" i="5"/>
  <c r="DA24" i="4"/>
  <c r="AU23" i="5"/>
  <c r="DA28" i="4"/>
  <c r="AU27" i="5"/>
  <c r="DE16" i="4"/>
  <c r="AS37" i="5"/>
  <c r="DG18" i="4"/>
  <c r="AU39" i="5"/>
  <c r="DG24" i="4"/>
  <c r="AU43" i="5"/>
  <c r="DF27" i="4"/>
  <c r="AT46" i="5"/>
  <c r="DG28" i="4"/>
  <c r="AU47" i="5"/>
  <c r="DF44" i="4"/>
  <c r="FK24" i="4" s="1"/>
  <c r="AT58" i="5"/>
  <c r="M16" i="5"/>
  <c r="N17" i="5"/>
  <c r="L18" i="5"/>
  <c r="AX20" i="5"/>
  <c r="AX21" i="5"/>
  <c r="M24" i="5"/>
  <c r="L27" i="5"/>
  <c r="AV28" i="5"/>
  <c r="AX29" i="5"/>
  <c r="AV30" i="5"/>
  <c r="L36" i="5"/>
  <c r="AW36" i="5"/>
  <c r="AW71" i="5" s="1"/>
  <c r="N39" i="5"/>
  <c r="AX40" i="5"/>
  <c r="L44" i="5"/>
  <c r="AV45" i="5"/>
  <c r="N46" i="5"/>
  <c r="AW47" i="5"/>
  <c r="M53" i="5"/>
  <c r="AX53" i="5"/>
  <c r="AX57" i="5"/>
  <c r="AV58" i="5"/>
  <c r="L61" i="5"/>
  <c r="AV62" i="5"/>
  <c r="N63" i="5"/>
  <c r="O15" i="5"/>
  <c r="P17" i="5"/>
  <c r="P18" i="5"/>
  <c r="AY19" i="5"/>
  <c r="Q20" i="5"/>
  <c r="P21" i="5"/>
  <c r="BA23" i="5"/>
  <c r="AY24" i="5"/>
  <c r="Q27" i="5"/>
  <c r="AZ28" i="5"/>
  <c r="Q29" i="5"/>
  <c r="AZ30" i="5"/>
  <c r="P38" i="5"/>
  <c r="O39" i="5"/>
  <c r="AY40" i="5"/>
  <c r="Q41" i="5"/>
  <c r="Q45" i="5"/>
  <c r="P46" i="5"/>
  <c r="AZ47" i="5"/>
  <c r="Q53" i="5"/>
  <c r="P54" i="5"/>
  <c r="AZ55" i="5"/>
  <c r="AY56" i="5"/>
  <c r="Q60" i="5"/>
  <c r="O62" i="5"/>
  <c r="CI30" i="4"/>
  <c r="EH29" i="4"/>
  <c r="CO18" i="4"/>
  <c r="EG31" i="4" s="1"/>
  <c r="CO22" i="4"/>
  <c r="EG35" i="4" s="1"/>
  <c r="CO41" i="4"/>
  <c r="EH18" i="4"/>
  <c r="EH22" i="4"/>
  <c r="CI24" i="4"/>
  <c r="EG24" i="4" s="1"/>
  <c r="BA27" i="7"/>
  <c r="BD27" i="7" s="1"/>
  <c r="BJ27" i="7" s="1"/>
  <c r="CI29" i="4"/>
  <c r="I33" i="5"/>
  <c r="AA33" i="5" s="1"/>
  <c r="AG33" i="5" s="1"/>
  <c r="I33" i="7"/>
  <c r="L33" i="7" s="1"/>
  <c r="R33" i="7" s="1"/>
  <c r="EH28" i="4"/>
  <c r="EH31" i="4"/>
  <c r="CO21" i="4"/>
  <c r="EG34" i="4" s="1"/>
  <c r="EH35" i="4"/>
  <c r="CO25" i="4"/>
  <c r="EG38" i="4" s="1"/>
  <c r="EH39" i="4"/>
  <c r="K47" i="5"/>
  <c r="AC47" i="5" s="1"/>
  <c r="AI47" i="5" s="1"/>
  <c r="K47" i="7"/>
  <c r="N47" i="7" s="1"/>
  <c r="T47" i="7" s="1"/>
  <c r="CO30" i="4"/>
  <c r="EG41" i="4" s="1"/>
  <c r="EH42" i="4"/>
  <c r="K51" i="5"/>
  <c r="AC51" i="5" s="1"/>
  <c r="AI51" i="5" s="1"/>
  <c r="K51" i="7"/>
  <c r="N51" i="7" s="1"/>
  <c r="T51" i="7" s="1"/>
  <c r="CO35" i="4"/>
  <c r="BA37" i="7"/>
  <c r="BD37" i="7" s="1"/>
  <c r="BJ37" i="7" s="1"/>
  <c r="I57" i="5"/>
  <c r="AA57" i="5" s="1"/>
  <c r="AG57" i="5" s="1"/>
  <c r="I57" i="7"/>
  <c r="L57" i="7" s="1"/>
  <c r="R57" i="7" s="1"/>
  <c r="CO44" i="4"/>
  <c r="AY44" i="7" s="1"/>
  <c r="BB44" i="7" s="1"/>
  <c r="BH44" i="7" s="1"/>
  <c r="AZ45" i="7"/>
  <c r="BC45" i="7" s="1"/>
  <c r="BI45" i="7" s="1"/>
  <c r="CO49" i="4"/>
  <c r="J66" i="5"/>
  <c r="AB66" i="5" s="1"/>
  <c r="AH66" i="5" s="1"/>
  <c r="J66" i="7"/>
  <c r="M66" i="7" s="1"/>
  <c r="S66" i="7" s="1"/>
  <c r="CZ14" i="4"/>
  <c r="AT16" i="5"/>
  <c r="DA15" i="4"/>
  <c r="AU17" i="5"/>
  <c r="CZ18" i="4"/>
  <c r="AT20" i="5"/>
  <c r="DA19" i="4"/>
  <c r="AU21" i="5"/>
  <c r="CY24" i="4"/>
  <c r="AS23" i="5"/>
  <c r="CZ25" i="4"/>
  <c r="AT24" i="5"/>
  <c r="DA26" i="4"/>
  <c r="AU25" i="5"/>
  <c r="CY28" i="4"/>
  <c r="AS27" i="5"/>
  <c r="CZ29" i="4"/>
  <c r="AT28" i="5"/>
  <c r="DA30" i="4"/>
  <c r="AU29" i="5"/>
  <c r="CY32" i="4"/>
  <c r="AS31" i="5"/>
  <c r="AF33" i="7"/>
  <c r="AI33" i="7" s="1"/>
  <c r="AO33" i="7" s="1"/>
  <c r="DE14" i="4"/>
  <c r="AS35" i="5"/>
  <c r="DF15" i="4"/>
  <c r="AT36" i="5"/>
  <c r="DG16" i="4"/>
  <c r="AU37" i="5"/>
  <c r="DE18" i="4"/>
  <c r="AS39" i="5"/>
  <c r="DF19" i="4"/>
  <c r="AT40" i="5"/>
  <c r="DG20" i="4"/>
  <c r="AU41" i="5"/>
  <c r="DE24" i="4"/>
  <c r="AS43" i="5"/>
  <c r="DF25" i="4"/>
  <c r="AT44" i="5"/>
  <c r="DG26" i="4"/>
  <c r="AU45" i="5"/>
  <c r="DE28" i="4"/>
  <c r="AS47" i="5"/>
  <c r="DF29" i="4"/>
  <c r="AT48" i="5"/>
  <c r="AF49" i="7"/>
  <c r="AI49" i="7" s="1"/>
  <c r="AO49" i="7" s="1"/>
  <c r="DE36" i="4"/>
  <c r="AS51" i="5"/>
  <c r="DF37" i="4"/>
  <c r="FJ17" i="4" s="1"/>
  <c r="AT52" i="5"/>
  <c r="DG38" i="4"/>
  <c r="AU53" i="5"/>
  <c r="DE41" i="4"/>
  <c r="AS55" i="5"/>
  <c r="DF42" i="4"/>
  <c r="FK22" i="4" s="1"/>
  <c r="AT56" i="5"/>
  <c r="DG43" i="4"/>
  <c r="AU57" i="5"/>
  <c r="DE45" i="4"/>
  <c r="AS59" i="5"/>
  <c r="DG48" i="4"/>
  <c r="AU61" i="5"/>
  <c r="N15" i="5"/>
  <c r="L17" i="5"/>
  <c r="AW17" i="5"/>
  <c r="N18" i="5"/>
  <c r="L19" i="5"/>
  <c r="AW19" i="5"/>
  <c r="AV20" i="5"/>
  <c r="AV21" i="5"/>
  <c r="M22" i="5"/>
  <c r="AW23" i="5"/>
  <c r="AV24" i="5"/>
  <c r="N25" i="5"/>
  <c r="AW26" i="5"/>
  <c r="N27" i="5"/>
  <c r="M28" i="5"/>
  <c r="AX28" i="5"/>
  <c r="AV29" i="5"/>
  <c r="M30" i="5"/>
  <c r="AX30" i="5"/>
  <c r="L31" i="5"/>
  <c r="AW31" i="5"/>
  <c r="L34" i="5"/>
  <c r="AW34" i="5"/>
  <c r="AV35" i="5"/>
  <c r="AW37" i="5"/>
  <c r="M38" i="5"/>
  <c r="AX38" i="5"/>
  <c r="L39" i="5"/>
  <c r="AW39" i="5"/>
  <c r="AV40" i="5"/>
  <c r="M42" i="5"/>
  <c r="AV43" i="5"/>
  <c r="N44" i="5"/>
  <c r="AX45" i="5"/>
  <c r="L46" i="5"/>
  <c r="AW46" i="5"/>
  <c r="M48" i="5"/>
  <c r="AX48" i="5"/>
  <c r="N50" i="5"/>
  <c r="AX51" i="5"/>
  <c r="L52" i="5"/>
  <c r="AV53" i="5"/>
  <c r="N54" i="5"/>
  <c r="AX55" i="5"/>
  <c r="L56" i="5"/>
  <c r="AW56" i="5"/>
  <c r="AV57" i="5"/>
  <c r="M58" i="5"/>
  <c r="AX58" i="5"/>
  <c r="AW59" i="5"/>
  <c r="N61" i="5"/>
  <c r="M62" i="5"/>
  <c r="AX62" i="5"/>
  <c r="L65" i="5"/>
  <c r="Q15" i="5"/>
  <c r="O16" i="5"/>
  <c r="AZ16" i="5"/>
  <c r="AY17" i="5"/>
  <c r="AY18" i="5"/>
  <c r="P19" i="5"/>
  <c r="BA19" i="5"/>
  <c r="O20" i="5"/>
  <c r="AZ20" i="5"/>
  <c r="AY21" i="5"/>
  <c r="Q22" i="5"/>
  <c r="AY23" i="5"/>
  <c r="P24" i="5"/>
  <c r="BA24" i="5"/>
  <c r="O25" i="5"/>
  <c r="AZ25" i="5"/>
  <c r="AY26" i="5"/>
  <c r="O27" i="5"/>
  <c r="AZ27" i="5"/>
  <c r="Q28" i="5"/>
  <c r="O29" i="5"/>
  <c r="AZ29" i="5"/>
  <c r="Q30" i="5"/>
  <c r="O31" i="5"/>
  <c r="AZ31" i="5"/>
  <c r="O34" i="5"/>
  <c r="AZ34" i="5"/>
  <c r="AY35" i="5"/>
  <c r="P36" i="5"/>
  <c r="BA36" i="5"/>
  <c r="BA71" i="5" s="1"/>
  <c r="AZ37" i="5"/>
  <c r="Q39" i="5"/>
  <c r="BA40" i="5"/>
  <c r="O41" i="5"/>
  <c r="AZ41" i="5"/>
  <c r="Q43" i="5"/>
  <c r="P44" i="5"/>
  <c r="BA44" i="5"/>
  <c r="O45" i="5"/>
  <c r="AZ45" i="5"/>
  <c r="AY46" i="5"/>
  <c r="P48" i="5"/>
  <c r="BA48" i="5"/>
  <c r="O49" i="5"/>
  <c r="P52" i="5"/>
  <c r="BA52" i="5"/>
  <c r="AZ53" i="5"/>
  <c r="Q55" i="5"/>
  <c r="P56" i="5"/>
  <c r="BA56" i="5"/>
  <c r="AZ57" i="5"/>
  <c r="Q58" i="5"/>
  <c r="P59" i="5"/>
  <c r="BA59" i="5"/>
  <c r="O60" i="5"/>
  <c r="AY61" i="5"/>
  <c r="Q62" i="5"/>
  <c r="P63" i="5"/>
  <c r="P65" i="5"/>
  <c r="S15" i="5"/>
  <c r="BD15" i="5"/>
  <c r="BB16" i="5"/>
  <c r="R17" i="5"/>
  <c r="BC17" i="5"/>
  <c r="BB18" i="5"/>
  <c r="R19" i="5"/>
  <c r="BC19" i="5"/>
  <c r="T20" i="5"/>
  <c r="T21" i="5"/>
  <c r="BD23" i="5"/>
  <c r="R24" i="5"/>
  <c r="BC24" i="5"/>
  <c r="BB25" i="5"/>
  <c r="BD26" i="5"/>
  <c r="T27" i="5"/>
  <c r="S28" i="5"/>
  <c r="BD28" i="5"/>
  <c r="BB29" i="5"/>
  <c r="T30" i="5"/>
  <c r="S31" i="5"/>
  <c r="BD31" i="5"/>
  <c r="S34" i="5"/>
  <c r="BD34" i="5"/>
  <c r="BC35" i="5"/>
  <c r="BB36" i="5"/>
  <c r="BB71" i="5" s="1"/>
  <c r="BC37" i="5"/>
  <c r="BB38" i="5"/>
  <c r="T39" i="5"/>
  <c r="S40" i="5"/>
  <c r="R41" i="5"/>
  <c r="BC41" i="5"/>
  <c r="S43" i="5"/>
  <c r="BD43" i="5"/>
  <c r="R44" i="5"/>
  <c r="BC44" i="5"/>
  <c r="T45" i="5"/>
  <c r="R46" i="5"/>
  <c r="BC46" i="5"/>
  <c r="BB47" i="5"/>
  <c r="T48" i="5"/>
  <c r="S49" i="5"/>
  <c r="R50" i="5"/>
  <c r="T52" i="5"/>
  <c r="S53" i="5"/>
  <c r="BD53" i="5"/>
  <c r="R54" i="5"/>
  <c r="BB55" i="5"/>
  <c r="T56" i="5"/>
  <c r="BD57" i="5"/>
  <c r="BB58" i="5"/>
  <c r="T59" i="5"/>
  <c r="S60" i="5"/>
  <c r="R61" i="5"/>
  <c r="BC61" i="5"/>
  <c r="BB62" i="5"/>
  <c r="T63" i="5"/>
  <c r="T65" i="5"/>
  <c r="V15" i="5"/>
  <c r="BG15" i="5"/>
  <c r="V16" i="5"/>
  <c r="BG16" i="5"/>
  <c r="W17" i="5"/>
  <c r="V18" i="5"/>
  <c r="BG18" i="5"/>
  <c r="W19" i="5"/>
  <c r="BF21" i="5"/>
  <c r="BF23" i="5"/>
  <c r="BE24" i="5"/>
  <c r="U25" i="5"/>
  <c r="BF25" i="5"/>
  <c r="BE26" i="5"/>
  <c r="V27" i="5"/>
  <c r="BG27" i="5"/>
  <c r="U28" i="5"/>
  <c r="BF28" i="5"/>
  <c r="W29" i="5"/>
  <c r="V30" i="5"/>
  <c r="BG30" i="5"/>
  <c r="BE31" i="5"/>
  <c r="U34" i="5"/>
  <c r="BF34" i="5"/>
  <c r="BE35" i="5"/>
  <c r="W36" i="5"/>
  <c r="BE37" i="5"/>
  <c r="V39" i="5"/>
  <c r="BG39" i="5"/>
  <c r="U40" i="5"/>
  <c r="BE41" i="5"/>
  <c r="U43" i="5"/>
  <c r="U45" i="5"/>
  <c r="BF45" i="5"/>
  <c r="W46" i="5"/>
  <c r="BF47" i="5"/>
  <c r="BE48" i="5"/>
  <c r="V49" i="5"/>
  <c r="V52" i="5"/>
  <c r="BG52" i="5"/>
  <c r="U53" i="5"/>
  <c r="BF53" i="5"/>
  <c r="W55" i="5"/>
  <c r="V56" i="5"/>
  <c r="BG56" i="5"/>
  <c r="BF57" i="5"/>
  <c r="W58" i="5"/>
  <c r="V59" i="5"/>
  <c r="BG59" i="5"/>
  <c r="U60" i="5"/>
  <c r="BE61" i="5"/>
  <c r="W62" i="5"/>
  <c r="V63" i="5"/>
  <c r="V65" i="5"/>
  <c r="BJ15" i="5"/>
  <c r="BH16" i="5"/>
  <c r="Z17" i="5"/>
  <c r="X18" i="5"/>
  <c r="BI18" i="5"/>
  <c r="X19" i="5"/>
  <c r="BI19" i="5"/>
  <c r="BH21" i="5"/>
  <c r="Z22" i="5"/>
  <c r="BJ23" i="5"/>
  <c r="X24" i="5"/>
  <c r="BI24" i="5"/>
  <c r="Y25" i="5"/>
  <c r="BJ25" i="5"/>
  <c r="BH26" i="5"/>
  <c r="X27" i="5"/>
  <c r="BI27" i="5"/>
  <c r="BH28" i="5"/>
  <c r="Y29" i="5"/>
  <c r="BJ29" i="5"/>
  <c r="X30" i="5"/>
  <c r="BI30" i="5"/>
  <c r="BH31" i="5"/>
  <c r="BH34" i="5"/>
  <c r="Z35" i="5"/>
  <c r="Y36" i="5"/>
  <c r="BJ36" i="5"/>
  <c r="BJ71" i="5" s="1"/>
  <c r="Y38" i="5"/>
  <c r="BJ38" i="5"/>
  <c r="BH39" i="5"/>
  <c r="Z40" i="5"/>
  <c r="Y41" i="5"/>
  <c r="BJ41" i="5"/>
  <c r="X42" i="5"/>
  <c r="Z43" i="5"/>
  <c r="BJ44" i="5"/>
  <c r="X46" i="5"/>
  <c r="BI46" i="5"/>
  <c r="BH47" i="5"/>
  <c r="Y48" i="5"/>
  <c r="BJ48" i="5"/>
  <c r="X49" i="5"/>
  <c r="Z50" i="5"/>
  <c r="X52" i="5"/>
  <c r="BI52" i="5"/>
  <c r="BH53" i="5"/>
  <c r="Z54" i="5"/>
  <c r="Y55" i="5"/>
  <c r="BJ55" i="5"/>
  <c r="X56" i="5"/>
  <c r="BI56" i="5"/>
  <c r="BH57" i="5"/>
  <c r="Y58" i="5"/>
  <c r="Z61" i="5"/>
  <c r="Y62" i="5"/>
  <c r="BJ62" i="5"/>
  <c r="X63" i="5"/>
  <c r="K13" i="7"/>
  <c r="N13" i="7" s="1"/>
  <c r="T13" i="7" s="1"/>
  <c r="I14" i="7"/>
  <c r="L14" i="7" s="1"/>
  <c r="R14" i="7" s="1"/>
  <c r="K23" i="7"/>
  <c r="N23" i="7" s="1"/>
  <c r="T23" i="7" s="1"/>
  <c r="I26" i="7"/>
  <c r="L26" i="7" s="1"/>
  <c r="R26" i="7" s="1"/>
  <c r="I32" i="7"/>
  <c r="L32" i="7" s="1"/>
  <c r="R32" i="7" s="1"/>
  <c r="I37" i="7"/>
  <c r="L37" i="7" s="1"/>
  <c r="R37" i="7" s="1"/>
  <c r="EH16" i="4"/>
  <c r="BA15" i="7"/>
  <c r="BD15" i="7" s="1"/>
  <c r="BJ15" i="7" s="1"/>
  <c r="BA19" i="7"/>
  <c r="BD19" i="7" s="1"/>
  <c r="BJ19" i="7" s="1"/>
  <c r="BA29" i="7"/>
  <c r="BD29" i="7" s="1"/>
  <c r="BJ29" i="7" s="1"/>
  <c r="CI31" i="4"/>
  <c r="CO14" i="4"/>
  <c r="EG29" i="4" s="1"/>
  <c r="CO19" i="4"/>
  <c r="EG32" i="4" s="1"/>
  <c r="CO23" i="4"/>
  <c r="EG36" i="4" s="1"/>
  <c r="BA25" i="7"/>
  <c r="BD25" i="7" s="1"/>
  <c r="BJ25" i="7" s="1"/>
  <c r="BA35" i="7"/>
  <c r="BD35" i="7" s="1"/>
  <c r="BJ35" i="7" s="1"/>
  <c r="AZ43" i="7"/>
  <c r="CO46" i="4"/>
  <c r="DA17" i="4"/>
  <c r="AU19" i="5"/>
  <c r="CY26" i="4"/>
  <c r="AS25" i="5"/>
  <c r="CY30" i="4"/>
  <c r="AS29" i="5"/>
  <c r="DA32" i="4"/>
  <c r="AU31" i="5"/>
  <c r="DG14" i="4"/>
  <c r="AU35" i="5"/>
  <c r="DE26" i="4"/>
  <c r="AS45" i="5"/>
  <c r="DE38" i="4"/>
  <c r="AS53" i="5"/>
  <c r="DE43" i="4"/>
  <c r="AS57" i="5"/>
  <c r="DG45" i="4"/>
  <c r="AU59" i="5"/>
  <c r="DF49" i="4"/>
  <c r="AT62" i="5"/>
  <c r="AW18" i="5"/>
  <c r="N19" i="5"/>
  <c r="M20" i="5"/>
  <c r="M21" i="5"/>
  <c r="L25" i="5"/>
  <c r="AW27" i="5"/>
  <c r="M29" i="5"/>
  <c r="N31" i="5"/>
  <c r="L41" i="5"/>
  <c r="AX43" i="5"/>
  <c r="AV48" i="5"/>
  <c r="L50" i="5"/>
  <c r="AV51" i="5"/>
  <c r="N52" i="5"/>
  <c r="AV55" i="5"/>
  <c r="N56" i="5"/>
  <c r="N59" i="5"/>
  <c r="N65" i="5"/>
  <c r="Q16" i="5"/>
  <c r="BA17" i="5"/>
  <c r="BA21" i="5"/>
  <c r="O30" i="5"/>
  <c r="BA35" i="5"/>
  <c r="AY36" i="5"/>
  <c r="AY71" i="5" s="1"/>
  <c r="BA38" i="5"/>
  <c r="O43" i="5"/>
  <c r="Q49" i="5"/>
  <c r="P50" i="5"/>
  <c r="AZ51" i="5"/>
  <c r="O58" i="5"/>
  <c r="AY59" i="5"/>
  <c r="BA61" i="5"/>
  <c r="S16" i="5"/>
  <c r="EH15" i="4"/>
  <c r="EH19" i="4"/>
  <c r="BA23" i="7"/>
  <c r="BD23" i="7" s="1"/>
  <c r="BJ23" i="7" s="1"/>
  <c r="CO13" i="4"/>
  <c r="EG28" i="4" s="1"/>
  <c r="EH32" i="4"/>
  <c r="EH36" i="4"/>
  <c r="CO26" i="4"/>
  <c r="EG39" i="4" s="1"/>
  <c r="CO31" i="4"/>
  <c r="EG42" i="4" s="1"/>
  <c r="CO36" i="4"/>
  <c r="BA38" i="7"/>
  <c r="BD38" i="7" s="1"/>
  <c r="BJ38" i="7" s="1"/>
  <c r="EH17" i="4"/>
  <c r="BA16" i="7"/>
  <c r="BD16" i="7" s="1"/>
  <c r="BJ16" i="7" s="1"/>
  <c r="EH21" i="4"/>
  <c r="BA20" i="7"/>
  <c r="BD20" i="7" s="1"/>
  <c r="BJ20" i="7" s="1"/>
  <c r="CI23" i="4"/>
  <c r="EG23" i="4" s="1"/>
  <c r="EH24" i="4"/>
  <c r="CI28" i="4"/>
  <c r="CO15" i="4"/>
  <c r="EG30" i="4" s="1"/>
  <c r="J37" i="5"/>
  <c r="AB37" i="5" s="1"/>
  <c r="AH37" i="5" s="1"/>
  <c r="J37" i="7"/>
  <c r="M37" i="7" s="1"/>
  <c r="S37" i="7" s="1"/>
  <c r="CO20" i="4"/>
  <c r="EG33" i="4" s="1"/>
  <c r="EH34" i="4"/>
  <c r="CO24" i="4"/>
  <c r="EG37" i="4" s="1"/>
  <c r="EH38" i="4"/>
  <c r="CO29" i="4"/>
  <c r="EG40" i="4" s="1"/>
  <c r="CO34" i="4"/>
  <c r="BA36" i="7"/>
  <c r="BD36" i="7" s="1"/>
  <c r="BJ36" i="7" s="1"/>
  <c r="CO38" i="4"/>
  <c r="J57" i="5"/>
  <c r="AB57" i="5" s="1"/>
  <c r="AH57" i="5" s="1"/>
  <c r="J57" i="7"/>
  <c r="M57" i="7" s="1"/>
  <c r="S57" i="7" s="1"/>
  <c r="CO43" i="4"/>
  <c r="AZ44" i="7"/>
  <c r="BC44" i="7" s="1"/>
  <c r="BI44" i="7" s="1"/>
  <c r="BA45" i="7"/>
  <c r="BD45" i="7" s="1"/>
  <c r="BJ45" i="7" s="1"/>
  <c r="I64" i="5"/>
  <c r="AA64" i="5" s="1"/>
  <c r="AG64" i="5" s="1"/>
  <c r="I64" i="7"/>
  <c r="L64" i="7" s="1"/>
  <c r="R64" i="7" s="1"/>
  <c r="K66" i="5"/>
  <c r="AC66" i="5" s="1"/>
  <c r="AI66" i="5" s="1"/>
  <c r="K66" i="7"/>
  <c r="N66" i="7" s="1"/>
  <c r="T66" i="7" s="1"/>
  <c r="CZ13" i="4"/>
  <c r="AT15" i="5"/>
  <c r="DA14" i="4"/>
  <c r="AU16" i="5"/>
  <c r="CZ17" i="4"/>
  <c r="AT19" i="5"/>
  <c r="DA18" i="4"/>
  <c r="AU20" i="5"/>
  <c r="CZ24" i="4"/>
  <c r="AT23" i="5"/>
  <c r="DA25" i="4"/>
  <c r="AU24" i="5"/>
  <c r="CY27" i="4"/>
  <c r="AS26" i="5"/>
  <c r="CZ28" i="4"/>
  <c r="AT27" i="5"/>
  <c r="DA29" i="4"/>
  <c r="AU28" i="5"/>
  <c r="CY31" i="4"/>
  <c r="AS30" i="5"/>
  <c r="CZ32" i="4"/>
  <c r="AT31" i="5"/>
  <c r="AF32" i="7"/>
  <c r="AI32" i="7" s="1"/>
  <c r="AO32" i="7" s="1"/>
  <c r="DE13" i="4"/>
  <c r="AS34" i="5"/>
  <c r="DF14" i="4"/>
  <c r="AT35" i="5"/>
  <c r="DG15" i="4"/>
  <c r="AU36" i="5"/>
  <c r="DE17" i="4"/>
  <c r="AS38" i="5"/>
  <c r="DF18" i="4"/>
  <c r="AT39" i="5"/>
  <c r="DG19" i="4"/>
  <c r="AU40" i="5"/>
  <c r="AD42" i="7"/>
  <c r="AG42" i="7" s="1"/>
  <c r="AM42" i="7" s="1"/>
  <c r="DF24" i="4"/>
  <c r="AT43" i="5"/>
  <c r="DG25" i="4"/>
  <c r="AU44" i="5"/>
  <c r="DE27" i="4"/>
  <c r="AS46" i="5"/>
  <c r="DF28" i="4"/>
  <c r="AT47" i="5"/>
  <c r="DG29" i="4"/>
  <c r="AU48" i="5"/>
  <c r="DF36" i="4"/>
  <c r="FJ16" i="4" s="1"/>
  <c r="AT51" i="5"/>
  <c r="DG37" i="4"/>
  <c r="AU52" i="5"/>
  <c r="DF41" i="4"/>
  <c r="FK21" i="4" s="1"/>
  <c r="AT55" i="5"/>
  <c r="DG42" i="4"/>
  <c r="AU56" i="5"/>
  <c r="DE44" i="4"/>
  <c r="AS58" i="5"/>
  <c r="DF45" i="4"/>
  <c r="AT59" i="5"/>
  <c r="AF60" i="7"/>
  <c r="AI60" i="7" s="1"/>
  <c r="AO60" i="7" s="1"/>
  <c r="DE49" i="4"/>
  <c r="AS62" i="5"/>
  <c r="BA34" i="7"/>
  <c r="BD34" i="7" s="1"/>
  <c r="BJ34" i="7" s="1"/>
  <c r="BA42" i="7"/>
  <c r="BD42" i="7" s="1"/>
  <c r="BJ42" i="7" s="1"/>
  <c r="BA46" i="7"/>
  <c r="BD46" i="7" s="1"/>
  <c r="BJ46" i="7" s="1"/>
  <c r="AV15" i="5"/>
  <c r="L16" i="5"/>
  <c r="AW16" i="5"/>
  <c r="M17" i="5"/>
  <c r="AX17" i="5"/>
  <c r="AV18" i="5"/>
  <c r="M19" i="5"/>
  <c r="AX19" i="5"/>
  <c r="L20" i="5"/>
  <c r="AW20" i="5"/>
  <c r="L21" i="5"/>
  <c r="AW21" i="5"/>
  <c r="N22" i="5"/>
  <c r="AX23" i="5"/>
  <c r="L24" i="5"/>
  <c r="AW24" i="5"/>
  <c r="AV25" i="5"/>
  <c r="AX26" i="5"/>
  <c r="AV27" i="5"/>
  <c r="N28" i="5"/>
  <c r="L29" i="5"/>
  <c r="AW29" i="5"/>
  <c r="N30" i="5"/>
  <c r="M31" i="5"/>
  <c r="AX31" i="5"/>
  <c r="M34" i="5"/>
  <c r="AX34" i="5"/>
  <c r="L35" i="5"/>
  <c r="AW35" i="5"/>
  <c r="AV36" i="5"/>
  <c r="AV71" i="5" s="1"/>
  <c r="AX37" i="5"/>
  <c r="N38" i="5"/>
  <c r="M39" i="5"/>
  <c r="AX39" i="5"/>
  <c r="L40" i="5"/>
  <c r="AW40" i="5"/>
  <c r="AV41" i="5"/>
  <c r="N42" i="5"/>
  <c r="L43" i="5"/>
  <c r="AW43" i="5"/>
  <c r="AV44" i="5"/>
  <c r="N45" i="5"/>
  <c r="M46" i="5"/>
  <c r="AX46" i="5"/>
  <c r="AV47" i="5"/>
  <c r="N48" i="5"/>
  <c r="L49" i="5"/>
  <c r="M52" i="5"/>
  <c r="AX52" i="5"/>
  <c r="L53" i="5"/>
  <c r="AW53" i="5"/>
  <c r="N55" i="5"/>
  <c r="M56" i="5"/>
  <c r="AX56" i="5"/>
  <c r="AW57" i="5"/>
  <c r="N58" i="5"/>
  <c r="M59" i="5"/>
  <c r="AX59" i="5"/>
  <c r="L60" i="5"/>
  <c r="AV61" i="5"/>
  <c r="N62" i="5"/>
  <c r="M63" i="5"/>
  <c r="M65" i="5"/>
  <c r="AY15" i="5"/>
  <c r="P16" i="5"/>
  <c r="BA16" i="5"/>
  <c r="O17" i="5"/>
  <c r="AZ17" i="5"/>
  <c r="O18" i="5"/>
  <c r="AZ18" i="5"/>
  <c r="Q19" i="5"/>
  <c r="P20" i="5"/>
  <c r="BA20" i="5"/>
  <c r="O21" i="5"/>
  <c r="AZ21" i="5"/>
  <c r="AZ23" i="5"/>
  <c r="Q24" i="5"/>
  <c r="P25" i="5"/>
  <c r="BA25" i="5"/>
  <c r="AZ26" i="5"/>
  <c r="P27" i="5"/>
  <c r="BA27" i="5"/>
  <c r="AY28" i="5"/>
  <c r="P29" i="5"/>
  <c r="BA29" i="5"/>
  <c r="AY30" i="5"/>
  <c r="P31" i="5"/>
  <c r="BA31" i="5"/>
  <c r="P34" i="5"/>
  <c r="BA34" i="5"/>
  <c r="O35" i="5"/>
  <c r="Q36" i="5"/>
  <c r="BA37" i="5"/>
  <c r="AY39" i="5"/>
  <c r="P41" i="5"/>
  <c r="BA41" i="5"/>
  <c r="O42" i="5"/>
  <c r="AY43" i="5"/>
  <c r="Q44" i="5"/>
  <c r="P45" i="5"/>
  <c r="BA45" i="5"/>
  <c r="O46" i="5"/>
  <c r="AY47" i="5"/>
  <c r="O50" i="5"/>
  <c r="AY51" i="5"/>
  <c r="Q52" i="5"/>
  <c r="P53" i="5"/>
  <c r="BA53" i="5"/>
  <c r="O54" i="5"/>
  <c r="AY55" i="5"/>
  <c r="Q56" i="5"/>
  <c r="BA57" i="5"/>
  <c r="AY58" i="5"/>
  <c r="Q59" i="5"/>
  <c r="P60" i="5"/>
  <c r="O61" i="5"/>
  <c r="AZ61" i="5"/>
  <c r="AY62" i="5"/>
  <c r="Q63" i="5"/>
  <c r="Q65" i="5"/>
  <c r="T15" i="5"/>
  <c r="BC16" i="5"/>
  <c r="S17" i="5"/>
  <c r="R18" i="5"/>
  <c r="S19" i="5"/>
  <c r="BD19" i="5"/>
  <c r="BB20" i="5"/>
  <c r="BB21" i="5"/>
  <c r="T22" i="5"/>
  <c r="S24" i="5"/>
  <c r="BD24" i="5"/>
  <c r="R25" i="5"/>
  <c r="BC25" i="5"/>
  <c r="BB27" i="5"/>
  <c r="T28" i="5"/>
  <c r="R29" i="5"/>
  <c r="BC29" i="5"/>
  <c r="BB30" i="5"/>
  <c r="T31" i="5"/>
  <c r="S35" i="5"/>
  <c r="BD35" i="5"/>
  <c r="BC36" i="5"/>
  <c r="BC71" i="5" s="1"/>
  <c r="BD37" i="5"/>
  <c r="R38" i="5"/>
  <c r="BC38" i="5"/>
  <c r="BB39" i="5"/>
  <c r="T40" i="5"/>
  <c r="S41" i="5"/>
  <c r="BD41" i="5"/>
  <c r="T43" i="5"/>
  <c r="S44" i="5"/>
  <c r="BD44" i="5"/>
  <c r="BB45" i="5"/>
  <c r="S46" i="5"/>
  <c r="BD46" i="5"/>
  <c r="BC47" i="5"/>
  <c r="BB48" i="5"/>
  <c r="T49" i="5"/>
  <c r="S50" i="5"/>
  <c r="BC51" i="5"/>
  <c r="BB52" i="5"/>
  <c r="T53" i="5"/>
  <c r="S54" i="5"/>
  <c r="R55" i="5"/>
  <c r="BC55" i="5"/>
  <c r="BB56" i="5"/>
  <c r="R58" i="5"/>
  <c r="BC58" i="5"/>
  <c r="BB59" i="5"/>
  <c r="T60" i="5"/>
  <c r="S61" i="5"/>
  <c r="BD61" i="5"/>
  <c r="R62" i="5"/>
  <c r="BC62" i="5"/>
  <c r="W15" i="5"/>
  <c r="W16" i="5"/>
  <c r="BE17" i="5"/>
  <c r="W18" i="5"/>
  <c r="U20" i="5"/>
  <c r="BF20" i="5"/>
  <c r="V21" i="5"/>
  <c r="BG21" i="5"/>
  <c r="U22" i="5"/>
  <c r="BG23" i="5"/>
  <c r="U24" i="5"/>
  <c r="BF24" i="5"/>
  <c r="V25" i="5"/>
  <c r="BG25" i="5"/>
  <c r="BF26" i="5"/>
  <c r="W27" i="5"/>
  <c r="V28" i="5"/>
  <c r="BG28" i="5"/>
  <c r="BE29" i="5"/>
  <c r="W30" i="5"/>
  <c r="U31" i="5"/>
  <c r="BF31" i="5"/>
  <c r="V34" i="5"/>
  <c r="BG34" i="5"/>
  <c r="U35" i="5"/>
  <c r="BF35" i="5"/>
  <c r="BE36" i="5"/>
  <c r="BE71" i="5" s="1"/>
  <c r="BF37" i="5"/>
  <c r="V38" i="5"/>
  <c r="W39" i="5"/>
  <c r="V40" i="5"/>
  <c r="BG40" i="5"/>
  <c r="U41" i="5"/>
  <c r="BF41" i="5"/>
  <c r="V42" i="5"/>
  <c r="V43" i="5"/>
  <c r="BG43" i="5"/>
  <c r="BE44" i="5"/>
  <c r="V45" i="5"/>
  <c r="BG45" i="5"/>
  <c r="BE46" i="5"/>
  <c r="BG47" i="5"/>
  <c r="U48" i="5"/>
  <c r="BF48" i="5"/>
  <c r="W49" i="5"/>
  <c r="U50" i="5"/>
  <c r="BE51" i="5"/>
  <c r="W52" i="5"/>
  <c r="V53" i="5"/>
  <c r="BG53" i="5"/>
  <c r="U54" i="5"/>
  <c r="BE55" i="5"/>
  <c r="W56" i="5"/>
  <c r="BG57" i="5"/>
  <c r="BE58" i="5"/>
  <c r="V60" i="5"/>
  <c r="U61" i="5"/>
  <c r="BF61" i="5"/>
  <c r="BE62" i="5"/>
  <c r="W63" i="5"/>
  <c r="W65" i="5"/>
  <c r="Z15" i="5"/>
  <c r="X16" i="5"/>
  <c r="BI16" i="5"/>
  <c r="BH17" i="5"/>
  <c r="Y18" i="5"/>
  <c r="BJ18" i="5"/>
  <c r="Y19" i="5"/>
  <c r="BJ19" i="5"/>
  <c r="Z20" i="5"/>
  <c r="X21" i="5"/>
  <c r="BI21" i="5"/>
  <c r="Y24" i="5"/>
  <c r="BJ24" i="5"/>
  <c r="Z25" i="5"/>
  <c r="BI26" i="5"/>
  <c r="Y27" i="5"/>
  <c r="BJ27" i="5"/>
  <c r="X28" i="5"/>
  <c r="BI28" i="5"/>
  <c r="Z29" i="5"/>
  <c r="Y30" i="5"/>
  <c r="BJ30" i="5"/>
  <c r="X31" i="5"/>
  <c r="BI31" i="5"/>
  <c r="X34" i="5"/>
  <c r="BH35" i="5"/>
  <c r="Z36" i="5"/>
  <c r="BH37" i="5"/>
  <c r="Z38" i="5"/>
  <c r="X39" i="5"/>
  <c r="BI39" i="5"/>
  <c r="Z41" i="5"/>
  <c r="Y42" i="5"/>
  <c r="Z44" i="5"/>
  <c r="X45" i="5"/>
  <c r="BI45" i="5"/>
  <c r="Y46" i="5"/>
  <c r="BJ46" i="5"/>
  <c r="BI47" i="5"/>
  <c r="Z48" i="5"/>
  <c r="Y49" i="5"/>
  <c r="Y52" i="5"/>
  <c r="BJ52" i="5"/>
  <c r="X53" i="5"/>
  <c r="BI53" i="5"/>
  <c r="Z55" i="5"/>
  <c r="Y56" i="5"/>
  <c r="BJ56" i="5"/>
  <c r="BI57" i="5"/>
  <c r="Z58" i="5"/>
  <c r="Y59" i="5"/>
  <c r="BJ59" i="5"/>
  <c r="X60" i="5"/>
  <c r="BH61" i="5"/>
  <c r="Z62" i="5"/>
  <c r="Y63" i="5"/>
  <c r="Y65" i="5"/>
  <c r="J14" i="7"/>
  <c r="M14" i="7" s="1"/>
  <c r="S14" i="7" s="1"/>
  <c r="J26" i="7"/>
  <c r="M26" i="7" s="1"/>
  <c r="S26" i="7" s="1"/>
  <c r="K32" i="7"/>
  <c r="N32" i="7" s="1"/>
  <c r="T32" i="7" s="1"/>
  <c r="J33" i="7"/>
  <c r="M33" i="7" s="1"/>
  <c r="S33" i="7" s="1"/>
  <c r="AY71" i="4"/>
  <c r="AZ71" i="4"/>
  <c r="BA71" i="4"/>
  <c r="CJ11" i="4" l="1"/>
  <c r="CJ51" i="4" s="1"/>
  <c r="CP11" i="4"/>
  <c r="CP51" i="4" s="1"/>
  <c r="CK11" i="4"/>
  <c r="CK51" i="4" s="1"/>
  <c r="CQ11" i="4"/>
  <c r="DX20" i="4"/>
  <c r="CP71" i="5"/>
  <c r="DW38" i="4"/>
  <c r="DX38" i="4"/>
  <c r="DR30" i="4"/>
  <c r="DP25" i="4"/>
  <c r="DX18" i="4"/>
  <c r="DY20" i="4"/>
  <c r="DW15" i="4"/>
  <c r="EL36" i="4" s="1"/>
  <c r="EL35" i="4" s="1"/>
  <c r="BK18" i="5"/>
  <c r="BQ18" i="5" s="1"/>
  <c r="DZ16" i="5" s="1"/>
  <c r="CO71" i="5"/>
  <c r="DQ27" i="4"/>
  <c r="DR31" i="4"/>
  <c r="DX44" i="4"/>
  <c r="DX15" i="4"/>
  <c r="DY49" i="4"/>
  <c r="DG47" i="4"/>
  <c r="DV41" i="4"/>
  <c r="DQ31" i="4"/>
  <c r="DW41" i="4"/>
  <c r="DX37" i="4"/>
  <c r="DY28" i="4"/>
  <c r="DX24" i="4"/>
  <c r="DR25" i="4"/>
  <c r="DP24" i="4"/>
  <c r="EL22" i="4" s="1"/>
  <c r="DA12" i="4"/>
  <c r="DA20" i="4" s="1"/>
  <c r="AY43" i="7"/>
  <c r="BB43" i="7" s="1"/>
  <c r="DX41" i="4"/>
  <c r="DX25" i="4"/>
  <c r="CM71" i="5"/>
  <c r="CJ71" i="5"/>
  <c r="FA14" i="4"/>
  <c r="AY54" i="7"/>
  <c r="BB54" i="7" s="1"/>
  <c r="BH54" i="7" s="1"/>
  <c r="EZ14" i="4"/>
  <c r="DW26" i="4"/>
  <c r="DW29" i="4"/>
  <c r="DX26" i="4"/>
  <c r="EM30" i="4" s="1"/>
  <c r="EM29" i="4" s="1"/>
  <c r="DR26" i="4"/>
  <c r="DR27" i="4"/>
  <c r="DQ15" i="4"/>
  <c r="EZ35" i="4"/>
  <c r="EZ28" i="4"/>
  <c r="FA29" i="4"/>
  <c r="FA28" i="4" s="1"/>
  <c r="FA19" i="4"/>
  <c r="FA23" i="4" s="1"/>
  <c r="EZ19" i="4"/>
  <c r="DV36" i="4"/>
  <c r="DW37" i="4"/>
  <c r="DW25" i="4"/>
  <c r="DW20" i="4"/>
  <c r="DO28" i="4"/>
  <c r="DP29" i="4"/>
  <c r="EM48" i="4"/>
  <c r="EL47" i="4"/>
  <c r="DQ18" i="4"/>
  <c r="DR14" i="4"/>
  <c r="EH43" i="4"/>
  <c r="AY49" i="7"/>
  <c r="BB49" i="7" s="1"/>
  <c r="BH49" i="7" s="1"/>
  <c r="EH41" i="4"/>
  <c r="CS71" i="5"/>
  <c r="BM35" i="5"/>
  <c r="BS35" i="5" s="1"/>
  <c r="EH14" i="5" s="1"/>
  <c r="BK15" i="5"/>
  <c r="BQ15" i="5" s="1"/>
  <c r="DZ13" i="5" s="1"/>
  <c r="FM48" i="5" s="1"/>
  <c r="BC43" i="7"/>
  <c r="AZ62" i="7"/>
  <c r="BC62" i="7" s="1"/>
  <c r="BI62" i="7" s="1"/>
  <c r="EI36" i="7" s="1"/>
  <c r="BD43" i="7"/>
  <c r="BA67" i="7"/>
  <c r="BD67" i="7" s="1"/>
  <c r="BJ67" i="7" s="1"/>
  <c r="AY68" i="7"/>
  <c r="BB68" i="7" s="1"/>
  <c r="BH68" i="7" s="1"/>
  <c r="EH48" i="7" s="1"/>
  <c r="DW18" i="4"/>
  <c r="DQ19" i="4"/>
  <c r="DQ14" i="4"/>
  <c r="DQ26" i="4"/>
  <c r="DX36" i="4"/>
  <c r="DR18" i="4"/>
  <c r="DO29" i="4"/>
  <c r="FJ31" i="4"/>
  <c r="DV14" i="4"/>
  <c r="DW43" i="4"/>
  <c r="DO26" i="4"/>
  <c r="DR15" i="4"/>
  <c r="DX27" i="4"/>
  <c r="DY41" i="4"/>
  <c r="DO25" i="4"/>
  <c r="DY44" i="4"/>
  <c r="DV29" i="4"/>
  <c r="DY42" i="4"/>
  <c r="DR17" i="4"/>
  <c r="DR13" i="4"/>
  <c r="DV45" i="4"/>
  <c r="DV37" i="4"/>
  <c r="DG12" i="4"/>
  <c r="DG21" i="4" s="1"/>
  <c r="FL36" i="4"/>
  <c r="BK34" i="5"/>
  <c r="BQ34" i="5" s="1"/>
  <c r="EF13" i="5" s="1"/>
  <c r="CV46" i="5"/>
  <c r="DB46" i="5" s="1"/>
  <c r="GB15" i="5" s="1"/>
  <c r="BA68" i="7"/>
  <c r="BD68" i="7" s="1"/>
  <c r="BJ68" i="7" s="1"/>
  <c r="DX19" i="4"/>
  <c r="DY29" i="4"/>
  <c r="DW13" i="4"/>
  <c r="DV38" i="4"/>
  <c r="DP30" i="4"/>
  <c r="CL71" i="5"/>
  <c r="CI71" i="5"/>
  <c r="CU29" i="5"/>
  <c r="DA29" i="5" s="1"/>
  <c r="FV30" i="5" s="1"/>
  <c r="CU25" i="5"/>
  <c r="DA25" i="5" s="1"/>
  <c r="FV25" i="5" s="1"/>
  <c r="AZ54" i="7"/>
  <c r="BC54" i="7" s="1"/>
  <c r="BI54" i="7" s="1"/>
  <c r="DW14" i="4"/>
  <c r="CV20" i="5"/>
  <c r="DB20" i="5" s="1"/>
  <c r="FW20" i="5" s="1"/>
  <c r="DO27" i="4"/>
  <c r="DG40" i="4"/>
  <c r="DY26" i="4"/>
  <c r="DV20" i="4"/>
  <c r="DQ30" i="4"/>
  <c r="DQ17" i="4"/>
  <c r="DY14" i="4"/>
  <c r="AZ65" i="7"/>
  <c r="BC65" i="7" s="1"/>
  <c r="BI65" i="7" s="1"/>
  <c r="AY65" i="7"/>
  <c r="BB65" i="7" s="1"/>
  <c r="BH65" i="7" s="1"/>
  <c r="BA59" i="7"/>
  <c r="BD59" i="7" s="1"/>
  <c r="BJ59" i="7" s="1"/>
  <c r="BA47" i="7"/>
  <c r="BD47" i="7" s="1"/>
  <c r="BJ47" i="7" s="1"/>
  <c r="BA39" i="7"/>
  <c r="BD39" i="7" s="1"/>
  <c r="BJ39" i="7" s="1"/>
  <c r="DX29" i="4"/>
  <c r="DQ32" i="4"/>
  <c r="BK53" i="5"/>
  <c r="BQ53" i="5" s="1"/>
  <c r="EF38" i="5" s="1"/>
  <c r="BK29" i="5"/>
  <c r="BQ29" i="5" s="1"/>
  <c r="DZ30" i="5" s="1"/>
  <c r="DW45" i="4"/>
  <c r="DA23" i="4"/>
  <c r="DA33" i="4" s="1"/>
  <c r="DY19" i="4"/>
  <c r="FK13" i="4"/>
  <c r="FL13" i="4"/>
  <c r="DR29" i="4"/>
  <c r="DV26" i="4"/>
  <c r="EL30" i="4" s="1"/>
  <c r="EL29" i="4" s="1"/>
  <c r="BK21" i="5"/>
  <c r="BQ21" i="5" s="1"/>
  <c r="DZ19" i="5" s="1"/>
  <c r="CV34" i="5"/>
  <c r="DB34" i="5" s="1"/>
  <c r="FW35" i="5" s="1"/>
  <c r="CU67" i="5"/>
  <c r="DA67" i="5" s="1"/>
  <c r="GA47" i="5" s="1"/>
  <c r="CV57" i="5"/>
  <c r="DB57" i="5" s="1"/>
  <c r="GB30" i="5" s="1"/>
  <c r="CU63" i="5"/>
  <c r="DA63" i="5" s="1"/>
  <c r="GA37" i="5" s="1"/>
  <c r="CU57" i="5"/>
  <c r="DA57" i="5" s="1"/>
  <c r="GA30" i="5" s="1"/>
  <c r="CV39" i="5"/>
  <c r="DB39" i="5" s="1"/>
  <c r="FW40" i="5" s="1"/>
  <c r="CU34" i="5"/>
  <c r="DA34" i="5" s="1"/>
  <c r="FV35" i="5" s="1"/>
  <c r="CV30" i="5"/>
  <c r="DB30" i="5" s="1"/>
  <c r="FW31" i="5" s="1"/>
  <c r="CU23" i="5"/>
  <c r="DA23" i="5" s="1"/>
  <c r="FV23" i="5" s="1"/>
  <c r="CU19" i="5"/>
  <c r="DA19" i="5" s="1"/>
  <c r="FV19" i="5" s="1"/>
  <c r="CU68" i="5"/>
  <c r="DA68" i="5" s="1"/>
  <c r="GA48" i="5" s="1"/>
  <c r="CU37" i="5"/>
  <c r="DA37" i="5" s="1"/>
  <c r="FV38" i="5" s="1"/>
  <c r="CV33" i="5"/>
  <c r="DB33" i="5" s="1"/>
  <c r="FW34" i="5" s="1"/>
  <c r="CV25" i="5"/>
  <c r="DB25" i="5" s="1"/>
  <c r="FW25" i="5" s="1"/>
  <c r="CV18" i="5"/>
  <c r="DB18" i="5" s="1"/>
  <c r="FW18" i="5" s="1"/>
  <c r="CU15" i="5"/>
  <c r="DA15" i="5" s="1"/>
  <c r="FV15" i="5" s="1"/>
  <c r="CU42" i="5"/>
  <c r="DA42" i="5" s="1"/>
  <c r="FV43" i="5" s="1"/>
  <c r="CU38" i="5"/>
  <c r="DA38" i="5" s="1"/>
  <c r="FV39" i="5" s="1"/>
  <c r="BK19" i="5"/>
  <c r="BQ19" i="5" s="1"/>
  <c r="DZ17" i="5" s="1"/>
  <c r="BK17" i="5"/>
  <c r="BQ17" i="5" s="1"/>
  <c r="DZ15" i="5" s="1"/>
  <c r="CU21" i="5"/>
  <c r="DA21" i="5" s="1"/>
  <c r="FV21" i="5" s="1"/>
  <c r="BA54" i="7"/>
  <c r="BD54" i="7" s="1"/>
  <c r="BJ54" i="7" s="1"/>
  <c r="CU33" i="5"/>
  <c r="DA33" i="5" s="1"/>
  <c r="FV34" i="5" s="1"/>
  <c r="CV23" i="5"/>
  <c r="DB23" i="5" s="1"/>
  <c r="FW23" i="5" s="1"/>
  <c r="CU17" i="5"/>
  <c r="DA17" i="5" s="1"/>
  <c r="FV17" i="5" s="1"/>
  <c r="CU59" i="5"/>
  <c r="DA59" i="5" s="1"/>
  <c r="GA32" i="5" s="1"/>
  <c r="CV48" i="5"/>
  <c r="DB48" i="5" s="1"/>
  <c r="GB17" i="5" s="1"/>
  <c r="CV42" i="5"/>
  <c r="DB42" i="5" s="1"/>
  <c r="FW43" i="5" s="1"/>
  <c r="CV38" i="5"/>
  <c r="DB38" i="5" s="1"/>
  <c r="FW39" i="5" s="1"/>
  <c r="BA55" i="7"/>
  <c r="BD55" i="7" s="1"/>
  <c r="BJ55" i="7" s="1"/>
  <c r="CU35" i="5"/>
  <c r="DA35" i="5" s="1"/>
  <c r="FV36" i="5" s="1"/>
  <c r="AZ56" i="7"/>
  <c r="BC56" i="7" s="1"/>
  <c r="BI56" i="7" s="1"/>
  <c r="CV68" i="5"/>
  <c r="DB68" i="5" s="1"/>
  <c r="GB48" i="5" s="1"/>
  <c r="CU50" i="5"/>
  <c r="DA50" i="5" s="1"/>
  <c r="GA20" i="5" s="1"/>
  <c r="CU58" i="5"/>
  <c r="DA58" i="5" s="1"/>
  <c r="GA31" i="5" s="1"/>
  <c r="CV47" i="5"/>
  <c r="DB47" i="5" s="1"/>
  <c r="GB16" i="5" s="1"/>
  <c r="CV35" i="5"/>
  <c r="DB35" i="5" s="1"/>
  <c r="FW36" i="5" s="1"/>
  <c r="CV32" i="5"/>
  <c r="DB32" i="5" s="1"/>
  <c r="FW33" i="5" s="1"/>
  <c r="CU27" i="5"/>
  <c r="DA27" i="5" s="1"/>
  <c r="FV28" i="5" s="1"/>
  <c r="CV40" i="5"/>
  <c r="DB40" i="5" s="1"/>
  <c r="FW41" i="5" s="1"/>
  <c r="AY55" i="7"/>
  <c r="BB55" i="7" s="1"/>
  <c r="BH55" i="7" s="1"/>
  <c r="BK58" i="5"/>
  <c r="BQ58" i="5" s="1"/>
  <c r="EF44" i="5" s="1"/>
  <c r="BL55" i="5"/>
  <c r="BR55" i="5" s="1"/>
  <c r="EG41" i="5" s="1"/>
  <c r="GK21" i="5" s="1"/>
  <c r="GN21" i="5" s="1"/>
  <c r="BM44" i="5"/>
  <c r="BS44" i="5" s="1"/>
  <c r="EH25" i="5" s="1"/>
  <c r="BL27" i="5"/>
  <c r="BR27" i="5" s="1"/>
  <c r="EA28" i="5" s="1"/>
  <c r="BM20" i="5"/>
  <c r="BS20" i="5" s="1"/>
  <c r="EB18" i="5" s="1"/>
  <c r="DX14" i="4"/>
  <c r="BK20" i="5"/>
  <c r="BQ20" i="5" s="1"/>
  <c r="DZ18" i="5" s="1"/>
  <c r="BK23" i="5"/>
  <c r="BQ23" i="5" s="1"/>
  <c r="DZ24" i="5" s="1"/>
  <c r="CU20" i="5"/>
  <c r="DA20" i="5" s="1"/>
  <c r="FV20" i="5" s="1"/>
  <c r="CU16" i="5"/>
  <c r="DA16" i="5" s="1"/>
  <c r="FV16" i="5" s="1"/>
  <c r="CV63" i="5"/>
  <c r="DB63" i="5" s="1"/>
  <c r="GB37" i="5" s="1"/>
  <c r="CV17" i="5"/>
  <c r="DB17" i="5" s="1"/>
  <c r="FW17" i="5" s="1"/>
  <c r="CV59" i="5"/>
  <c r="DB59" i="5" s="1"/>
  <c r="GB32" i="5" s="1"/>
  <c r="CV52" i="5"/>
  <c r="DB52" i="5" s="1"/>
  <c r="GB22" i="5" s="1"/>
  <c r="CU40" i="5"/>
  <c r="DA40" i="5" s="1"/>
  <c r="FV41" i="5" s="1"/>
  <c r="CV37" i="5"/>
  <c r="DB37" i="5" s="1"/>
  <c r="FW38" i="5" s="1"/>
  <c r="CU31" i="5"/>
  <c r="DA31" i="5" s="1"/>
  <c r="FV32" i="5" s="1"/>
  <c r="CV28" i="5"/>
  <c r="DB28" i="5" s="1"/>
  <c r="FW29" i="5" s="1"/>
  <c r="CV22" i="5"/>
  <c r="DB22" i="5" s="1"/>
  <c r="FW22" i="5" s="1"/>
  <c r="CV15" i="5"/>
  <c r="DB15" i="5" s="1"/>
  <c r="FW15" i="5" s="1"/>
  <c r="BA66" i="7"/>
  <c r="BD66" i="7" s="1"/>
  <c r="BJ66" i="7" s="1"/>
  <c r="AY60" i="7"/>
  <c r="BB60" i="7" s="1"/>
  <c r="BH60" i="7" s="1"/>
  <c r="CU52" i="5"/>
  <c r="DA52" i="5" s="1"/>
  <c r="GA22" i="5" s="1"/>
  <c r="CU48" i="5"/>
  <c r="DA48" i="5" s="1"/>
  <c r="GA17" i="5" s="1"/>
  <c r="CV36" i="5"/>
  <c r="DB36" i="5" s="1"/>
  <c r="FW37" i="5" s="1"/>
  <c r="CU30" i="5"/>
  <c r="DA30" i="5" s="1"/>
  <c r="FV31" i="5" s="1"/>
  <c r="CV27" i="5"/>
  <c r="DB27" i="5" s="1"/>
  <c r="FW28" i="5" s="1"/>
  <c r="CU22" i="5"/>
  <c r="DA22" i="5" s="1"/>
  <c r="FV22" i="5" s="1"/>
  <c r="CV16" i="5"/>
  <c r="DB16" i="5" s="1"/>
  <c r="FW16" i="5" s="1"/>
  <c r="AZ60" i="7"/>
  <c r="BC60" i="7" s="1"/>
  <c r="BI60" i="7" s="1"/>
  <c r="AZ55" i="7"/>
  <c r="BC55" i="7" s="1"/>
  <c r="BI55" i="7" s="1"/>
  <c r="BA52" i="7"/>
  <c r="BD52" i="7" s="1"/>
  <c r="BJ52" i="7" s="1"/>
  <c r="DC14" i="5"/>
  <c r="BA65" i="7"/>
  <c r="BD65" i="7" s="1"/>
  <c r="BJ65" i="7" s="1"/>
  <c r="BK16" i="5"/>
  <c r="BQ16" i="5" s="1"/>
  <c r="DZ14" i="5" s="1"/>
  <c r="CU28" i="5"/>
  <c r="DA28" i="5" s="1"/>
  <c r="FV29" i="5" s="1"/>
  <c r="CV50" i="5"/>
  <c r="DB50" i="5" s="1"/>
  <c r="GB20" i="5" s="1"/>
  <c r="CV62" i="5"/>
  <c r="DB62" i="5" s="1"/>
  <c r="GB36" i="5" s="1"/>
  <c r="CV58" i="5"/>
  <c r="DB58" i="5" s="1"/>
  <c r="GB31" i="5" s="1"/>
  <c r="CV51" i="5"/>
  <c r="DB51" i="5" s="1"/>
  <c r="GB21" i="5" s="1"/>
  <c r="CU46" i="5"/>
  <c r="DA46" i="5" s="1"/>
  <c r="GA15" i="5" s="1"/>
  <c r="CU39" i="5"/>
  <c r="DA39" i="5" s="1"/>
  <c r="FV40" i="5" s="1"/>
  <c r="CV19" i="5"/>
  <c r="DB19" i="5" s="1"/>
  <c r="FW19" i="5" s="1"/>
  <c r="CV31" i="5"/>
  <c r="DB31" i="5" s="1"/>
  <c r="FW32" i="5" s="1"/>
  <c r="CV67" i="5"/>
  <c r="DB67" i="5" s="1"/>
  <c r="GB47" i="5" s="1"/>
  <c r="CU62" i="5"/>
  <c r="DA62" i="5" s="1"/>
  <c r="GA36" i="5" s="1"/>
  <c r="CU51" i="5"/>
  <c r="DA51" i="5" s="1"/>
  <c r="GA21" i="5" s="1"/>
  <c r="CU36" i="5"/>
  <c r="DA36" i="5" s="1"/>
  <c r="FV37" i="5" s="1"/>
  <c r="CV29" i="5"/>
  <c r="DB29" i="5" s="1"/>
  <c r="FW30" i="5" s="1"/>
  <c r="CV21" i="5"/>
  <c r="DB21" i="5" s="1"/>
  <c r="FW21" i="5" s="1"/>
  <c r="CU18" i="5"/>
  <c r="DA18" i="5" s="1"/>
  <c r="FV18" i="5" s="1"/>
  <c r="BL47" i="5"/>
  <c r="BR47" i="5" s="1"/>
  <c r="EG28" i="5" s="1"/>
  <c r="CZ12" i="4"/>
  <c r="CZ23" i="4"/>
  <c r="CZ33" i="4" s="1"/>
  <c r="DR19" i="4"/>
  <c r="DQ29" i="4"/>
  <c r="DW42" i="4"/>
  <c r="DY38" i="4"/>
  <c r="DO24" i="4"/>
  <c r="DV44" i="4"/>
  <c r="FL37" i="4"/>
  <c r="DY25" i="4"/>
  <c r="BM40" i="5"/>
  <c r="BS40" i="5" s="1"/>
  <c r="EH19" i="5" s="1"/>
  <c r="BK38" i="5"/>
  <c r="BQ38" i="5" s="1"/>
  <c r="EF17" i="5" s="1"/>
  <c r="BL35" i="5"/>
  <c r="BR35" i="5" s="1"/>
  <c r="EG14" i="5" s="1"/>
  <c r="DP28" i="4"/>
  <c r="BL62" i="5"/>
  <c r="BR62" i="5" s="1"/>
  <c r="EG49" i="5" s="1"/>
  <c r="BK57" i="5"/>
  <c r="BQ57" i="5" s="1"/>
  <c r="EF43" i="5" s="1"/>
  <c r="BK45" i="5"/>
  <c r="BQ45" i="5" s="1"/>
  <c r="EF26" i="5" s="1"/>
  <c r="BM31" i="5"/>
  <c r="BS31" i="5" s="1"/>
  <c r="EB32" i="5" s="1"/>
  <c r="BK25" i="5"/>
  <c r="BQ25" i="5" s="1"/>
  <c r="DZ26" i="5" s="1"/>
  <c r="BL48" i="5"/>
  <c r="BR48" i="5" s="1"/>
  <c r="EG29" i="5" s="1"/>
  <c r="BM45" i="5"/>
  <c r="BS45" i="5" s="1"/>
  <c r="EH26" i="5" s="1"/>
  <c r="BK43" i="5"/>
  <c r="BQ43" i="5" s="1"/>
  <c r="EF24" i="5" s="1"/>
  <c r="BL40" i="5"/>
  <c r="BR40" i="5" s="1"/>
  <c r="EG19" i="5" s="1"/>
  <c r="BM37" i="5"/>
  <c r="BS37" i="5" s="1"/>
  <c r="EH16" i="5" s="1"/>
  <c r="BK35" i="5"/>
  <c r="BQ35" i="5" s="1"/>
  <c r="EF14" i="5" s="1"/>
  <c r="BL53" i="5"/>
  <c r="BR53" i="5" s="1"/>
  <c r="EG38" i="5" s="1"/>
  <c r="DX13" i="4"/>
  <c r="BL29" i="5"/>
  <c r="BR29" i="5" s="1"/>
  <c r="EA30" i="5" s="1"/>
  <c r="BM26" i="5"/>
  <c r="BS26" i="5" s="1"/>
  <c r="EB27" i="5" s="1"/>
  <c r="BK24" i="5"/>
  <c r="BQ24" i="5" s="1"/>
  <c r="DZ25" i="5" s="1"/>
  <c r="BM18" i="5"/>
  <c r="BS18" i="5" s="1"/>
  <c r="EB16" i="5" s="1"/>
  <c r="BK61" i="5"/>
  <c r="BQ61" i="5" s="1"/>
  <c r="EF48" i="5" s="1"/>
  <c r="BM51" i="5"/>
  <c r="BS51" i="5" s="1"/>
  <c r="EH36" i="5" s="1"/>
  <c r="BL38" i="5"/>
  <c r="BR38" i="5" s="1"/>
  <c r="EG17" i="5" s="1"/>
  <c r="BL30" i="5"/>
  <c r="BR30" i="5" s="1"/>
  <c r="EA31" i="5" s="1"/>
  <c r="BL18" i="5"/>
  <c r="BR18" i="5" s="1"/>
  <c r="EA16" i="5" s="1"/>
  <c r="CF71" i="5"/>
  <c r="BA58" i="7"/>
  <c r="BD58" i="7" s="1"/>
  <c r="BJ58" i="7" s="1"/>
  <c r="AZ66" i="7"/>
  <c r="BC66" i="7" s="1"/>
  <c r="BI66" i="7" s="1"/>
  <c r="BA63" i="7"/>
  <c r="BD63" i="7" s="1"/>
  <c r="BJ63" i="7" s="1"/>
  <c r="CW71" i="5"/>
  <c r="DC43" i="5"/>
  <c r="DC71" i="5" s="1"/>
  <c r="BA57" i="7"/>
  <c r="BD57" i="7" s="1"/>
  <c r="BJ57" i="7" s="1"/>
  <c r="BA62" i="7"/>
  <c r="BD62" i="7" s="1"/>
  <c r="BJ62" i="7" s="1"/>
  <c r="DB43" i="5"/>
  <c r="BA32" i="7"/>
  <c r="BD32" i="7" s="1"/>
  <c r="BJ32" i="7" s="1"/>
  <c r="BL51" i="5"/>
  <c r="BR51" i="5" s="1"/>
  <c r="EG36" i="5" s="1"/>
  <c r="BK30" i="5"/>
  <c r="BQ30" i="5" s="1"/>
  <c r="DZ31" i="5" s="1"/>
  <c r="BM24" i="5"/>
  <c r="BS24" i="5" s="1"/>
  <c r="EB25" i="5" s="1"/>
  <c r="BM16" i="5"/>
  <c r="BS16" i="5" s="1"/>
  <c r="EB14" i="5" s="1"/>
  <c r="DR32" i="4"/>
  <c r="DX42" i="4"/>
  <c r="DQ25" i="4"/>
  <c r="DY37" i="4"/>
  <c r="DV42" i="4"/>
  <c r="BL59" i="5"/>
  <c r="BR59" i="5" s="1"/>
  <c r="EG45" i="5" s="1"/>
  <c r="BM56" i="5"/>
  <c r="BS56" i="5" s="1"/>
  <c r="EH42" i="5" s="1"/>
  <c r="BM52" i="5"/>
  <c r="BS52" i="5" s="1"/>
  <c r="EH37" i="5" s="1"/>
  <c r="BM48" i="5"/>
  <c r="BS48" i="5" s="1"/>
  <c r="EH29" i="5" s="1"/>
  <c r="BK46" i="5"/>
  <c r="BQ46" i="5" s="1"/>
  <c r="EF27" i="5" s="1"/>
  <c r="BL43" i="5"/>
  <c r="BR43" i="5" s="1"/>
  <c r="EG24" i="5" s="1"/>
  <c r="BL31" i="5"/>
  <c r="BR31" i="5" s="1"/>
  <c r="EA32" i="5" s="1"/>
  <c r="BM28" i="5"/>
  <c r="BS28" i="5" s="1"/>
  <c r="EB29" i="5" s="1"/>
  <c r="BK26" i="5"/>
  <c r="BQ26" i="5" s="1"/>
  <c r="DZ27" i="5" s="1"/>
  <c r="BL23" i="5"/>
  <c r="BR23" i="5" s="1"/>
  <c r="EA24" i="5" s="1"/>
  <c r="BL19" i="5"/>
  <c r="BR19" i="5" s="1"/>
  <c r="EA17" i="5" s="1"/>
  <c r="BL15" i="5"/>
  <c r="BR15" i="5" s="1"/>
  <c r="EA13" i="5" s="1"/>
  <c r="BK59" i="5"/>
  <c r="BQ59" i="5" s="1"/>
  <c r="EF45" i="5" s="1"/>
  <c r="BL56" i="5"/>
  <c r="BR56" i="5" s="1"/>
  <c r="EG42" i="5" s="1"/>
  <c r="BM53" i="5"/>
  <c r="BS53" i="5" s="1"/>
  <c r="EH38" i="5" s="1"/>
  <c r="BK51" i="5"/>
  <c r="BQ51" i="5" s="1"/>
  <c r="EF36" i="5" s="1"/>
  <c r="BM29" i="5"/>
  <c r="BS29" i="5" s="1"/>
  <c r="EB30" i="5" s="1"/>
  <c r="BK27" i="5"/>
  <c r="BQ27" i="5" s="1"/>
  <c r="DZ28" i="5" s="1"/>
  <c r="BL24" i="5"/>
  <c r="BR24" i="5" s="1"/>
  <c r="EA25" i="5" s="1"/>
  <c r="BM21" i="5"/>
  <c r="BS21" i="5" s="1"/>
  <c r="EB19" i="5" s="1"/>
  <c r="BM17" i="5"/>
  <c r="BS17" i="5" s="1"/>
  <c r="EB15" i="5" s="1"/>
  <c r="BL58" i="5"/>
  <c r="BR58" i="5" s="1"/>
  <c r="EG44" i="5" s="1"/>
  <c r="BL46" i="5"/>
  <c r="BR46" i="5" s="1"/>
  <c r="EG27" i="5" s="1"/>
  <c r="BM39" i="5"/>
  <c r="BS39" i="5" s="1"/>
  <c r="EH18" i="5" s="1"/>
  <c r="BM27" i="5"/>
  <c r="BS27" i="5" s="1"/>
  <c r="EB28" i="5" s="1"/>
  <c r="BM15" i="5"/>
  <c r="BS15" i="5" s="1"/>
  <c r="EB13" i="5" s="1"/>
  <c r="FN47" i="5" s="1"/>
  <c r="BM62" i="5"/>
  <c r="BS62" i="5" s="1"/>
  <c r="EH49" i="5" s="1"/>
  <c r="BM58" i="5"/>
  <c r="BS58" i="5" s="1"/>
  <c r="EH44" i="5" s="1"/>
  <c r="BK56" i="5"/>
  <c r="BQ56" i="5" s="1"/>
  <c r="EF42" i="5" s="1"/>
  <c r="BK48" i="5"/>
  <c r="BQ48" i="5" s="1"/>
  <c r="EF29" i="5" s="1"/>
  <c r="BL45" i="5"/>
  <c r="BR45" i="5" s="1"/>
  <c r="EG26" i="5" s="1"/>
  <c r="BL41" i="5"/>
  <c r="BR41" i="5" s="1"/>
  <c r="EG20" i="5" s="1"/>
  <c r="BM38" i="5"/>
  <c r="BS38" i="5" s="1"/>
  <c r="EH17" i="5" s="1"/>
  <c r="BK36" i="5"/>
  <c r="AS71" i="5"/>
  <c r="CE71" i="5"/>
  <c r="AY66" i="7"/>
  <c r="BB66" i="7" s="1"/>
  <c r="BH66" i="7" s="1"/>
  <c r="AY56" i="7"/>
  <c r="BB56" i="7" s="1"/>
  <c r="BH56" i="7" s="1"/>
  <c r="BK62" i="5"/>
  <c r="BQ62" i="5" s="1"/>
  <c r="EF49" i="5" s="1"/>
  <c r="BL39" i="5"/>
  <c r="BR39" i="5" s="1"/>
  <c r="EG18" i="5" s="1"/>
  <c r="BM36" i="5"/>
  <c r="AU71" i="5"/>
  <c r="BM59" i="5"/>
  <c r="BS59" i="5" s="1"/>
  <c r="EH45" i="5" s="1"/>
  <c r="BM19" i="5"/>
  <c r="BS19" i="5" s="1"/>
  <c r="EB17" i="5" s="1"/>
  <c r="BK47" i="5"/>
  <c r="BQ47" i="5" s="1"/>
  <c r="EF28" i="5" s="1"/>
  <c r="BL44" i="5"/>
  <c r="BR44" i="5" s="1"/>
  <c r="EG25" i="5" s="1"/>
  <c r="BM41" i="5"/>
  <c r="BS41" i="5" s="1"/>
  <c r="EH20" i="5" s="1"/>
  <c r="BK39" i="5"/>
  <c r="BQ39" i="5" s="1"/>
  <c r="EF18" i="5" s="1"/>
  <c r="BL36" i="5"/>
  <c r="AT71" i="5"/>
  <c r="BK52" i="5"/>
  <c r="BQ52" i="5" s="1"/>
  <c r="EF37" i="5" s="1"/>
  <c r="BM30" i="5"/>
  <c r="BS30" i="5" s="1"/>
  <c r="EB31" i="5" s="1"/>
  <c r="BK28" i="5"/>
  <c r="BQ28" i="5" s="1"/>
  <c r="DZ29" i="5" s="1"/>
  <c r="BL25" i="5"/>
  <c r="BR25" i="5" s="1"/>
  <c r="EA26" i="5" s="1"/>
  <c r="BL21" i="5"/>
  <c r="BR21" i="5" s="1"/>
  <c r="EA19" i="5" s="1"/>
  <c r="BL17" i="5"/>
  <c r="BR17" i="5" s="1"/>
  <c r="EA15" i="5" s="1"/>
  <c r="BM55" i="5"/>
  <c r="BS55" i="5" s="1"/>
  <c r="EH41" i="5" s="1"/>
  <c r="BK41" i="5"/>
  <c r="BQ41" i="5" s="1"/>
  <c r="EF20" i="5" s="1"/>
  <c r="BL34" i="5"/>
  <c r="BR34" i="5" s="1"/>
  <c r="EG13" i="5" s="1"/>
  <c r="BL26" i="5"/>
  <c r="BR26" i="5" s="1"/>
  <c r="EA27" i="5" s="1"/>
  <c r="CU32" i="5"/>
  <c r="DA32" i="5" s="1"/>
  <c r="FV33" i="5" s="1"/>
  <c r="DA43" i="5"/>
  <c r="BM61" i="5"/>
  <c r="BS61" i="5" s="1"/>
  <c r="EH48" i="5" s="1"/>
  <c r="BM57" i="5"/>
  <c r="BS57" i="5" s="1"/>
  <c r="EH43" i="5" s="1"/>
  <c r="BK55" i="5"/>
  <c r="BQ55" i="5" s="1"/>
  <c r="EF41" i="5" s="1"/>
  <c r="BL52" i="5"/>
  <c r="BR52" i="5" s="1"/>
  <c r="EG37" i="5" s="1"/>
  <c r="BK31" i="5"/>
  <c r="BQ31" i="5" s="1"/>
  <c r="DZ32" i="5" s="1"/>
  <c r="BL28" i="5"/>
  <c r="BR28" i="5" s="1"/>
  <c r="EA29" i="5" s="1"/>
  <c r="BM25" i="5"/>
  <c r="BS25" i="5" s="1"/>
  <c r="EB26" i="5" s="1"/>
  <c r="BL20" i="5"/>
  <c r="BR20" i="5" s="1"/>
  <c r="EA18" i="5" s="1"/>
  <c r="BL16" i="5"/>
  <c r="BR16" i="5" s="1"/>
  <c r="EA14" i="5" s="1"/>
  <c r="BM47" i="5"/>
  <c r="BS47" i="5" s="1"/>
  <c r="EH28" i="5" s="1"/>
  <c r="BM43" i="5"/>
  <c r="BS43" i="5" s="1"/>
  <c r="EH24" i="5" s="1"/>
  <c r="BK37" i="5"/>
  <c r="BQ37" i="5" s="1"/>
  <c r="EF16" i="5" s="1"/>
  <c r="BM23" i="5"/>
  <c r="BS23" i="5" s="1"/>
  <c r="EB24" i="5" s="1"/>
  <c r="BL61" i="5"/>
  <c r="BR61" i="5" s="1"/>
  <c r="EG48" i="5" s="1"/>
  <c r="BL57" i="5"/>
  <c r="BR57" i="5" s="1"/>
  <c r="EG43" i="5" s="1"/>
  <c r="BM46" i="5"/>
  <c r="BS46" i="5" s="1"/>
  <c r="EH27" i="5" s="1"/>
  <c r="BK44" i="5"/>
  <c r="BQ44" i="5" s="1"/>
  <c r="EF25" i="5" s="1"/>
  <c r="BK40" i="5"/>
  <c r="BQ40" i="5" s="1"/>
  <c r="EF19" i="5" s="1"/>
  <c r="BL37" i="5"/>
  <c r="BR37" i="5" s="1"/>
  <c r="EG16" i="5" s="1"/>
  <c r="BM34" i="5"/>
  <c r="BS34" i="5" s="1"/>
  <c r="EH13" i="5" s="1"/>
  <c r="AY61" i="7"/>
  <c r="BB61" i="7" s="1"/>
  <c r="BH61" i="7" s="1"/>
  <c r="CU47" i="5"/>
  <c r="DA47" i="5" s="1"/>
  <c r="GA16" i="5" s="1"/>
  <c r="BA50" i="7"/>
  <c r="BD50" i="7" s="1"/>
  <c r="BJ50" i="7" s="1"/>
  <c r="BA60" i="7"/>
  <c r="BD60" i="7" s="1"/>
  <c r="BJ60" i="7" s="1"/>
  <c r="BA56" i="7"/>
  <c r="BD56" i="7" s="1"/>
  <c r="BJ56" i="7" s="1"/>
  <c r="CD71" i="5"/>
  <c r="BA61" i="7"/>
  <c r="BD61" i="7" s="1"/>
  <c r="BJ61" i="7" s="1"/>
  <c r="CC71" i="5"/>
  <c r="AZ61" i="7"/>
  <c r="BC61" i="7" s="1"/>
  <c r="BI61" i="7" s="1"/>
  <c r="AA17" i="5"/>
  <c r="AG17" i="5" s="1"/>
  <c r="DJ15" i="5" s="1"/>
  <c r="FH17" i="5" s="1"/>
  <c r="AA18" i="5"/>
  <c r="AG18" i="5" s="1"/>
  <c r="DJ16" i="5" s="1"/>
  <c r="FH18" i="5" s="1"/>
  <c r="AA22" i="5"/>
  <c r="AG22" i="5" s="1"/>
  <c r="DJ20" i="5" s="1"/>
  <c r="FH22" i="5" s="1"/>
  <c r="AA16" i="5"/>
  <c r="AG16" i="5" s="1"/>
  <c r="DJ14" i="5" s="1"/>
  <c r="FH16" i="5" s="1"/>
  <c r="AA19" i="5"/>
  <c r="AG19" i="5" s="1"/>
  <c r="DJ17" i="5" s="1"/>
  <c r="FH19" i="5" s="1"/>
  <c r="AA20" i="5"/>
  <c r="AG20" i="5" s="1"/>
  <c r="DJ18" i="5" s="1"/>
  <c r="FH20" i="5" s="1"/>
  <c r="DV43" i="4"/>
  <c r="DY27" i="4"/>
  <c r="DV19" i="4"/>
  <c r="DG35" i="4"/>
  <c r="DX17" i="4"/>
  <c r="DO31" i="4"/>
  <c r="DR16" i="4"/>
  <c r="DW49" i="4"/>
  <c r="BA30" i="7"/>
  <c r="BD30" i="7" s="1"/>
  <c r="BJ30" i="7" s="1"/>
  <c r="DV16" i="4"/>
  <c r="DX16" i="4"/>
  <c r="DW16" i="4"/>
  <c r="DQ16" i="4"/>
  <c r="DW19" i="4"/>
  <c r="DW17" i="4"/>
  <c r="DO32" i="4"/>
  <c r="DP26" i="4"/>
  <c r="DY48" i="4"/>
  <c r="DF47" i="4"/>
  <c r="DX48" i="4"/>
  <c r="FK23" i="4"/>
  <c r="DX43" i="4"/>
  <c r="DW48" i="4"/>
  <c r="DV48" i="4"/>
  <c r="DF40" i="4"/>
  <c r="DY40" i="4" s="1"/>
  <c r="DY17" i="4"/>
  <c r="DY43" i="4"/>
  <c r="DV27" i="4"/>
  <c r="DW27" i="4"/>
  <c r="DY24" i="4"/>
  <c r="DV24" i="4"/>
  <c r="DF23" i="4"/>
  <c r="DF30" i="4" s="1"/>
  <c r="EH25" i="4"/>
  <c r="EH14" i="4" s="1"/>
  <c r="DQ24" i="4"/>
  <c r="DQ13" i="4"/>
  <c r="DX49" i="4"/>
  <c r="DP27" i="4"/>
  <c r="BA33" i="7"/>
  <c r="BD33" i="7" s="1"/>
  <c r="BJ33" i="7" s="1"/>
  <c r="BA22" i="7"/>
  <c r="BD22" i="7" s="1"/>
  <c r="BJ22" i="7" s="1"/>
  <c r="DR24" i="4"/>
  <c r="EM22" i="4" s="1"/>
  <c r="DY16" i="4"/>
  <c r="DW24" i="4"/>
  <c r="DY13" i="4"/>
  <c r="DP32" i="4"/>
  <c r="DV17" i="4"/>
  <c r="BA18" i="7"/>
  <c r="BD18" i="7" s="1"/>
  <c r="BJ18" i="7" s="1"/>
  <c r="U21" i="5"/>
  <c r="AA21" i="5" s="1"/>
  <c r="AG21" i="5" s="1"/>
  <c r="DJ19" i="5" s="1"/>
  <c r="FH21" i="5" s="1"/>
  <c r="L15" i="5"/>
  <c r="AA15" i="5" s="1"/>
  <c r="DP31" i="4"/>
  <c r="DY45" i="4"/>
  <c r="FJ29" i="4"/>
  <c r="DV49" i="4"/>
  <c r="DF12" i="4"/>
  <c r="DY15" i="4"/>
  <c r="EM36" i="4" s="1"/>
  <c r="EM35" i="4" s="1"/>
  <c r="FL34" i="4"/>
  <c r="BA31" i="7"/>
  <c r="BD31" i="7" s="1"/>
  <c r="BJ31" i="7" s="1"/>
  <c r="BA28" i="7"/>
  <c r="BD28" i="7" s="1"/>
  <c r="BJ28" i="7" s="1"/>
  <c r="BA17" i="7"/>
  <c r="BD17" i="7" s="1"/>
  <c r="BJ17" i="7" s="1"/>
  <c r="BA13" i="7"/>
  <c r="BD13" i="7" s="1"/>
  <c r="J61" i="5"/>
  <c r="AB61" i="5" s="1"/>
  <c r="AH61" i="5" s="1"/>
  <c r="DQ44" i="5" s="1"/>
  <c r="K58" i="5"/>
  <c r="AC58" i="5" s="1"/>
  <c r="AI58" i="5" s="1"/>
  <c r="DR41" i="5" s="1"/>
  <c r="I56" i="5"/>
  <c r="AA56" i="5" s="1"/>
  <c r="AG56" i="5" s="1"/>
  <c r="DP38" i="5" s="1"/>
  <c r="J53" i="5"/>
  <c r="AB53" i="5" s="1"/>
  <c r="AH53" i="5" s="1"/>
  <c r="DQ35" i="5" s="1"/>
  <c r="K50" i="5"/>
  <c r="AC50" i="5" s="1"/>
  <c r="AI50" i="5" s="1"/>
  <c r="DR31" i="5" s="1"/>
  <c r="I48" i="5"/>
  <c r="AA48" i="5" s="1"/>
  <c r="AG48" i="5" s="1"/>
  <c r="DP29" i="5" s="1"/>
  <c r="FH40" i="5" s="1"/>
  <c r="J45" i="5"/>
  <c r="AB45" i="5" s="1"/>
  <c r="AH45" i="5" s="1"/>
  <c r="DQ25" i="5" s="1"/>
  <c r="FI38" i="5" s="1"/>
  <c r="K42" i="5"/>
  <c r="AC42" i="5" s="1"/>
  <c r="AI42" i="5" s="1"/>
  <c r="DR22" i="5" s="1"/>
  <c r="I40" i="5"/>
  <c r="AA40" i="5" s="1"/>
  <c r="AG40" i="5" s="1"/>
  <c r="DP20" i="5" s="1"/>
  <c r="FH33" i="5" s="1"/>
  <c r="K34" i="5"/>
  <c r="AC34" i="5" s="1"/>
  <c r="AI34" i="5" s="1"/>
  <c r="DR13" i="5" s="1"/>
  <c r="I24" i="5"/>
  <c r="AA24" i="5" s="1"/>
  <c r="AG24" i="5" s="1"/>
  <c r="DJ23" i="5" s="1"/>
  <c r="FH23" i="5" s="1"/>
  <c r="J21" i="5"/>
  <c r="AB21" i="5" s="1"/>
  <c r="AH21" i="5" s="1"/>
  <c r="DK19" i="5" s="1"/>
  <c r="FI21" i="5" s="1"/>
  <c r="J19" i="5"/>
  <c r="AB19" i="5" s="1"/>
  <c r="AH19" i="5" s="1"/>
  <c r="DK17" i="5" s="1"/>
  <c r="FI19" i="5" s="1"/>
  <c r="J15" i="5"/>
  <c r="AB15" i="5" s="1"/>
  <c r="AH15" i="5" s="1"/>
  <c r="DK13" i="5" s="1"/>
  <c r="FI15" i="5" s="1"/>
  <c r="I63" i="5"/>
  <c r="AA63" i="5" s="1"/>
  <c r="AG63" i="5" s="1"/>
  <c r="DP46" i="5" s="1"/>
  <c r="J56" i="5"/>
  <c r="AB56" i="5" s="1"/>
  <c r="AH56" i="5" s="1"/>
  <c r="DQ38" i="5" s="1"/>
  <c r="K49" i="5"/>
  <c r="AC49" i="5" s="1"/>
  <c r="AI49" i="5" s="1"/>
  <c r="DR30" i="5" s="1"/>
  <c r="I43" i="5"/>
  <c r="AA43" i="5" s="1"/>
  <c r="AG43" i="5" s="1"/>
  <c r="DP23" i="5" s="1"/>
  <c r="FH36" i="5" s="1"/>
  <c r="I35" i="5"/>
  <c r="AA35" i="5" s="1"/>
  <c r="AG35" i="5" s="1"/>
  <c r="DP14" i="5" s="1"/>
  <c r="FH29" i="5" s="1"/>
  <c r="K29" i="5"/>
  <c r="AC29" i="5" s="1"/>
  <c r="AI29" i="5" s="1"/>
  <c r="DL29" i="5" s="1"/>
  <c r="K21" i="5"/>
  <c r="AC21" i="5" s="1"/>
  <c r="AI21" i="5" s="1"/>
  <c r="DL19" i="5" s="1"/>
  <c r="J16" i="5"/>
  <c r="AB16" i="5" s="1"/>
  <c r="AH16" i="5" s="1"/>
  <c r="DK14" i="5" s="1"/>
  <c r="FI16" i="5" s="1"/>
  <c r="I65" i="5"/>
  <c r="AA65" i="5" s="1"/>
  <c r="AG65" i="5" s="1"/>
  <c r="DP49" i="5" s="1"/>
  <c r="DP48" i="5" s="1"/>
  <c r="J62" i="5"/>
  <c r="AB62" i="5" s="1"/>
  <c r="AH62" i="5" s="1"/>
  <c r="DQ45" i="5" s="1"/>
  <c r="K59" i="5"/>
  <c r="AC59" i="5" s="1"/>
  <c r="AI59" i="5" s="1"/>
  <c r="DR42" i="5" s="1"/>
  <c r="J54" i="5"/>
  <c r="AB54" i="5" s="1"/>
  <c r="AH54" i="5" s="1"/>
  <c r="DQ36" i="5" s="1"/>
  <c r="I49" i="5"/>
  <c r="AA49" i="5" s="1"/>
  <c r="AG49" i="5" s="1"/>
  <c r="DP30" i="5" s="1"/>
  <c r="FH41" i="5" s="1"/>
  <c r="J46" i="5"/>
  <c r="AB46" i="5" s="1"/>
  <c r="AH46" i="5" s="1"/>
  <c r="DQ26" i="5" s="1"/>
  <c r="FI39" i="5" s="1"/>
  <c r="K43" i="5"/>
  <c r="AC43" i="5" s="1"/>
  <c r="AI43" i="5" s="1"/>
  <c r="DR23" i="5" s="1"/>
  <c r="I41" i="5"/>
  <c r="AA41" i="5" s="1"/>
  <c r="AG41" i="5" s="1"/>
  <c r="DP21" i="5" s="1"/>
  <c r="FH34" i="5" s="1"/>
  <c r="J38" i="5"/>
  <c r="AB38" i="5" s="1"/>
  <c r="AH38" i="5" s="1"/>
  <c r="DQ18" i="5" s="1"/>
  <c r="FI31" i="5" s="1"/>
  <c r="J34" i="5"/>
  <c r="AB34" i="5" s="1"/>
  <c r="AH34" i="5" s="1"/>
  <c r="DQ13" i="5" s="1"/>
  <c r="FI28" i="5" s="1"/>
  <c r="K31" i="5"/>
  <c r="AC31" i="5" s="1"/>
  <c r="AI31" i="5" s="1"/>
  <c r="DL31" i="5" s="1"/>
  <c r="I29" i="5"/>
  <c r="AA29" i="5" s="1"/>
  <c r="AG29" i="5" s="1"/>
  <c r="DJ29" i="5" s="1"/>
  <c r="I25" i="5"/>
  <c r="AA25" i="5" s="1"/>
  <c r="AG25" i="5" s="1"/>
  <c r="DJ24" i="5" s="1"/>
  <c r="FH24" i="5" s="1"/>
  <c r="J18" i="5"/>
  <c r="AB18" i="5" s="1"/>
  <c r="AH18" i="5" s="1"/>
  <c r="DK16" i="5" s="1"/>
  <c r="FI18" i="5" s="1"/>
  <c r="K52" i="5"/>
  <c r="AC52" i="5" s="1"/>
  <c r="AI52" i="5" s="1"/>
  <c r="DR34" i="5" s="1"/>
  <c r="K44" i="5"/>
  <c r="AC44" i="5" s="1"/>
  <c r="AI44" i="5" s="1"/>
  <c r="DR24" i="5" s="1"/>
  <c r="I38" i="5"/>
  <c r="AA38" i="5" s="1"/>
  <c r="AG38" i="5" s="1"/>
  <c r="DP18" i="5" s="1"/>
  <c r="FH31" i="5" s="1"/>
  <c r="I30" i="5"/>
  <c r="AA30" i="5" s="1"/>
  <c r="AG30" i="5" s="1"/>
  <c r="DJ30" i="5" s="1"/>
  <c r="K61" i="5"/>
  <c r="AC61" i="5" s="1"/>
  <c r="AI61" i="5" s="1"/>
  <c r="DR44" i="5" s="1"/>
  <c r="I55" i="5"/>
  <c r="AA55" i="5" s="1"/>
  <c r="AG55" i="5" s="1"/>
  <c r="DP37" i="5" s="1"/>
  <c r="J48" i="5"/>
  <c r="AB48" i="5" s="1"/>
  <c r="AH48" i="5" s="1"/>
  <c r="DQ29" i="5" s="1"/>
  <c r="FI40" i="5" s="1"/>
  <c r="K41" i="5"/>
  <c r="AC41" i="5" s="1"/>
  <c r="AI41" i="5" s="1"/>
  <c r="DR21" i="5" s="1"/>
  <c r="J24" i="5"/>
  <c r="AB24" i="5" s="1"/>
  <c r="AH24" i="5" s="1"/>
  <c r="DK23" i="5" s="1"/>
  <c r="FI23" i="5" s="1"/>
  <c r="FL35" i="4"/>
  <c r="DV15" i="4"/>
  <c r="I62" i="5"/>
  <c r="AA62" i="5" s="1"/>
  <c r="AG62" i="5" s="1"/>
  <c r="DP45" i="5" s="1"/>
  <c r="J59" i="5"/>
  <c r="AB59" i="5" s="1"/>
  <c r="AH59" i="5" s="1"/>
  <c r="DQ42" i="5" s="1"/>
  <c r="K40" i="5"/>
  <c r="AC40" i="5" s="1"/>
  <c r="AI40" i="5" s="1"/>
  <c r="DR20" i="5" s="1"/>
  <c r="DV13" i="4"/>
  <c r="J29" i="5"/>
  <c r="AB29" i="5" s="1"/>
  <c r="AH29" i="5" s="1"/>
  <c r="DK29" i="5" s="1"/>
  <c r="J17" i="5"/>
  <c r="AB17" i="5" s="1"/>
  <c r="AH17" i="5" s="1"/>
  <c r="DK15" i="5" s="1"/>
  <c r="FI17" i="5" s="1"/>
  <c r="K56" i="5"/>
  <c r="AC56" i="5" s="1"/>
  <c r="AI56" i="5" s="1"/>
  <c r="DR38" i="5" s="1"/>
  <c r="I50" i="5"/>
  <c r="AA50" i="5" s="1"/>
  <c r="AG50" i="5" s="1"/>
  <c r="DP31" i="5" s="1"/>
  <c r="FH42" i="5" s="1"/>
  <c r="J43" i="5"/>
  <c r="AB43" i="5" s="1"/>
  <c r="AH43" i="5" s="1"/>
  <c r="DQ23" i="5" s="1"/>
  <c r="FI36" i="5" s="1"/>
  <c r="I34" i="5"/>
  <c r="AA34" i="5" s="1"/>
  <c r="AG34" i="5" s="1"/>
  <c r="DP13" i="5" s="1"/>
  <c r="FH28" i="5" s="1"/>
  <c r="J27" i="5"/>
  <c r="AB27" i="5" s="1"/>
  <c r="AH27" i="5" s="1"/>
  <c r="DK27" i="5" s="1"/>
  <c r="AZ13" i="7"/>
  <c r="BC13" i="7" s="1"/>
  <c r="FJ30" i="4"/>
  <c r="J40" i="5"/>
  <c r="AB40" i="5" s="1"/>
  <c r="AH40" i="5" s="1"/>
  <c r="DQ20" i="5" s="1"/>
  <c r="FI33" i="5" s="1"/>
  <c r="DG23" i="4"/>
  <c r="DG30" i="4" s="1"/>
  <c r="DQ28" i="4"/>
  <c r="DX28" i="4"/>
  <c r="DW44" i="4"/>
  <c r="DV18" i="4"/>
  <c r="DV28" i="4"/>
  <c r="DW36" i="4"/>
  <c r="DO30" i="4"/>
  <c r="DY36" i="4"/>
  <c r="DY18" i="4"/>
  <c r="J65" i="5"/>
  <c r="AB65" i="5" s="1"/>
  <c r="AH65" i="5" s="1"/>
  <c r="DQ49" i="5" s="1"/>
  <c r="DQ48" i="5" s="1"/>
  <c r="K62" i="5"/>
  <c r="AC62" i="5" s="1"/>
  <c r="AI62" i="5" s="1"/>
  <c r="DR45" i="5" s="1"/>
  <c r="I60" i="5"/>
  <c r="AA60" i="5" s="1"/>
  <c r="AG60" i="5" s="1"/>
  <c r="DP43" i="5" s="1"/>
  <c r="K54" i="5"/>
  <c r="AC54" i="5" s="1"/>
  <c r="AI54" i="5" s="1"/>
  <c r="DR36" i="5" s="1"/>
  <c r="I52" i="5"/>
  <c r="AA52" i="5" s="1"/>
  <c r="AG52" i="5" s="1"/>
  <c r="DP34" i="5" s="1"/>
  <c r="J49" i="5"/>
  <c r="AB49" i="5" s="1"/>
  <c r="AH49" i="5" s="1"/>
  <c r="DQ30" i="5" s="1"/>
  <c r="FI41" i="5" s="1"/>
  <c r="K46" i="5"/>
  <c r="AC46" i="5" s="1"/>
  <c r="AI46" i="5" s="1"/>
  <c r="DR26" i="5" s="1"/>
  <c r="I44" i="5"/>
  <c r="AA44" i="5" s="1"/>
  <c r="AG44" i="5" s="1"/>
  <c r="DP24" i="5" s="1"/>
  <c r="FH37" i="5" s="1"/>
  <c r="J41" i="5"/>
  <c r="AB41" i="5" s="1"/>
  <c r="AH41" i="5" s="1"/>
  <c r="DQ21" i="5" s="1"/>
  <c r="FI34" i="5" s="1"/>
  <c r="K38" i="5"/>
  <c r="AC38" i="5" s="1"/>
  <c r="AI38" i="5" s="1"/>
  <c r="DR18" i="5" s="1"/>
  <c r="I36" i="5"/>
  <c r="AA36" i="5" s="1"/>
  <c r="AG36" i="5" s="1"/>
  <c r="DP15" i="5" s="1"/>
  <c r="FH30" i="5" s="1"/>
  <c r="J25" i="5"/>
  <c r="AB25" i="5" s="1"/>
  <c r="AH25" i="5" s="1"/>
  <c r="DK24" i="5" s="1"/>
  <c r="FI24" i="5" s="1"/>
  <c r="K22" i="5"/>
  <c r="AC22" i="5" s="1"/>
  <c r="AI22" i="5" s="1"/>
  <c r="DL20" i="5" s="1"/>
  <c r="K20" i="5"/>
  <c r="AC20" i="5" s="1"/>
  <c r="AI20" i="5" s="1"/>
  <c r="DL18" i="5" s="1"/>
  <c r="K16" i="5"/>
  <c r="AC16" i="5" s="1"/>
  <c r="AI16" i="5" s="1"/>
  <c r="DL14" i="5" s="1"/>
  <c r="K65" i="5"/>
  <c r="AC65" i="5" s="1"/>
  <c r="AI65" i="5" s="1"/>
  <c r="DR49" i="5" s="1"/>
  <c r="DR48" i="5" s="1"/>
  <c r="J60" i="5"/>
  <c r="AB60" i="5" s="1"/>
  <c r="AH60" i="5" s="1"/>
  <c r="DQ43" i="5" s="1"/>
  <c r="K53" i="5"/>
  <c r="AC53" i="5" s="1"/>
  <c r="AI53" i="5" s="1"/>
  <c r="DR35" i="5" s="1"/>
  <c r="K45" i="5"/>
  <c r="AC45" i="5" s="1"/>
  <c r="AI45" i="5" s="1"/>
  <c r="DR25" i="5" s="1"/>
  <c r="I39" i="5"/>
  <c r="AA39" i="5" s="1"/>
  <c r="AG39" i="5" s="1"/>
  <c r="DP19" i="5" s="1"/>
  <c r="FH32" i="5" s="1"/>
  <c r="I31" i="5"/>
  <c r="AA31" i="5" s="1"/>
  <c r="AG31" i="5" s="1"/>
  <c r="DJ31" i="5" s="1"/>
  <c r="K25" i="5"/>
  <c r="AC25" i="5" s="1"/>
  <c r="AI25" i="5" s="1"/>
  <c r="DL24" i="5" s="1"/>
  <c r="K17" i="5"/>
  <c r="AC17" i="5" s="1"/>
  <c r="AI17" i="5" s="1"/>
  <c r="DL15" i="5" s="1"/>
  <c r="K63" i="5"/>
  <c r="AC63" i="5" s="1"/>
  <c r="AI63" i="5" s="1"/>
  <c r="DR46" i="5" s="1"/>
  <c r="I61" i="5"/>
  <c r="AA61" i="5" s="1"/>
  <c r="AG61" i="5" s="1"/>
  <c r="DP44" i="5" s="1"/>
  <c r="J58" i="5"/>
  <c r="AB58" i="5" s="1"/>
  <c r="AH58" i="5" s="1"/>
  <c r="DQ41" i="5" s="1"/>
  <c r="K55" i="5"/>
  <c r="AC55" i="5" s="1"/>
  <c r="AI55" i="5" s="1"/>
  <c r="DR37" i="5" s="1"/>
  <c r="I53" i="5"/>
  <c r="AA53" i="5" s="1"/>
  <c r="AG53" i="5" s="1"/>
  <c r="DP35" i="5" s="1"/>
  <c r="J50" i="5"/>
  <c r="AB50" i="5" s="1"/>
  <c r="AH50" i="5" s="1"/>
  <c r="DQ31" i="5" s="1"/>
  <c r="FI42" i="5" s="1"/>
  <c r="I45" i="5"/>
  <c r="AA45" i="5" s="1"/>
  <c r="AG45" i="5" s="1"/>
  <c r="DP25" i="5" s="1"/>
  <c r="FH38" i="5" s="1"/>
  <c r="J42" i="5"/>
  <c r="AB42" i="5" s="1"/>
  <c r="AH42" i="5" s="1"/>
  <c r="DQ22" i="5" s="1"/>
  <c r="FI35" i="5" s="1"/>
  <c r="K39" i="5"/>
  <c r="AC39" i="5" s="1"/>
  <c r="AI39" i="5" s="1"/>
  <c r="DR19" i="5" s="1"/>
  <c r="K35" i="5"/>
  <c r="AC35" i="5" s="1"/>
  <c r="AI35" i="5" s="1"/>
  <c r="DR14" i="5" s="1"/>
  <c r="J30" i="5"/>
  <c r="AB30" i="5" s="1"/>
  <c r="AH30" i="5" s="1"/>
  <c r="DK30" i="5" s="1"/>
  <c r="K27" i="5"/>
  <c r="AC27" i="5" s="1"/>
  <c r="AI27" i="5" s="1"/>
  <c r="DL27" i="5" s="1"/>
  <c r="K19" i="5"/>
  <c r="AC19" i="5" s="1"/>
  <c r="AI19" i="5" s="1"/>
  <c r="DL17" i="5" s="1"/>
  <c r="I58" i="5"/>
  <c r="AA58" i="5" s="1"/>
  <c r="AG58" i="5" s="1"/>
  <c r="DP41" i="5" s="1"/>
  <c r="K48" i="5"/>
  <c r="AC48" i="5" s="1"/>
  <c r="AI48" i="5" s="1"/>
  <c r="DR29" i="5" s="1"/>
  <c r="I42" i="5"/>
  <c r="AA42" i="5" s="1"/>
  <c r="AG42" i="5" s="1"/>
  <c r="DP22" i="5" s="1"/>
  <c r="FH35" i="5" s="1"/>
  <c r="J35" i="5"/>
  <c r="AB35" i="5" s="1"/>
  <c r="AH35" i="5" s="1"/>
  <c r="DQ14" i="5" s="1"/>
  <c r="FI29" i="5" s="1"/>
  <c r="K28" i="5"/>
  <c r="AC28" i="5" s="1"/>
  <c r="AI28" i="5" s="1"/>
  <c r="DL28" i="5" s="1"/>
  <c r="I59" i="5"/>
  <c r="AA59" i="5" s="1"/>
  <c r="AG59" i="5" s="1"/>
  <c r="DP42" i="5" s="1"/>
  <c r="J52" i="5"/>
  <c r="AB52" i="5" s="1"/>
  <c r="AH52" i="5" s="1"/>
  <c r="DQ34" i="5" s="1"/>
  <c r="J44" i="5"/>
  <c r="AB44" i="5" s="1"/>
  <c r="AH44" i="5" s="1"/>
  <c r="DQ24" i="5" s="1"/>
  <c r="FI37" i="5" s="1"/>
  <c r="J28" i="5"/>
  <c r="AB28" i="5" s="1"/>
  <c r="AH28" i="5" s="1"/>
  <c r="DK28" i="5" s="1"/>
  <c r="J20" i="5"/>
  <c r="AB20" i="5" s="1"/>
  <c r="AH20" i="5" s="1"/>
  <c r="DK18" i="5" s="1"/>
  <c r="FI20" i="5" s="1"/>
  <c r="DV25" i="4"/>
  <c r="J63" i="5"/>
  <c r="AB63" i="5" s="1"/>
  <c r="AH63" i="5" s="1"/>
  <c r="DQ46" i="5" s="1"/>
  <c r="K60" i="5"/>
  <c r="AC60" i="5" s="1"/>
  <c r="AI60" i="5" s="1"/>
  <c r="DR43" i="5" s="1"/>
  <c r="J55" i="5"/>
  <c r="AB55" i="5" s="1"/>
  <c r="AH55" i="5" s="1"/>
  <c r="DQ37" i="5" s="1"/>
  <c r="K36" i="5"/>
  <c r="AC36" i="5" s="1"/>
  <c r="AI36" i="5" s="1"/>
  <c r="DR15" i="5" s="1"/>
  <c r="BA40" i="7"/>
  <c r="BD40" i="7" s="1"/>
  <c r="BJ40" i="7" s="1"/>
  <c r="DF35" i="4"/>
  <c r="DR28" i="4"/>
  <c r="DX45" i="4"/>
  <c r="DW28" i="4"/>
  <c r="AF36" i="7"/>
  <c r="AZ49" i="7"/>
  <c r="BC49" i="7" s="1"/>
  <c r="BI49" i="7" s="1"/>
  <c r="K30" i="5"/>
  <c r="AC30" i="5" s="1"/>
  <c r="AI30" i="5" s="1"/>
  <c r="DL30" i="5" s="1"/>
  <c r="I28" i="5"/>
  <c r="AA28" i="5" s="1"/>
  <c r="AG28" i="5" s="1"/>
  <c r="DJ28" i="5" s="1"/>
  <c r="K18" i="5"/>
  <c r="AC18" i="5" s="1"/>
  <c r="AI18" i="5" s="1"/>
  <c r="DL16" i="5" s="1"/>
  <c r="I54" i="5"/>
  <c r="AA54" i="5" s="1"/>
  <c r="AG54" i="5" s="1"/>
  <c r="DP36" i="5" s="1"/>
  <c r="I46" i="5"/>
  <c r="AA46" i="5" s="1"/>
  <c r="AG46" i="5" s="1"/>
  <c r="DP26" i="5" s="1"/>
  <c r="FH39" i="5" s="1"/>
  <c r="J39" i="5"/>
  <c r="AB39" i="5" s="1"/>
  <c r="AH39" i="5" s="1"/>
  <c r="DQ19" i="5" s="1"/>
  <c r="FI32" i="5" s="1"/>
  <c r="J31" i="5"/>
  <c r="AB31" i="5" s="1"/>
  <c r="AH31" i="5" s="1"/>
  <c r="DK31" i="5" s="1"/>
  <c r="K24" i="5"/>
  <c r="AC24" i="5" s="1"/>
  <c r="AI24" i="5" s="1"/>
  <c r="DL23" i="5" s="1"/>
  <c r="BA48" i="7"/>
  <c r="BD48" i="7" s="1"/>
  <c r="BJ48" i="7" s="1"/>
  <c r="BA49" i="7"/>
  <c r="BD49" i="7" s="1"/>
  <c r="BJ49" i="7" s="1"/>
  <c r="AE36" i="7"/>
  <c r="J22" i="5"/>
  <c r="AB22" i="5" s="1"/>
  <c r="AH22" i="5" s="1"/>
  <c r="DK20" i="5" s="1"/>
  <c r="FI22" i="5" s="1"/>
  <c r="K15" i="5"/>
  <c r="AC15" i="5" s="1"/>
  <c r="AI15" i="5" s="1"/>
  <c r="DL13" i="5" s="1"/>
  <c r="J36" i="5"/>
  <c r="AB36" i="5" s="1"/>
  <c r="AH36" i="5" s="1"/>
  <c r="DQ15" i="5" s="1"/>
  <c r="FI30" i="5" s="1"/>
  <c r="I27" i="5"/>
  <c r="AA27" i="5" s="1"/>
  <c r="AG27" i="5" s="1"/>
  <c r="DJ27" i="5" s="1"/>
  <c r="DQ12" i="4" l="1"/>
  <c r="CP53" i="4"/>
  <c r="CQ51" i="4"/>
  <c r="CQ53" i="4"/>
  <c r="EL20" i="4"/>
  <c r="GB35" i="5"/>
  <c r="DA11" i="4"/>
  <c r="DA53" i="4" s="1"/>
  <c r="EX20" i="5"/>
  <c r="DY47" i="4"/>
  <c r="AZ52" i="7"/>
  <c r="BC52" i="7" s="1"/>
  <c r="BI52" i="7" s="1"/>
  <c r="EI22" i="7" s="1"/>
  <c r="AZ46" i="7"/>
  <c r="BC46" i="7" s="1"/>
  <c r="BI46" i="7" s="1"/>
  <c r="EI15" i="7" s="1"/>
  <c r="DG34" i="4"/>
  <c r="DG51" i="4" s="1"/>
  <c r="CZ20" i="4"/>
  <c r="EM21" i="4"/>
  <c r="DX47" i="4"/>
  <c r="DY35" i="4"/>
  <c r="DR23" i="4"/>
  <c r="DX35" i="4"/>
  <c r="AZ68" i="7"/>
  <c r="BC68" i="7" s="1"/>
  <c r="BI68" i="7" s="1"/>
  <c r="EI48" i="7" s="1"/>
  <c r="DQ23" i="4"/>
  <c r="EM20" i="4"/>
  <c r="EH27" i="4"/>
  <c r="EH48" i="4" s="1"/>
  <c r="AY57" i="7"/>
  <c r="BB57" i="7" s="1"/>
  <c r="BH57" i="7" s="1"/>
  <c r="EH30" i="7" s="1"/>
  <c r="GB29" i="5"/>
  <c r="GB28" i="5" s="1"/>
  <c r="AY59" i="7"/>
  <c r="BB59" i="7" s="1"/>
  <c r="BH59" i="7" s="1"/>
  <c r="EH32" i="7" s="1"/>
  <c r="CV71" i="5"/>
  <c r="EZ23" i="4"/>
  <c r="DA71" i="5"/>
  <c r="AZ57" i="7"/>
  <c r="BC57" i="7" s="1"/>
  <c r="BI57" i="7" s="1"/>
  <c r="EI30" i="7" s="1"/>
  <c r="AZ42" i="7"/>
  <c r="BC42" i="7" s="1"/>
  <c r="BI42" i="7" s="1"/>
  <c r="ED43" i="7" s="1"/>
  <c r="EL14" i="4"/>
  <c r="EM17" i="4"/>
  <c r="EM14" i="4" s="1"/>
  <c r="EL21" i="4"/>
  <c r="EL19" i="4" s="1"/>
  <c r="EM38" i="4"/>
  <c r="EM34" i="4" s="1"/>
  <c r="EW13" i="5"/>
  <c r="EQ19" i="5"/>
  <c r="GA14" i="5"/>
  <c r="GB19" i="5"/>
  <c r="GA19" i="5"/>
  <c r="GA35" i="5"/>
  <c r="FN48" i="5"/>
  <c r="FM47" i="5"/>
  <c r="GA29" i="5"/>
  <c r="GA28" i="5" s="1"/>
  <c r="GB14" i="5"/>
  <c r="EQ24" i="5"/>
  <c r="FM22" i="5" s="1"/>
  <c r="GJ31" i="5"/>
  <c r="GN31" i="5" s="1"/>
  <c r="EY14" i="5"/>
  <c r="EP24" i="5"/>
  <c r="DR28" i="5"/>
  <c r="DZ12" i="5"/>
  <c r="ER28" i="5"/>
  <c r="BJ14" i="7"/>
  <c r="AZ29" i="7"/>
  <c r="BC29" i="7" s="1"/>
  <c r="BI29" i="7" s="1"/>
  <c r="ED30" i="7" s="1"/>
  <c r="AZ32" i="7"/>
  <c r="BC32" i="7" s="1"/>
  <c r="BI32" i="7" s="1"/>
  <c r="ED33" i="7" s="1"/>
  <c r="AZ31" i="7"/>
  <c r="BC31" i="7" s="1"/>
  <c r="BI31" i="7" s="1"/>
  <c r="ED32" i="7" s="1"/>
  <c r="AZ22" i="7"/>
  <c r="BC22" i="7" s="1"/>
  <c r="BI22" i="7" s="1"/>
  <c r="ED22" i="7" s="1"/>
  <c r="AZ38" i="7"/>
  <c r="BC38" i="7" s="1"/>
  <c r="BI38" i="7" s="1"/>
  <c r="ED39" i="7" s="1"/>
  <c r="AZ30" i="7"/>
  <c r="BC30" i="7" s="1"/>
  <c r="BI30" i="7" s="1"/>
  <c r="ED31" i="7" s="1"/>
  <c r="AZ25" i="7"/>
  <c r="BC25" i="7" s="1"/>
  <c r="BI25" i="7" s="1"/>
  <c r="ED25" i="7" s="1"/>
  <c r="AZ40" i="7"/>
  <c r="BC40" i="7" s="1"/>
  <c r="BI40" i="7" s="1"/>
  <c r="ED41" i="7" s="1"/>
  <c r="AZ23" i="7"/>
  <c r="BC23" i="7" s="1"/>
  <c r="BI23" i="7" s="1"/>
  <c r="ED23" i="7" s="1"/>
  <c r="AZ34" i="7"/>
  <c r="BC34" i="7" s="1"/>
  <c r="BI34" i="7" s="1"/>
  <c r="ED35" i="7" s="1"/>
  <c r="AY47" i="7"/>
  <c r="BB47" i="7" s="1"/>
  <c r="BH47" i="7" s="1"/>
  <c r="EH16" i="7" s="1"/>
  <c r="AZ59" i="7"/>
  <c r="BC59" i="7" s="1"/>
  <c r="BI59" i="7" s="1"/>
  <c r="EI32" i="7" s="1"/>
  <c r="AZ39" i="7"/>
  <c r="BC39" i="7" s="1"/>
  <c r="BI39" i="7" s="1"/>
  <c r="ED40" i="7" s="1"/>
  <c r="AZ50" i="7"/>
  <c r="BC50" i="7" s="1"/>
  <c r="BI50" i="7" s="1"/>
  <c r="EI20" i="7" s="1"/>
  <c r="AZ18" i="7"/>
  <c r="BC18" i="7" s="1"/>
  <c r="BI18" i="7" s="1"/>
  <c r="ED18" i="7" s="1"/>
  <c r="AZ35" i="7"/>
  <c r="BC35" i="7" s="1"/>
  <c r="BI35" i="7" s="1"/>
  <c r="ED36" i="7" s="1"/>
  <c r="AZ17" i="7"/>
  <c r="BC17" i="7" s="1"/>
  <c r="BI17" i="7" s="1"/>
  <c r="ED17" i="7" s="1"/>
  <c r="AZ36" i="7"/>
  <c r="BC36" i="7" s="1"/>
  <c r="BI36" i="7" s="1"/>
  <c r="ED37" i="7" s="1"/>
  <c r="AZ27" i="7"/>
  <c r="BC27" i="7" s="1"/>
  <c r="BI27" i="7" s="1"/>
  <c r="ED28" i="7" s="1"/>
  <c r="AZ67" i="7"/>
  <c r="BC67" i="7" s="1"/>
  <c r="BI67" i="7" s="1"/>
  <c r="EI47" i="7" s="1"/>
  <c r="AZ37" i="7"/>
  <c r="BC37" i="7" s="1"/>
  <c r="BI37" i="7" s="1"/>
  <c r="ED38" i="7" s="1"/>
  <c r="AZ58" i="7"/>
  <c r="BC58" i="7" s="1"/>
  <c r="BI58" i="7" s="1"/>
  <c r="EI31" i="7" s="1"/>
  <c r="BI43" i="7"/>
  <c r="AZ16" i="7"/>
  <c r="BC16" i="7" s="1"/>
  <c r="BI16" i="7" s="1"/>
  <c r="ED16" i="7" s="1"/>
  <c r="AY46" i="7"/>
  <c r="BB46" i="7" s="1"/>
  <c r="BH46" i="7" s="1"/>
  <c r="EH15" i="7" s="1"/>
  <c r="AZ28" i="7"/>
  <c r="BC28" i="7" s="1"/>
  <c r="BI28" i="7" s="1"/>
  <c r="ED29" i="7" s="1"/>
  <c r="AZ48" i="7"/>
  <c r="BC48" i="7" s="1"/>
  <c r="BI48" i="7" s="1"/>
  <c r="EI17" i="7" s="1"/>
  <c r="AZ21" i="7"/>
  <c r="BC21" i="7" s="1"/>
  <c r="BI21" i="7" s="1"/>
  <c r="ED21" i="7" s="1"/>
  <c r="AZ15" i="7"/>
  <c r="BC15" i="7" s="1"/>
  <c r="BI15" i="7" s="1"/>
  <c r="ED15" i="7" s="1"/>
  <c r="AZ33" i="7"/>
  <c r="BC33" i="7" s="1"/>
  <c r="BI33" i="7" s="1"/>
  <c r="ED34" i="7" s="1"/>
  <c r="AZ19" i="7"/>
  <c r="BC19" i="7" s="1"/>
  <c r="BI19" i="7" s="1"/>
  <c r="ED19" i="7" s="1"/>
  <c r="AZ63" i="7"/>
  <c r="BC63" i="7" s="1"/>
  <c r="BI63" i="7" s="1"/>
  <c r="EI37" i="7" s="1"/>
  <c r="EI35" i="7" s="1"/>
  <c r="AY52" i="7"/>
  <c r="BB52" i="7" s="1"/>
  <c r="BH52" i="7" s="1"/>
  <c r="EH22" i="7" s="1"/>
  <c r="AZ47" i="7"/>
  <c r="BC47" i="7" s="1"/>
  <c r="BI47" i="7" s="1"/>
  <c r="EI16" i="7" s="1"/>
  <c r="BJ43" i="7"/>
  <c r="AY67" i="7"/>
  <c r="BB67" i="7" s="1"/>
  <c r="BH67" i="7" s="1"/>
  <c r="EH47" i="7" s="1"/>
  <c r="AY62" i="7"/>
  <c r="BB62" i="7" s="1"/>
  <c r="BH62" i="7" s="1"/>
  <c r="EH36" i="7" s="1"/>
  <c r="AY63" i="7"/>
  <c r="BB63" i="7" s="1"/>
  <c r="BH63" i="7" s="1"/>
  <c r="EH37" i="7" s="1"/>
  <c r="AY50" i="7"/>
  <c r="BB50" i="7" s="1"/>
  <c r="BH50" i="7" s="1"/>
  <c r="EH20" i="7" s="1"/>
  <c r="AY58" i="7"/>
  <c r="BB58" i="7" s="1"/>
  <c r="BH58" i="7" s="1"/>
  <c r="EH31" i="7" s="1"/>
  <c r="BH43" i="7"/>
  <c r="AY35" i="7"/>
  <c r="BB35" i="7" s="1"/>
  <c r="BH35" i="7" s="1"/>
  <c r="EC36" i="7" s="1"/>
  <c r="AY30" i="7"/>
  <c r="BB30" i="7" s="1"/>
  <c r="BH30" i="7" s="1"/>
  <c r="EC31" i="7" s="1"/>
  <c r="AY36" i="7"/>
  <c r="BB36" i="7" s="1"/>
  <c r="BH36" i="7" s="1"/>
  <c r="EC37" i="7" s="1"/>
  <c r="AY37" i="7"/>
  <c r="BB37" i="7" s="1"/>
  <c r="BH37" i="7" s="1"/>
  <c r="EC38" i="7" s="1"/>
  <c r="AY29" i="7"/>
  <c r="BB29" i="7" s="1"/>
  <c r="BH29" i="7" s="1"/>
  <c r="EC30" i="7" s="1"/>
  <c r="AY27" i="7"/>
  <c r="BB27" i="7" s="1"/>
  <c r="BH27" i="7" s="1"/>
  <c r="EC28" i="7" s="1"/>
  <c r="AY34" i="7"/>
  <c r="BB34" i="7" s="1"/>
  <c r="BH34" i="7" s="1"/>
  <c r="EC35" i="7" s="1"/>
  <c r="AY38" i="7"/>
  <c r="BB38" i="7" s="1"/>
  <c r="BH38" i="7" s="1"/>
  <c r="EC39" i="7" s="1"/>
  <c r="AY39" i="7"/>
  <c r="BB39" i="7" s="1"/>
  <c r="BH39" i="7" s="1"/>
  <c r="EC40" i="7" s="1"/>
  <c r="AY31" i="7"/>
  <c r="BB31" i="7" s="1"/>
  <c r="BH31" i="7" s="1"/>
  <c r="EC32" i="7" s="1"/>
  <c r="AY32" i="7"/>
  <c r="BB32" i="7" s="1"/>
  <c r="BH32" i="7" s="1"/>
  <c r="EC33" i="7" s="1"/>
  <c r="AY42" i="7"/>
  <c r="BB42" i="7" s="1"/>
  <c r="BH42" i="7" s="1"/>
  <c r="EC43" i="7" s="1"/>
  <c r="AY21" i="7"/>
  <c r="BB21" i="7" s="1"/>
  <c r="BH21" i="7" s="1"/>
  <c r="EC21" i="7" s="1"/>
  <c r="AY23" i="7"/>
  <c r="BB23" i="7" s="1"/>
  <c r="BH23" i="7" s="1"/>
  <c r="EC23" i="7" s="1"/>
  <c r="AY25" i="7"/>
  <c r="BB25" i="7" s="1"/>
  <c r="BH25" i="7" s="1"/>
  <c r="EC25" i="7" s="1"/>
  <c r="AF71" i="7"/>
  <c r="AI36" i="7"/>
  <c r="AF26" i="7"/>
  <c r="AI26" i="7" s="1"/>
  <c r="AO26" i="7" s="1"/>
  <c r="CI27" i="7" s="1"/>
  <c r="AE62" i="7"/>
  <c r="AH62" i="7" s="1"/>
  <c r="AN62" i="7" s="1"/>
  <c r="CN49" i="7" s="1"/>
  <c r="AE19" i="7"/>
  <c r="AH19" i="7" s="1"/>
  <c r="AN19" i="7" s="1"/>
  <c r="CH17" i="7" s="1"/>
  <c r="AF52" i="7"/>
  <c r="AI52" i="7" s="1"/>
  <c r="AO52" i="7" s="1"/>
  <c r="CO37" i="7" s="1"/>
  <c r="AF43" i="7"/>
  <c r="AI43" i="7" s="1"/>
  <c r="AO43" i="7" s="1"/>
  <c r="CO24" i="7" s="1"/>
  <c r="AE16" i="7"/>
  <c r="AH16" i="7" s="1"/>
  <c r="AN16" i="7" s="1"/>
  <c r="CH14" i="7" s="1"/>
  <c r="AE38" i="7"/>
  <c r="AH38" i="7" s="1"/>
  <c r="AN38" i="7" s="1"/>
  <c r="CN17" i="7" s="1"/>
  <c r="AE41" i="7"/>
  <c r="AH41" i="7" s="1"/>
  <c r="AN41" i="7" s="1"/>
  <c r="CN20" i="7" s="1"/>
  <c r="AF58" i="7"/>
  <c r="AI58" i="7" s="1"/>
  <c r="AO58" i="7" s="1"/>
  <c r="CO44" i="7" s="1"/>
  <c r="AE44" i="7"/>
  <c r="AH44" i="7" s="1"/>
  <c r="AN44" i="7" s="1"/>
  <c r="CN25" i="7" s="1"/>
  <c r="AE39" i="7"/>
  <c r="AH39" i="7" s="1"/>
  <c r="AN39" i="7" s="1"/>
  <c r="CN18" i="7" s="1"/>
  <c r="AF40" i="7"/>
  <c r="AI40" i="7" s="1"/>
  <c r="AO40" i="7" s="1"/>
  <c r="CO19" i="7" s="1"/>
  <c r="AE29" i="7"/>
  <c r="AH29" i="7" s="1"/>
  <c r="AN29" i="7" s="1"/>
  <c r="CH30" i="7" s="1"/>
  <c r="AF39" i="7"/>
  <c r="AI39" i="7" s="1"/>
  <c r="AO39" i="7" s="1"/>
  <c r="CO18" i="7" s="1"/>
  <c r="AE56" i="7"/>
  <c r="AH56" i="7" s="1"/>
  <c r="AN56" i="7" s="1"/>
  <c r="CN42" i="7" s="1"/>
  <c r="AF31" i="7"/>
  <c r="AI31" i="7" s="1"/>
  <c r="AO31" i="7" s="1"/>
  <c r="CI32" i="7" s="1"/>
  <c r="AE23" i="7"/>
  <c r="AH23" i="7" s="1"/>
  <c r="AN23" i="7" s="1"/>
  <c r="CH24" i="7" s="1"/>
  <c r="AE43" i="7"/>
  <c r="AH43" i="7" s="1"/>
  <c r="AN43" i="7" s="1"/>
  <c r="CN24" i="7" s="1"/>
  <c r="AF56" i="7"/>
  <c r="AI56" i="7" s="1"/>
  <c r="AO56" i="7" s="1"/>
  <c r="CO42" i="7" s="1"/>
  <c r="AD41" i="7"/>
  <c r="AG41" i="7" s="1"/>
  <c r="AM41" i="7" s="1"/>
  <c r="CM20" i="7" s="1"/>
  <c r="AE37" i="7"/>
  <c r="AH37" i="7" s="1"/>
  <c r="AN37" i="7" s="1"/>
  <c r="CN16" i="7" s="1"/>
  <c r="AE57" i="7"/>
  <c r="AH57" i="7" s="1"/>
  <c r="AN57" i="7" s="1"/>
  <c r="CN43" i="7" s="1"/>
  <c r="AD35" i="7"/>
  <c r="AG35" i="7" s="1"/>
  <c r="AM35" i="7" s="1"/>
  <c r="CM14" i="7" s="1"/>
  <c r="AF45" i="7"/>
  <c r="AI45" i="7" s="1"/>
  <c r="AO45" i="7" s="1"/>
  <c r="CO26" i="7" s="1"/>
  <c r="AE25" i="7"/>
  <c r="AH25" i="7" s="1"/>
  <c r="AN25" i="7" s="1"/>
  <c r="CH26" i="7" s="1"/>
  <c r="AF47" i="7"/>
  <c r="AI47" i="7" s="1"/>
  <c r="AO47" i="7" s="1"/>
  <c r="CO28" i="7" s="1"/>
  <c r="AE20" i="7"/>
  <c r="AH20" i="7" s="1"/>
  <c r="AN20" i="7" s="1"/>
  <c r="CH18" i="7" s="1"/>
  <c r="AE52" i="7"/>
  <c r="AH52" i="7" s="1"/>
  <c r="AN52" i="7" s="1"/>
  <c r="CN37" i="7" s="1"/>
  <c r="AF19" i="7"/>
  <c r="AI19" i="7" s="1"/>
  <c r="AO19" i="7" s="1"/>
  <c r="CI17" i="7" s="1"/>
  <c r="AE47" i="7"/>
  <c r="AH47" i="7" s="1"/>
  <c r="AN47" i="7" s="1"/>
  <c r="CN28" i="7" s="1"/>
  <c r="AD40" i="7"/>
  <c r="AG40" i="7" s="1"/>
  <c r="AM40" i="7" s="1"/>
  <c r="CM19" i="7" s="1"/>
  <c r="AE30" i="7"/>
  <c r="AH30" i="7" s="1"/>
  <c r="AN30" i="7" s="1"/>
  <c r="CH31" i="7" s="1"/>
  <c r="AF27" i="7"/>
  <c r="AI27" i="7" s="1"/>
  <c r="AO27" i="7" s="1"/>
  <c r="CI28" i="7" s="1"/>
  <c r="AF53" i="7"/>
  <c r="AI53" i="7" s="1"/>
  <c r="AO53" i="7" s="1"/>
  <c r="CO38" i="7" s="1"/>
  <c r="AF34" i="7"/>
  <c r="AI34" i="7" s="1"/>
  <c r="AO34" i="7" s="1"/>
  <c r="CO13" i="7" s="1"/>
  <c r="AE21" i="7"/>
  <c r="AH21" i="7" s="1"/>
  <c r="AN21" i="7" s="1"/>
  <c r="CH19" i="7" s="1"/>
  <c r="AE27" i="7"/>
  <c r="AH27" i="7" s="1"/>
  <c r="AN27" i="7" s="1"/>
  <c r="CH28" i="7" s="1"/>
  <c r="AF51" i="7"/>
  <c r="AI51" i="7" s="1"/>
  <c r="AO51" i="7" s="1"/>
  <c r="CO36" i="7" s="1"/>
  <c r="CO35" i="7" s="1"/>
  <c r="AE45" i="7"/>
  <c r="AH45" i="7" s="1"/>
  <c r="AN45" i="7" s="1"/>
  <c r="CN26" i="7" s="1"/>
  <c r="AF62" i="7"/>
  <c r="AI62" i="7" s="1"/>
  <c r="AO62" i="7" s="1"/>
  <c r="CO49" i="7" s="1"/>
  <c r="AE71" i="7"/>
  <c r="AH36" i="7"/>
  <c r="AD62" i="7"/>
  <c r="AG62" i="7" s="1"/>
  <c r="AM62" i="7" s="1"/>
  <c r="CM49" i="7" s="1"/>
  <c r="AF18" i="7"/>
  <c r="AI18" i="7" s="1"/>
  <c r="AO18" i="7" s="1"/>
  <c r="CI16" i="7" s="1"/>
  <c r="AE46" i="7"/>
  <c r="AH46" i="7" s="1"/>
  <c r="AN46" i="7" s="1"/>
  <c r="CN27" i="7" s="1"/>
  <c r="AF17" i="7"/>
  <c r="AI17" i="7" s="1"/>
  <c r="AO17" i="7" s="1"/>
  <c r="CI15" i="7" s="1"/>
  <c r="AF29" i="7"/>
  <c r="AI29" i="7" s="1"/>
  <c r="AO29" i="7" s="1"/>
  <c r="CI30" i="7" s="1"/>
  <c r="AF55" i="7"/>
  <c r="AI55" i="7" s="1"/>
  <c r="AO55" i="7" s="1"/>
  <c r="CO41" i="7" s="1"/>
  <c r="AE61" i="7"/>
  <c r="AH61" i="7" s="1"/>
  <c r="AN61" i="7" s="1"/>
  <c r="CN48" i="7" s="1"/>
  <c r="AF37" i="7"/>
  <c r="AI37" i="7" s="1"/>
  <c r="AO37" i="7" s="1"/>
  <c r="CO16" i="7" s="1"/>
  <c r="AE48" i="7"/>
  <c r="AH48" i="7" s="1"/>
  <c r="AN48" i="7" s="1"/>
  <c r="CN29" i="7" s="1"/>
  <c r="AE35" i="7"/>
  <c r="AH35" i="7" s="1"/>
  <c r="AN35" i="7" s="1"/>
  <c r="CN14" i="7" s="1"/>
  <c r="AF23" i="7"/>
  <c r="AI23" i="7" s="1"/>
  <c r="AO23" i="7" s="1"/>
  <c r="CI24" i="7" s="1"/>
  <c r="AF25" i="7"/>
  <c r="AI25" i="7" s="1"/>
  <c r="AO25" i="7" s="1"/>
  <c r="CI26" i="7" s="1"/>
  <c r="AF35" i="7"/>
  <c r="AI35" i="7" s="1"/>
  <c r="AO35" i="7" s="1"/>
  <c r="CO14" i="7" s="1"/>
  <c r="AF16" i="7"/>
  <c r="AI16" i="7" s="1"/>
  <c r="AO16" i="7" s="1"/>
  <c r="CI14" i="7" s="1"/>
  <c r="AE51" i="7"/>
  <c r="AH51" i="7" s="1"/>
  <c r="AN51" i="7" s="1"/>
  <c r="CN36" i="7" s="1"/>
  <c r="DX12" i="4"/>
  <c r="AD38" i="7"/>
  <c r="AG38" i="7" s="1"/>
  <c r="AM38" i="7" s="1"/>
  <c r="CM17" i="7" s="1"/>
  <c r="EB23" i="5"/>
  <c r="EB33" i="5" s="1"/>
  <c r="ES28" i="5"/>
  <c r="EQ30" i="5"/>
  <c r="AF38" i="7"/>
  <c r="AI38" i="7" s="1"/>
  <c r="AO38" i="7" s="1"/>
  <c r="CO17" i="7" s="1"/>
  <c r="AF41" i="7"/>
  <c r="AI41" i="7" s="1"/>
  <c r="AO41" i="7" s="1"/>
  <c r="CO20" i="7" s="1"/>
  <c r="AE24" i="7"/>
  <c r="AH24" i="7" s="1"/>
  <c r="AN24" i="7" s="1"/>
  <c r="CH25" i="7" s="1"/>
  <c r="AE31" i="7"/>
  <c r="AH31" i="7" s="1"/>
  <c r="AN31" i="7" s="1"/>
  <c r="CH32" i="7" s="1"/>
  <c r="AE34" i="7"/>
  <c r="AH34" i="7" s="1"/>
  <c r="AN34" i="7" s="1"/>
  <c r="CN13" i="7" s="1"/>
  <c r="AF61" i="7"/>
  <c r="AI61" i="7" s="1"/>
  <c r="AO61" i="7" s="1"/>
  <c r="CO48" i="7" s="1"/>
  <c r="AF59" i="7"/>
  <c r="AI59" i="7" s="1"/>
  <c r="AO59" i="7" s="1"/>
  <c r="CO45" i="7" s="1"/>
  <c r="AE55" i="7"/>
  <c r="AH55" i="7" s="1"/>
  <c r="AN55" i="7" s="1"/>
  <c r="CN41" i="7" s="1"/>
  <c r="DR12" i="4"/>
  <c r="CZ11" i="4"/>
  <c r="CZ53" i="4" s="1"/>
  <c r="DY12" i="4"/>
  <c r="AE18" i="7"/>
  <c r="AH18" i="7" s="1"/>
  <c r="AN18" i="7" s="1"/>
  <c r="CH16" i="7" s="1"/>
  <c r="AD61" i="7"/>
  <c r="AG61" i="7" s="1"/>
  <c r="AM61" i="7" s="1"/>
  <c r="CM48" i="7" s="1"/>
  <c r="AD36" i="7"/>
  <c r="AD39" i="7"/>
  <c r="AG39" i="7" s="1"/>
  <c r="AM39" i="7" s="1"/>
  <c r="CM18" i="7" s="1"/>
  <c r="AE53" i="7"/>
  <c r="AH53" i="7" s="1"/>
  <c r="AN53" i="7" s="1"/>
  <c r="CN38" i="7" s="1"/>
  <c r="AF15" i="7"/>
  <c r="AI15" i="7" s="1"/>
  <c r="AO15" i="7" s="1"/>
  <c r="AE58" i="7"/>
  <c r="AH58" i="7" s="1"/>
  <c r="AN58" i="7" s="1"/>
  <c r="CN44" i="7" s="1"/>
  <c r="AF21" i="7"/>
  <c r="AI21" i="7" s="1"/>
  <c r="AO21" i="7" s="1"/>
  <c r="CI19" i="7" s="1"/>
  <c r="AE15" i="7"/>
  <c r="AH15" i="7" s="1"/>
  <c r="AN15" i="7" s="1"/>
  <c r="CH13" i="7" s="1"/>
  <c r="AF28" i="7"/>
  <c r="AI28" i="7" s="1"/>
  <c r="AO28" i="7" s="1"/>
  <c r="CI29" i="7" s="1"/>
  <c r="AF48" i="7"/>
  <c r="AI48" i="7" s="1"/>
  <c r="AO48" i="7" s="1"/>
  <c r="CO29" i="7" s="1"/>
  <c r="AE26" i="7"/>
  <c r="AH26" i="7" s="1"/>
  <c r="AN26" i="7" s="1"/>
  <c r="CH27" i="7" s="1"/>
  <c r="AF46" i="7"/>
  <c r="AI46" i="7" s="1"/>
  <c r="AO46" i="7" s="1"/>
  <c r="CO27" i="7" s="1"/>
  <c r="AE40" i="7"/>
  <c r="AH40" i="7" s="1"/>
  <c r="AN40" i="7" s="1"/>
  <c r="CN19" i="7" s="1"/>
  <c r="AE17" i="7"/>
  <c r="AH17" i="7" s="1"/>
  <c r="AN17" i="7" s="1"/>
  <c r="CH15" i="7" s="1"/>
  <c r="AF30" i="7"/>
  <c r="AI30" i="7" s="1"/>
  <c r="AO30" i="7" s="1"/>
  <c r="CI31" i="7" s="1"/>
  <c r="AE28" i="7"/>
  <c r="AH28" i="7" s="1"/>
  <c r="AN28" i="7" s="1"/>
  <c r="CH29" i="7" s="1"/>
  <c r="AF57" i="7"/>
  <c r="AI57" i="7" s="1"/>
  <c r="AO57" i="7" s="1"/>
  <c r="CO43" i="7" s="1"/>
  <c r="AF24" i="7"/>
  <c r="AI24" i="7" s="1"/>
  <c r="AO24" i="7" s="1"/>
  <c r="CI25" i="7" s="1"/>
  <c r="AF20" i="7"/>
  <c r="AI20" i="7" s="1"/>
  <c r="AO20" i="7" s="1"/>
  <c r="CI18" i="7" s="1"/>
  <c r="AF44" i="7"/>
  <c r="AI44" i="7" s="1"/>
  <c r="AO44" i="7" s="1"/>
  <c r="CO25" i="7" s="1"/>
  <c r="AE59" i="7"/>
  <c r="AH59" i="7" s="1"/>
  <c r="AN59" i="7" s="1"/>
  <c r="CN45" i="7" s="1"/>
  <c r="EW38" i="5"/>
  <c r="AD59" i="7"/>
  <c r="AG59" i="7" s="1"/>
  <c r="AM59" i="7" s="1"/>
  <c r="CM45" i="7" s="1"/>
  <c r="AD55" i="7"/>
  <c r="AG55" i="7" s="1"/>
  <c r="AM55" i="7" s="1"/>
  <c r="CM41" i="7" s="1"/>
  <c r="AD56" i="7"/>
  <c r="AG56" i="7" s="1"/>
  <c r="AM56" i="7" s="1"/>
  <c r="CM42" i="7" s="1"/>
  <c r="AD58" i="7"/>
  <c r="AG58" i="7" s="1"/>
  <c r="AM58" i="7" s="1"/>
  <c r="CM44" i="7" s="1"/>
  <c r="AD57" i="7"/>
  <c r="AG57" i="7" s="1"/>
  <c r="AM57" i="7" s="1"/>
  <c r="CM43" i="7" s="1"/>
  <c r="AD52" i="7"/>
  <c r="AG52" i="7" s="1"/>
  <c r="AM52" i="7" s="1"/>
  <c r="CM37" i="7" s="1"/>
  <c r="AD51" i="7"/>
  <c r="AG51" i="7" s="1"/>
  <c r="AM51" i="7" s="1"/>
  <c r="CM36" i="7" s="1"/>
  <c r="AD53" i="7"/>
  <c r="AG53" i="7" s="1"/>
  <c r="AM53" i="7" s="1"/>
  <c r="CM38" i="7" s="1"/>
  <c r="AD48" i="7"/>
  <c r="AG48" i="7" s="1"/>
  <c r="AM48" i="7" s="1"/>
  <c r="CM29" i="7" s="1"/>
  <c r="AD43" i="7"/>
  <c r="AG43" i="7" s="1"/>
  <c r="AM43" i="7" s="1"/>
  <c r="CM24" i="7" s="1"/>
  <c r="AD47" i="7"/>
  <c r="AG47" i="7" s="1"/>
  <c r="AM47" i="7" s="1"/>
  <c r="CM28" i="7" s="1"/>
  <c r="AD45" i="7"/>
  <c r="AG45" i="7" s="1"/>
  <c r="AM45" i="7" s="1"/>
  <c r="CM26" i="7" s="1"/>
  <c r="AD46" i="7"/>
  <c r="AG46" i="7" s="1"/>
  <c r="AM46" i="7" s="1"/>
  <c r="CM27" i="7" s="1"/>
  <c r="AD44" i="7"/>
  <c r="AG44" i="7" s="1"/>
  <c r="AM44" i="7" s="1"/>
  <c r="CM25" i="7" s="1"/>
  <c r="AD34" i="7"/>
  <c r="AG34" i="7" s="1"/>
  <c r="AM34" i="7" s="1"/>
  <c r="CM13" i="7" s="1"/>
  <c r="AD37" i="7"/>
  <c r="AG37" i="7" s="1"/>
  <c r="AM37" i="7" s="1"/>
  <c r="CM16" i="7" s="1"/>
  <c r="AD26" i="7"/>
  <c r="AG26" i="7" s="1"/>
  <c r="AM26" i="7" s="1"/>
  <c r="CG27" i="7" s="1"/>
  <c r="AD28" i="7"/>
  <c r="AG28" i="7" s="1"/>
  <c r="AM28" i="7" s="1"/>
  <c r="CG29" i="7" s="1"/>
  <c r="AD29" i="7"/>
  <c r="AG29" i="7" s="1"/>
  <c r="AM29" i="7" s="1"/>
  <c r="CG30" i="7" s="1"/>
  <c r="EP30" i="5"/>
  <c r="AD24" i="7"/>
  <c r="AG24" i="7" s="1"/>
  <c r="AM24" i="7" s="1"/>
  <c r="CG25" i="7" s="1"/>
  <c r="AD23" i="7"/>
  <c r="AG23" i="7" s="1"/>
  <c r="AM23" i="7" s="1"/>
  <c r="CG24" i="7" s="1"/>
  <c r="AD27" i="7"/>
  <c r="AG27" i="7" s="1"/>
  <c r="AM27" i="7" s="1"/>
  <c r="CG28" i="7" s="1"/>
  <c r="AD25" i="7"/>
  <c r="AG25" i="7" s="1"/>
  <c r="AM25" i="7" s="1"/>
  <c r="CG26" i="7" s="1"/>
  <c r="AD31" i="7"/>
  <c r="AG31" i="7" s="1"/>
  <c r="AM31" i="7" s="1"/>
  <c r="CG32" i="7" s="1"/>
  <c r="AD30" i="7"/>
  <c r="AG30" i="7" s="1"/>
  <c r="AM30" i="7" s="1"/>
  <c r="CG31" i="7" s="1"/>
  <c r="AD21" i="7"/>
  <c r="AG21" i="7" s="1"/>
  <c r="AM21" i="7" s="1"/>
  <c r="CG19" i="7" s="1"/>
  <c r="AD17" i="7"/>
  <c r="AG17" i="7" s="1"/>
  <c r="AM17" i="7" s="1"/>
  <c r="CG15" i="7" s="1"/>
  <c r="AD16" i="7"/>
  <c r="AG16" i="7" s="1"/>
  <c r="AM16" i="7" s="1"/>
  <c r="CG14" i="7" s="1"/>
  <c r="AD19" i="7"/>
  <c r="AG19" i="7" s="1"/>
  <c r="AM19" i="7" s="1"/>
  <c r="CG17" i="7" s="1"/>
  <c r="AD15" i="7"/>
  <c r="AG15" i="7" s="1"/>
  <c r="AM15" i="7" s="1"/>
  <c r="AD20" i="7"/>
  <c r="AG20" i="7" s="1"/>
  <c r="AM20" i="7" s="1"/>
  <c r="CG18" i="7" s="1"/>
  <c r="EP15" i="5"/>
  <c r="AD18" i="7"/>
  <c r="AG18" i="7" s="1"/>
  <c r="AM18" i="7" s="1"/>
  <c r="CG16" i="7" s="1"/>
  <c r="I17" i="7"/>
  <c r="L17" i="7" s="1"/>
  <c r="R17" i="7" s="1"/>
  <c r="BQ15" i="7" s="1"/>
  <c r="DO17" i="7" s="1"/>
  <c r="I20" i="7"/>
  <c r="L20" i="7" s="1"/>
  <c r="R20" i="7" s="1"/>
  <c r="BQ18" i="7" s="1"/>
  <c r="DO20" i="7" s="1"/>
  <c r="I28" i="7"/>
  <c r="L28" i="7" s="1"/>
  <c r="R28" i="7" s="1"/>
  <c r="BQ28" i="7" s="1"/>
  <c r="J20" i="7"/>
  <c r="M20" i="7" s="1"/>
  <c r="S20" i="7" s="1"/>
  <c r="BR18" i="7" s="1"/>
  <c r="DP20" i="7" s="1"/>
  <c r="J44" i="7"/>
  <c r="M44" i="7" s="1"/>
  <c r="S44" i="7" s="1"/>
  <c r="BX24" i="7" s="1"/>
  <c r="DP37" i="7" s="1"/>
  <c r="I59" i="7"/>
  <c r="L59" i="7" s="1"/>
  <c r="R59" i="7" s="1"/>
  <c r="BW42" i="7" s="1"/>
  <c r="I16" i="7"/>
  <c r="L16" i="7" s="1"/>
  <c r="R16" i="7" s="1"/>
  <c r="BQ14" i="7" s="1"/>
  <c r="DO16" i="7" s="1"/>
  <c r="J31" i="7"/>
  <c r="M31" i="7" s="1"/>
  <c r="S31" i="7" s="1"/>
  <c r="BR31" i="7" s="1"/>
  <c r="I46" i="7"/>
  <c r="L46" i="7" s="1"/>
  <c r="R46" i="7" s="1"/>
  <c r="BW26" i="7" s="1"/>
  <c r="DO39" i="7" s="1"/>
  <c r="K18" i="7"/>
  <c r="N18" i="7" s="1"/>
  <c r="T18" i="7" s="1"/>
  <c r="BS16" i="7" s="1"/>
  <c r="J50" i="7"/>
  <c r="M50" i="7" s="1"/>
  <c r="S50" i="7" s="1"/>
  <c r="BX31" i="7" s="1"/>
  <c r="DP42" i="7" s="1"/>
  <c r="K55" i="7"/>
  <c r="N55" i="7" s="1"/>
  <c r="T55" i="7" s="1"/>
  <c r="BY37" i="7" s="1"/>
  <c r="K53" i="7"/>
  <c r="N53" i="7" s="1"/>
  <c r="T53" i="7" s="1"/>
  <c r="BY35" i="7" s="1"/>
  <c r="K65" i="7"/>
  <c r="N65" i="7" s="1"/>
  <c r="T65" i="7" s="1"/>
  <c r="BY49" i="7" s="1"/>
  <c r="BY48" i="7" s="1"/>
  <c r="J40" i="7"/>
  <c r="M40" i="7" s="1"/>
  <c r="S40" i="7" s="1"/>
  <c r="BX20" i="7" s="1"/>
  <c r="DP33" i="7" s="1"/>
  <c r="I50" i="7"/>
  <c r="L50" i="7" s="1"/>
  <c r="R50" i="7" s="1"/>
  <c r="BW31" i="7" s="1"/>
  <c r="DO42" i="7" s="1"/>
  <c r="J17" i="7"/>
  <c r="M17" i="7" s="1"/>
  <c r="S17" i="7" s="1"/>
  <c r="BR15" i="7" s="1"/>
  <c r="DP17" i="7" s="1"/>
  <c r="K40" i="7"/>
  <c r="N40" i="7" s="1"/>
  <c r="T40" i="7" s="1"/>
  <c r="BY20" i="7" s="1"/>
  <c r="I62" i="7"/>
  <c r="L62" i="7" s="1"/>
  <c r="R62" i="7" s="1"/>
  <c r="BW45" i="7" s="1"/>
  <c r="I38" i="7"/>
  <c r="L38" i="7" s="1"/>
  <c r="R38" i="7" s="1"/>
  <c r="BW18" i="7" s="1"/>
  <c r="DO31" i="7" s="1"/>
  <c r="K52" i="7"/>
  <c r="N52" i="7" s="1"/>
  <c r="T52" i="7" s="1"/>
  <c r="BY34" i="7" s="1"/>
  <c r="J16" i="7"/>
  <c r="M16" i="7" s="1"/>
  <c r="S16" i="7" s="1"/>
  <c r="BR14" i="7" s="1"/>
  <c r="DP16" i="7" s="1"/>
  <c r="K29" i="7"/>
  <c r="N29" i="7" s="1"/>
  <c r="T29" i="7" s="1"/>
  <c r="BS29" i="7" s="1"/>
  <c r="I43" i="7"/>
  <c r="L43" i="7" s="1"/>
  <c r="R43" i="7" s="1"/>
  <c r="BW23" i="7" s="1"/>
  <c r="DO36" i="7" s="1"/>
  <c r="J56" i="7"/>
  <c r="M56" i="7" s="1"/>
  <c r="S56" i="7" s="1"/>
  <c r="BX38" i="7" s="1"/>
  <c r="J15" i="7"/>
  <c r="M15" i="7" s="1"/>
  <c r="S15" i="7" s="1"/>
  <c r="BR13" i="7" s="1"/>
  <c r="DP15" i="7" s="1"/>
  <c r="I15" i="7"/>
  <c r="L15" i="7" s="1"/>
  <c r="R15" i="7" s="1"/>
  <c r="BQ13" i="7" s="1"/>
  <c r="DO15" i="7" s="1"/>
  <c r="I27" i="7"/>
  <c r="L27" i="7" s="1"/>
  <c r="R27" i="7" s="1"/>
  <c r="BQ27" i="7" s="1"/>
  <c r="K15" i="7"/>
  <c r="N15" i="7" s="1"/>
  <c r="T15" i="7" s="1"/>
  <c r="BS13" i="7" s="1"/>
  <c r="K30" i="7"/>
  <c r="N30" i="7" s="1"/>
  <c r="T30" i="7" s="1"/>
  <c r="BS30" i="7" s="1"/>
  <c r="J28" i="7"/>
  <c r="M28" i="7" s="1"/>
  <c r="S28" i="7" s="1"/>
  <c r="BR28" i="7" s="1"/>
  <c r="J52" i="7"/>
  <c r="M52" i="7" s="1"/>
  <c r="S52" i="7" s="1"/>
  <c r="BX34" i="7" s="1"/>
  <c r="DP40" i="5"/>
  <c r="K20" i="7"/>
  <c r="N20" i="7" s="1"/>
  <c r="T20" i="7" s="1"/>
  <c r="BS18" i="7" s="1"/>
  <c r="K38" i="7"/>
  <c r="N38" i="7" s="1"/>
  <c r="T38" i="7" s="1"/>
  <c r="BY18" i="7" s="1"/>
  <c r="I44" i="7"/>
  <c r="L44" i="7" s="1"/>
  <c r="R44" i="7" s="1"/>
  <c r="BW24" i="7" s="1"/>
  <c r="DO37" i="7" s="1"/>
  <c r="J49" i="7"/>
  <c r="M49" i="7" s="1"/>
  <c r="S49" i="7" s="1"/>
  <c r="BX30" i="7" s="1"/>
  <c r="DP41" i="7" s="1"/>
  <c r="K54" i="7"/>
  <c r="N54" i="7" s="1"/>
  <c r="T54" i="7" s="1"/>
  <c r="BY36" i="7" s="1"/>
  <c r="K62" i="7"/>
  <c r="N62" i="7" s="1"/>
  <c r="T62" i="7" s="1"/>
  <c r="BY45" i="7" s="1"/>
  <c r="K41" i="7"/>
  <c r="N41" i="7" s="1"/>
  <c r="T41" i="7" s="1"/>
  <c r="BY21" i="7" s="1"/>
  <c r="I55" i="7"/>
  <c r="L55" i="7" s="1"/>
  <c r="R55" i="7" s="1"/>
  <c r="BW37" i="7" s="1"/>
  <c r="K31" i="7"/>
  <c r="N31" i="7" s="1"/>
  <c r="T31" i="7" s="1"/>
  <c r="BS31" i="7" s="1"/>
  <c r="J38" i="7"/>
  <c r="M38" i="7" s="1"/>
  <c r="S38" i="7" s="1"/>
  <c r="BX18" i="7" s="1"/>
  <c r="DP31" i="7" s="1"/>
  <c r="K43" i="7"/>
  <c r="N43" i="7" s="1"/>
  <c r="T43" i="7" s="1"/>
  <c r="BY23" i="7" s="1"/>
  <c r="I49" i="7"/>
  <c r="L49" i="7" s="1"/>
  <c r="R49" i="7" s="1"/>
  <c r="BW30" i="7" s="1"/>
  <c r="DO41" i="7" s="1"/>
  <c r="K59" i="7"/>
  <c r="N59" i="7" s="1"/>
  <c r="T59" i="7" s="1"/>
  <c r="BY42" i="7" s="1"/>
  <c r="I65" i="7"/>
  <c r="L65" i="7" s="1"/>
  <c r="R65" i="7" s="1"/>
  <c r="BW49" i="7" s="1"/>
  <c r="BW48" i="7" s="1"/>
  <c r="I48" i="7"/>
  <c r="L48" i="7" s="1"/>
  <c r="R48" i="7" s="1"/>
  <c r="BW29" i="7" s="1"/>
  <c r="DO40" i="7" s="1"/>
  <c r="J53" i="7"/>
  <c r="M53" i="7" s="1"/>
  <c r="S53" i="7" s="1"/>
  <c r="BX35" i="7" s="1"/>
  <c r="K24" i="7"/>
  <c r="N24" i="7" s="1"/>
  <c r="T24" i="7" s="1"/>
  <c r="BS23" i="7" s="1"/>
  <c r="J39" i="7"/>
  <c r="M39" i="7" s="1"/>
  <c r="S39" i="7" s="1"/>
  <c r="BX19" i="7" s="1"/>
  <c r="DP32" i="7" s="1"/>
  <c r="I54" i="7"/>
  <c r="L54" i="7" s="1"/>
  <c r="R54" i="7" s="1"/>
  <c r="BW36" i="7" s="1"/>
  <c r="J55" i="7"/>
  <c r="M55" i="7" s="1"/>
  <c r="S55" i="7" s="1"/>
  <c r="BX37" i="7" s="1"/>
  <c r="J63" i="7"/>
  <c r="M63" i="7" s="1"/>
  <c r="S63" i="7" s="1"/>
  <c r="BX46" i="7" s="1"/>
  <c r="I22" i="7"/>
  <c r="L22" i="7" s="1"/>
  <c r="R22" i="7" s="1"/>
  <c r="BQ20" i="7" s="1"/>
  <c r="DO22" i="7" s="1"/>
  <c r="K48" i="7"/>
  <c r="N48" i="7" s="1"/>
  <c r="T48" i="7" s="1"/>
  <c r="BY29" i="7" s="1"/>
  <c r="K19" i="7"/>
  <c r="N19" i="7" s="1"/>
  <c r="T19" i="7" s="1"/>
  <c r="BS17" i="7" s="1"/>
  <c r="J30" i="7"/>
  <c r="M30" i="7" s="1"/>
  <c r="S30" i="7" s="1"/>
  <c r="BR30" i="7" s="1"/>
  <c r="K39" i="7"/>
  <c r="N39" i="7" s="1"/>
  <c r="T39" i="7" s="1"/>
  <c r="BY19" i="7" s="1"/>
  <c r="I45" i="7"/>
  <c r="L45" i="7" s="1"/>
  <c r="R45" i="7" s="1"/>
  <c r="BW25" i="7" s="1"/>
  <c r="DO38" i="7" s="1"/>
  <c r="I53" i="7"/>
  <c r="L53" i="7" s="1"/>
  <c r="R53" i="7" s="1"/>
  <c r="BW35" i="7" s="1"/>
  <c r="K63" i="7"/>
  <c r="N63" i="7" s="1"/>
  <c r="T63" i="7" s="1"/>
  <c r="BY46" i="7" s="1"/>
  <c r="K17" i="7"/>
  <c r="N17" i="7" s="1"/>
  <c r="T17" i="7" s="1"/>
  <c r="BS15" i="7" s="1"/>
  <c r="I31" i="7"/>
  <c r="L31" i="7" s="1"/>
  <c r="R31" i="7" s="1"/>
  <c r="BQ31" i="7" s="1"/>
  <c r="K45" i="7"/>
  <c r="N45" i="7" s="1"/>
  <c r="T45" i="7" s="1"/>
  <c r="BY25" i="7" s="1"/>
  <c r="J60" i="7"/>
  <c r="M60" i="7" s="1"/>
  <c r="S60" i="7" s="1"/>
  <c r="BX43" i="7" s="1"/>
  <c r="J27" i="7"/>
  <c r="M27" i="7" s="1"/>
  <c r="S27" i="7" s="1"/>
  <c r="BR27" i="7" s="1"/>
  <c r="J43" i="7"/>
  <c r="M43" i="7" s="1"/>
  <c r="S43" i="7" s="1"/>
  <c r="BX23" i="7" s="1"/>
  <c r="DP36" i="7" s="1"/>
  <c r="K56" i="7"/>
  <c r="N56" i="7" s="1"/>
  <c r="T56" i="7" s="1"/>
  <c r="BY38" i="7" s="1"/>
  <c r="J29" i="7"/>
  <c r="M29" i="7" s="1"/>
  <c r="S29" i="7" s="1"/>
  <c r="BR29" i="7" s="1"/>
  <c r="J59" i="7"/>
  <c r="M59" i="7" s="1"/>
  <c r="S59" i="7" s="1"/>
  <c r="BX42" i="7" s="1"/>
  <c r="I30" i="7"/>
  <c r="L30" i="7" s="1"/>
  <c r="R30" i="7" s="1"/>
  <c r="BQ30" i="7" s="1"/>
  <c r="K44" i="7"/>
  <c r="N44" i="7" s="1"/>
  <c r="T44" i="7" s="1"/>
  <c r="BY24" i="7" s="1"/>
  <c r="J18" i="7"/>
  <c r="M18" i="7" s="1"/>
  <c r="S18" i="7" s="1"/>
  <c r="BR16" i="7" s="1"/>
  <c r="DP18" i="7" s="1"/>
  <c r="K49" i="7"/>
  <c r="N49" i="7" s="1"/>
  <c r="T49" i="7" s="1"/>
  <c r="BY30" i="7" s="1"/>
  <c r="I63" i="7"/>
  <c r="L63" i="7" s="1"/>
  <c r="R63" i="7" s="1"/>
  <c r="BW46" i="7" s="1"/>
  <c r="J19" i="7"/>
  <c r="M19" i="7" s="1"/>
  <c r="S19" i="7" s="1"/>
  <c r="BR17" i="7" s="1"/>
  <c r="DP19" i="7" s="1"/>
  <c r="I18" i="7"/>
  <c r="L18" i="7" s="1"/>
  <c r="R18" i="7" s="1"/>
  <c r="BQ16" i="7" s="1"/>
  <c r="DO18" i="7" s="1"/>
  <c r="K16" i="7"/>
  <c r="N16" i="7" s="1"/>
  <c r="T16" i="7" s="1"/>
  <c r="BS14" i="7" s="1"/>
  <c r="K22" i="7"/>
  <c r="N22" i="7" s="1"/>
  <c r="T22" i="7" s="1"/>
  <c r="BS20" i="7" s="1"/>
  <c r="J41" i="7"/>
  <c r="M41" i="7" s="1"/>
  <c r="S41" i="7" s="1"/>
  <c r="BX21" i="7" s="1"/>
  <c r="DP34" i="7" s="1"/>
  <c r="K46" i="7"/>
  <c r="N46" i="7" s="1"/>
  <c r="T46" i="7" s="1"/>
  <c r="BY26" i="7" s="1"/>
  <c r="I52" i="7"/>
  <c r="L52" i="7" s="1"/>
  <c r="R52" i="7" s="1"/>
  <c r="BW34" i="7" s="1"/>
  <c r="I60" i="7"/>
  <c r="L60" i="7" s="1"/>
  <c r="R60" i="7" s="1"/>
  <c r="BW43" i="7" s="1"/>
  <c r="J65" i="7"/>
  <c r="M65" i="7" s="1"/>
  <c r="S65" i="7" s="1"/>
  <c r="BX49" i="7" s="1"/>
  <c r="BX48" i="7" s="1"/>
  <c r="J24" i="7"/>
  <c r="M24" i="7" s="1"/>
  <c r="S24" i="7" s="1"/>
  <c r="BR23" i="7" s="1"/>
  <c r="DP23" i="7" s="1"/>
  <c r="J48" i="7"/>
  <c r="M48" i="7" s="1"/>
  <c r="S48" i="7" s="1"/>
  <c r="BX29" i="7" s="1"/>
  <c r="DP40" i="7" s="1"/>
  <c r="K61" i="7"/>
  <c r="N61" i="7" s="1"/>
  <c r="T61" i="7" s="1"/>
  <c r="BY44" i="7" s="1"/>
  <c r="I29" i="7"/>
  <c r="L29" i="7" s="1"/>
  <c r="R29" i="7" s="1"/>
  <c r="BQ29" i="7" s="1"/>
  <c r="I41" i="7"/>
  <c r="L41" i="7" s="1"/>
  <c r="R41" i="7" s="1"/>
  <c r="BW21" i="7" s="1"/>
  <c r="DO34" i="7" s="1"/>
  <c r="J46" i="7"/>
  <c r="M46" i="7" s="1"/>
  <c r="S46" i="7" s="1"/>
  <c r="BX26" i="7" s="1"/>
  <c r="DP39" i="7" s="1"/>
  <c r="J54" i="7"/>
  <c r="M54" i="7" s="1"/>
  <c r="S54" i="7" s="1"/>
  <c r="BX36" i="7" s="1"/>
  <c r="J62" i="7"/>
  <c r="M62" i="7" s="1"/>
  <c r="S62" i="7" s="1"/>
  <c r="BX45" i="7" s="1"/>
  <c r="I24" i="7"/>
  <c r="L24" i="7" s="1"/>
  <c r="R24" i="7" s="1"/>
  <c r="BQ23" i="7" s="1"/>
  <c r="DO23" i="7" s="1"/>
  <c r="I40" i="7"/>
  <c r="L40" i="7" s="1"/>
  <c r="R40" i="7" s="1"/>
  <c r="BW20" i="7" s="1"/>
  <c r="DO33" i="7" s="1"/>
  <c r="J45" i="7"/>
  <c r="M45" i="7" s="1"/>
  <c r="S45" i="7" s="1"/>
  <c r="BX25" i="7" s="1"/>
  <c r="DP38" i="7" s="1"/>
  <c r="K50" i="7"/>
  <c r="N50" i="7" s="1"/>
  <c r="T50" i="7" s="1"/>
  <c r="BY31" i="7" s="1"/>
  <c r="I56" i="7"/>
  <c r="L56" i="7" s="1"/>
  <c r="R56" i="7" s="1"/>
  <c r="BW38" i="7" s="1"/>
  <c r="J61" i="7"/>
  <c r="M61" i="7" s="1"/>
  <c r="S61" i="7" s="1"/>
  <c r="BX44" i="7" s="1"/>
  <c r="J22" i="7"/>
  <c r="M22" i="7" s="1"/>
  <c r="S22" i="7" s="1"/>
  <c r="BR20" i="7" s="1"/>
  <c r="DP22" i="7" s="1"/>
  <c r="I19" i="7"/>
  <c r="L19" i="7" s="1"/>
  <c r="R19" i="7" s="1"/>
  <c r="BQ17" i="7" s="1"/>
  <c r="DO19" i="7" s="1"/>
  <c r="K60" i="7"/>
  <c r="N60" i="7" s="1"/>
  <c r="T60" i="7" s="1"/>
  <c r="BY43" i="7" s="1"/>
  <c r="K28" i="7"/>
  <c r="N28" i="7" s="1"/>
  <c r="T28" i="7" s="1"/>
  <c r="BS28" i="7" s="1"/>
  <c r="K27" i="7"/>
  <c r="N27" i="7" s="1"/>
  <c r="T27" i="7" s="1"/>
  <c r="BS27" i="7" s="1"/>
  <c r="I61" i="7"/>
  <c r="L61" i="7" s="1"/>
  <c r="R61" i="7" s="1"/>
  <c r="BW44" i="7" s="1"/>
  <c r="I39" i="7"/>
  <c r="L39" i="7" s="1"/>
  <c r="R39" i="7" s="1"/>
  <c r="BW19" i="7" s="1"/>
  <c r="DO32" i="7" s="1"/>
  <c r="K42" i="7"/>
  <c r="N42" i="7" s="1"/>
  <c r="T42" i="7" s="1"/>
  <c r="BY22" i="7" s="1"/>
  <c r="J42" i="7"/>
  <c r="M42" i="7" s="1"/>
  <c r="S42" i="7" s="1"/>
  <c r="BX22" i="7" s="1"/>
  <c r="DP35" i="7" s="1"/>
  <c r="I42" i="7"/>
  <c r="L42" i="7" s="1"/>
  <c r="R42" i="7" s="1"/>
  <c r="BW22" i="7" s="1"/>
  <c r="DO35" i="7" s="1"/>
  <c r="K58" i="7"/>
  <c r="N58" i="7" s="1"/>
  <c r="T58" i="7" s="1"/>
  <c r="BY41" i="7" s="1"/>
  <c r="J58" i="7"/>
  <c r="M58" i="7" s="1"/>
  <c r="S58" i="7" s="1"/>
  <c r="BX41" i="7" s="1"/>
  <c r="I58" i="7"/>
  <c r="L58" i="7" s="1"/>
  <c r="R58" i="7" s="1"/>
  <c r="BW41" i="7" s="1"/>
  <c r="J35" i="7"/>
  <c r="M35" i="7" s="1"/>
  <c r="S35" i="7" s="1"/>
  <c r="BX14" i="7" s="1"/>
  <c r="DP29" i="7" s="1"/>
  <c r="I35" i="7"/>
  <c r="L35" i="7" s="1"/>
  <c r="R35" i="7" s="1"/>
  <c r="BW14" i="7" s="1"/>
  <c r="DO29" i="7" s="1"/>
  <c r="K34" i="7"/>
  <c r="N34" i="7" s="1"/>
  <c r="T34" i="7" s="1"/>
  <c r="BY13" i="7" s="1"/>
  <c r="J36" i="7"/>
  <c r="M36" i="7" s="1"/>
  <c r="S36" i="7" s="1"/>
  <c r="BX15" i="7" s="1"/>
  <c r="DP30" i="7" s="1"/>
  <c r="I36" i="7"/>
  <c r="L36" i="7" s="1"/>
  <c r="R36" i="7" s="1"/>
  <c r="BW15" i="7" s="1"/>
  <c r="DO30" i="7" s="1"/>
  <c r="J34" i="7"/>
  <c r="M34" i="7" s="1"/>
  <c r="S34" i="7" s="1"/>
  <c r="BX13" i="7" s="1"/>
  <c r="DP28" i="7" s="1"/>
  <c r="K36" i="7"/>
  <c r="N36" i="7" s="1"/>
  <c r="T36" i="7" s="1"/>
  <c r="BY15" i="7" s="1"/>
  <c r="K35" i="7"/>
  <c r="N35" i="7" s="1"/>
  <c r="T35" i="7" s="1"/>
  <c r="BY14" i="7" s="1"/>
  <c r="I34" i="7"/>
  <c r="L34" i="7" s="1"/>
  <c r="R34" i="7" s="1"/>
  <c r="BW13" i="7" s="1"/>
  <c r="DO28" i="7" s="1"/>
  <c r="K25" i="7"/>
  <c r="N25" i="7" s="1"/>
  <c r="T25" i="7" s="1"/>
  <c r="BS24" i="7" s="1"/>
  <c r="BS22" i="7" s="1"/>
  <c r="J25" i="7"/>
  <c r="M25" i="7" s="1"/>
  <c r="S25" i="7" s="1"/>
  <c r="BR24" i="7" s="1"/>
  <c r="DP24" i="7" s="1"/>
  <c r="I25" i="7"/>
  <c r="L25" i="7" s="1"/>
  <c r="R25" i="7" s="1"/>
  <c r="BQ24" i="7" s="1"/>
  <c r="DO24" i="7" s="1"/>
  <c r="K21" i="7"/>
  <c r="N21" i="7" s="1"/>
  <c r="T21" i="7" s="1"/>
  <c r="BS19" i="7" s="1"/>
  <c r="J21" i="7"/>
  <c r="M21" i="7" s="1"/>
  <c r="S21" i="7" s="1"/>
  <c r="BR19" i="7" s="1"/>
  <c r="DP21" i="7" s="1"/>
  <c r="I21" i="7"/>
  <c r="L21" i="7" s="1"/>
  <c r="R21" i="7" s="1"/>
  <c r="BQ19" i="7" s="1"/>
  <c r="DO21" i="7" s="1"/>
  <c r="DA14" i="5"/>
  <c r="EX13" i="5"/>
  <c r="EH40" i="5"/>
  <c r="DZ23" i="5"/>
  <c r="DL22" i="5"/>
  <c r="DQ33" i="5"/>
  <c r="FI43" i="5" s="1"/>
  <c r="FI27" i="5" s="1"/>
  <c r="EZ14" i="5"/>
  <c r="EQ17" i="5"/>
  <c r="DB71" i="5"/>
  <c r="DY23" i="4"/>
  <c r="DR17" i="5"/>
  <c r="DF11" i="4"/>
  <c r="DF32" i="4" s="1"/>
  <c r="DF34" i="4"/>
  <c r="DF53" i="4" s="1"/>
  <c r="EY16" i="5"/>
  <c r="CU71" i="5"/>
  <c r="EX38" i="5"/>
  <c r="EW44" i="5"/>
  <c r="EG40" i="5"/>
  <c r="EH47" i="5"/>
  <c r="DP28" i="5"/>
  <c r="DR40" i="5"/>
  <c r="EX19" i="5"/>
  <c r="EW19" i="5"/>
  <c r="EZ48" i="5"/>
  <c r="EG47" i="5"/>
  <c r="EY48" i="5"/>
  <c r="DZ33" i="5"/>
  <c r="EQ32" i="5"/>
  <c r="EP32" i="5"/>
  <c r="ES26" i="5"/>
  <c r="ER26" i="5"/>
  <c r="EZ18" i="5"/>
  <c r="EY18" i="5"/>
  <c r="BQ36" i="5"/>
  <c r="EF15" i="5" s="1"/>
  <c r="BK71" i="5"/>
  <c r="EW29" i="5"/>
  <c r="EX29" i="5"/>
  <c r="EZ27" i="5"/>
  <c r="EY27" i="5"/>
  <c r="ES25" i="5"/>
  <c r="ER25" i="5"/>
  <c r="EA12" i="5"/>
  <c r="ER13" i="5"/>
  <c r="ES13" i="5"/>
  <c r="EB12" i="5"/>
  <c r="ER16" i="5"/>
  <c r="ES16" i="5"/>
  <c r="EX48" i="5"/>
  <c r="EF47" i="5"/>
  <c r="EW48" i="5"/>
  <c r="EW24" i="5"/>
  <c r="EF23" i="5"/>
  <c r="EX24" i="5"/>
  <c r="EX17" i="5"/>
  <c r="EP19" i="5"/>
  <c r="DZ20" i="5"/>
  <c r="DQ40" i="5"/>
  <c r="DK26" i="5"/>
  <c r="FI25" i="5" s="1"/>
  <c r="FI14" i="5" s="1"/>
  <c r="EX25" i="5"/>
  <c r="EW25" i="5"/>
  <c r="ES14" i="5"/>
  <c r="ER14" i="5"/>
  <c r="EY37" i="5"/>
  <c r="GJ17" i="5"/>
  <c r="GN17" i="5" s="1"/>
  <c r="EZ37" i="5"/>
  <c r="EP29" i="5"/>
  <c r="EQ29" i="5"/>
  <c r="EZ25" i="5"/>
  <c r="EY25" i="5"/>
  <c r="EX49" i="5"/>
  <c r="EW49" i="5"/>
  <c r="EX42" i="5"/>
  <c r="GL35" i="5"/>
  <c r="GN35" i="5" s="1"/>
  <c r="EW42" i="5"/>
  <c r="EZ44" i="5"/>
  <c r="GK24" i="5"/>
  <c r="GN24" i="5" s="1"/>
  <c r="EY44" i="5"/>
  <c r="EQ28" i="5"/>
  <c r="EP28" i="5"/>
  <c r="EZ42" i="5"/>
  <c r="GK22" i="5"/>
  <c r="GN22" i="5" s="1"/>
  <c r="EY42" i="5"/>
  <c r="ES17" i="5"/>
  <c r="ER17" i="5"/>
  <c r="ES32" i="5"/>
  <c r="ER32" i="5"/>
  <c r="GL37" i="5"/>
  <c r="GN37" i="5" s="1"/>
  <c r="ES31" i="5"/>
  <c r="ER31" i="5"/>
  <c r="ER30" i="5"/>
  <c r="ES30" i="5"/>
  <c r="EW14" i="5"/>
  <c r="EX14" i="5"/>
  <c r="EX26" i="5"/>
  <c r="EW26" i="5"/>
  <c r="FM30" i="5" s="1"/>
  <c r="FM29" i="5" s="1"/>
  <c r="EZ28" i="5"/>
  <c r="EY28" i="5"/>
  <c r="EZ41" i="5"/>
  <c r="EP16" i="5"/>
  <c r="DQ17" i="5"/>
  <c r="DP33" i="5"/>
  <c r="FH43" i="5" s="1"/>
  <c r="FH27" i="5" s="1"/>
  <c r="DK22" i="5"/>
  <c r="DQ28" i="5"/>
  <c r="DQ12" i="5"/>
  <c r="DJ22" i="5"/>
  <c r="EX16" i="5"/>
  <c r="EW16" i="5"/>
  <c r="ES18" i="5"/>
  <c r="ER18" i="5"/>
  <c r="EX41" i="5"/>
  <c r="GL34" i="5"/>
  <c r="GN34" i="5" s="1"/>
  <c r="EF40" i="5"/>
  <c r="EW41" i="5"/>
  <c r="ES27" i="5"/>
  <c r="ER27" i="5"/>
  <c r="ES15" i="5"/>
  <c r="ER15" i="5"/>
  <c r="BL71" i="5"/>
  <c r="BR36" i="5"/>
  <c r="EX28" i="5"/>
  <c r="EW28" i="5"/>
  <c r="EW20" i="5"/>
  <c r="EY20" i="5"/>
  <c r="EZ20" i="5"/>
  <c r="EX45" i="5"/>
  <c r="GL13" i="5"/>
  <c r="EW45" i="5"/>
  <c r="ES24" i="5"/>
  <c r="FN22" i="5" s="1"/>
  <c r="EA23" i="5"/>
  <c r="ER24" i="5"/>
  <c r="EZ24" i="5"/>
  <c r="EG23" i="5"/>
  <c r="EY24" i="5"/>
  <c r="EQ31" i="5"/>
  <c r="EP31" i="5"/>
  <c r="EX44" i="5"/>
  <c r="EW17" i="5"/>
  <c r="EY17" i="5"/>
  <c r="EZ17" i="5"/>
  <c r="EZ16" i="5"/>
  <c r="EZ29" i="5"/>
  <c r="EY29" i="5"/>
  <c r="EX43" i="5"/>
  <c r="GL36" i="5"/>
  <c r="GN36" i="5" s="1"/>
  <c r="EW43" i="5"/>
  <c r="EY41" i="5"/>
  <c r="EP18" i="5"/>
  <c r="EQ15" i="5"/>
  <c r="EQ16" i="5"/>
  <c r="EQ13" i="5"/>
  <c r="EP14" i="5"/>
  <c r="DF21" i="4"/>
  <c r="DJ26" i="5"/>
  <c r="FH25" i="5" s="1"/>
  <c r="DL12" i="5"/>
  <c r="DL26" i="5"/>
  <c r="DR12" i="5"/>
  <c r="DP12" i="5"/>
  <c r="DP17" i="5"/>
  <c r="DR33" i="5"/>
  <c r="DK12" i="5"/>
  <c r="EY43" i="5"/>
  <c r="GK23" i="5"/>
  <c r="GN23" i="5" s="1"/>
  <c r="EZ43" i="5"/>
  <c r="EH23" i="5"/>
  <c r="EH30" i="5" s="1"/>
  <c r="ES29" i="5"/>
  <c r="ER29" i="5"/>
  <c r="EZ13" i="5"/>
  <c r="EY13" i="5"/>
  <c r="ES19" i="5"/>
  <c r="ER19" i="5"/>
  <c r="EX37" i="5"/>
  <c r="GJ30" i="5"/>
  <c r="GN30" i="5" s="1"/>
  <c r="EW37" i="5"/>
  <c r="EX18" i="5"/>
  <c r="EW18" i="5"/>
  <c r="BM71" i="5"/>
  <c r="BS36" i="5"/>
  <c r="EH15" i="5" s="1"/>
  <c r="EZ26" i="5"/>
  <c r="EY26" i="5"/>
  <c r="FN30" i="5" s="1"/>
  <c r="FN29" i="5" s="1"/>
  <c r="EX36" i="5"/>
  <c r="GJ29" i="5"/>
  <c r="EF35" i="5"/>
  <c r="EW36" i="5"/>
  <c r="EQ27" i="5"/>
  <c r="EP27" i="5"/>
  <c r="EX27" i="5"/>
  <c r="EW27" i="5"/>
  <c r="EZ45" i="5"/>
  <c r="GK13" i="5"/>
  <c r="EY45" i="5"/>
  <c r="EY36" i="5"/>
  <c r="EG35" i="5"/>
  <c r="GJ16" i="5"/>
  <c r="EZ36" i="5"/>
  <c r="EH35" i="5"/>
  <c r="EQ25" i="5"/>
  <c r="EP25" i="5"/>
  <c r="EZ38" i="5"/>
  <c r="GJ18" i="5"/>
  <c r="GN18" i="5" s="1"/>
  <c r="EY38" i="5"/>
  <c r="EZ19" i="5"/>
  <c r="EY19" i="5"/>
  <c r="EQ26" i="5"/>
  <c r="EP26" i="5"/>
  <c r="EZ49" i="5"/>
  <c r="EY49" i="5"/>
  <c r="EQ18" i="5"/>
  <c r="EP17" i="5"/>
  <c r="EP13" i="5"/>
  <c r="EQ14" i="5"/>
  <c r="DX40" i="4"/>
  <c r="DG11" i="4"/>
  <c r="DG32" i="4" s="1"/>
  <c r="DX23" i="4"/>
  <c r="BA51" i="7"/>
  <c r="BD51" i="7" s="1"/>
  <c r="BJ51" i="7" s="1"/>
  <c r="EM19" i="4" l="1"/>
  <c r="EM23" i="4" s="1"/>
  <c r="CY26" i="7"/>
  <c r="EH29" i="7"/>
  <c r="EH28" i="7" s="1"/>
  <c r="CZ29" i="7"/>
  <c r="DQ11" i="4"/>
  <c r="DR11" i="4"/>
  <c r="EQ12" i="5"/>
  <c r="DZ11" i="5"/>
  <c r="DZ53" i="5" s="1"/>
  <c r="EI14" i="7"/>
  <c r="EI29" i="7"/>
  <c r="EI28" i="7" s="1"/>
  <c r="EL23" i="4"/>
  <c r="EH35" i="7"/>
  <c r="GA23" i="5"/>
  <c r="DX34" i="4"/>
  <c r="FN17" i="5"/>
  <c r="FN14" i="5" s="1"/>
  <c r="FM17" i="5"/>
  <c r="FM14" i="5" s="1"/>
  <c r="FM20" i="5"/>
  <c r="FN21" i="5"/>
  <c r="FN20" i="5"/>
  <c r="FI48" i="5"/>
  <c r="GB23" i="5"/>
  <c r="FM21" i="5"/>
  <c r="DT47" i="7"/>
  <c r="DU48" i="7"/>
  <c r="EY40" i="5"/>
  <c r="CO47" i="7"/>
  <c r="BX40" i="7"/>
  <c r="BW33" i="7"/>
  <c r="DO43" i="7" s="1"/>
  <c r="DO27" i="7" s="1"/>
  <c r="EQ23" i="5"/>
  <c r="CO40" i="7"/>
  <c r="EH34" i="5"/>
  <c r="EH51" i="5" s="1"/>
  <c r="BX33" i="7"/>
  <c r="DP43" i="7" s="1"/>
  <c r="DP27" i="7" s="1"/>
  <c r="CZ16" i="7"/>
  <c r="DF17" i="7"/>
  <c r="DG24" i="7"/>
  <c r="EZ40" i="5"/>
  <c r="BY40" i="7"/>
  <c r="AZ51" i="7"/>
  <c r="BC51" i="7" s="1"/>
  <c r="BI51" i="7" s="1"/>
  <c r="EI21" i="7" s="1"/>
  <c r="EI19" i="7" s="1"/>
  <c r="AZ20" i="7"/>
  <c r="BC20" i="7" s="1"/>
  <c r="BI20" i="7" s="1"/>
  <c r="ED20" i="7" s="1"/>
  <c r="DG14" i="7"/>
  <c r="DF14" i="7"/>
  <c r="AH71" i="7"/>
  <c r="AN36" i="7"/>
  <c r="DG45" i="7"/>
  <c r="DF45" i="7"/>
  <c r="ER13" i="7"/>
  <c r="DG19" i="7"/>
  <c r="DF19" i="7"/>
  <c r="CZ27" i="7"/>
  <c r="CY27" i="7"/>
  <c r="CY29" i="7"/>
  <c r="CI13" i="7"/>
  <c r="DU47" i="7" s="1"/>
  <c r="AO14" i="7"/>
  <c r="AO13" i="7" s="1"/>
  <c r="DE18" i="7"/>
  <c r="DD18" i="7"/>
  <c r="DE48" i="7"/>
  <c r="CM47" i="7"/>
  <c r="CZ32" i="7"/>
  <c r="CY32" i="7"/>
  <c r="CZ28" i="7"/>
  <c r="CY28" i="7"/>
  <c r="DD19" i="7"/>
  <c r="DE19" i="7"/>
  <c r="CY18" i="7"/>
  <c r="CZ18" i="7"/>
  <c r="DE14" i="7"/>
  <c r="DD14" i="7"/>
  <c r="CY24" i="7"/>
  <c r="CH23" i="7"/>
  <c r="CZ24" i="7"/>
  <c r="DU22" i="7" s="1"/>
  <c r="CZ30" i="7"/>
  <c r="CY30" i="7"/>
  <c r="CZ17" i="7"/>
  <c r="CY17" i="7"/>
  <c r="DG13" i="7"/>
  <c r="DF13" i="7"/>
  <c r="CZ25" i="7"/>
  <c r="CY25" i="7"/>
  <c r="DG17" i="7"/>
  <c r="CN35" i="7"/>
  <c r="DG36" i="7"/>
  <c r="EQ16" i="7"/>
  <c r="DF36" i="7"/>
  <c r="CI23" i="7"/>
  <c r="CI33" i="7" s="1"/>
  <c r="DG29" i="7"/>
  <c r="DF29" i="7"/>
  <c r="DD48" i="7"/>
  <c r="DG48" i="7"/>
  <c r="DF48" i="7"/>
  <c r="CN47" i="7"/>
  <c r="DF27" i="7"/>
  <c r="DG27" i="7"/>
  <c r="DD49" i="7"/>
  <c r="DE49" i="7"/>
  <c r="CY19" i="7"/>
  <c r="CZ19" i="7"/>
  <c r="CY31" i="7"/>
  <c r="CZ31" i="7"/>
  <c r="DG28" i="7"/>
  <c r="DF28" i="7"/>
  <c r="DG37" i="7"/>
  <c r="EQ17" i="7"/>
  <c r="EU17" i="7" s="1"/>
  <c r="DF37" i="7"/>
  <c r="ER23" i="7"/>
  <c r="EU23" i="7" s="1"/>
  <c r="DG43" i="7"/>
  <c r="DF43" i="7"/>
  <c r="DD20" i="7"/>
  <c r="DE20" i="7"/>
  <c r="DF24" i="7"/>
  <c r="CN23" i="7"/>
  <c r="DG25" i="7"/>
  <c r="DF25" i="7"/>
  <c r="DF20" i="7"/>
  <c r="DG20" i="7"/>
  <c r="CY14" i="7"/>
  <c r="CZ14" i="7"/>
  <c r="DG49" i="7"/>
  <c r="DF49" i="7"/>
  <c r="AI71" i="7"/>
  <c r="AO36" i="7"/>
  <c r="DG41" i="7"/>
  <c r="ER21" i="7"/>
  <c r="EU21" i="7" s="1"/>
  <c r="CN40" i="7"/>
  <c r="DF41" i="7"/>
  <c r="DG26" i="7"/>
  <c r="DF26" i="7"/>
  <c r="DU30" i="7" s="1"/>
  <c r="DU29" i="7" s="1"/>
  <c r="CZ26" i="7"/>
  <c r="DU20" i="7" s="1"/>
  <c r="DG16" i="7"/>
  <c r="DF16" i="7"/>
  <c r="DF42" i="7"/>
  <c r="DG42" i="7"/>
  <c r="ER22" i="7"/>
  <c r="EU22" i="7" s="1"/>
  <c r="DF18" i="7"/>
  <c r="DG18" i="7"/>
  <c r="DY34" i="4"/>
  <c r="DF51" i="4"/>
  <c r="CY15" i="7"/>
  <c r="CZ15" i="7"/>
  <c r="CO23" i="7"/>
  <c r="CO30" i="7" s="1"/>
  <c r="CH12" i="7"/>
  <c r="DF44" i="7"/>
  <c r="DG44" i="7"/>
  <c r="ER24" i="7"/>
  <c r="EU24" i="7" s="1"/>
  <c r="EQ18" i="7"/>
  <c r="EU18" i="7" s="1"/>
  <c r="DG38" i="7"/>
  <c r="DF38" i="7"/>
  <c r="AG36" i="7"/>
  <c r="AD71" i="7"/>
  <c r="CY16" i="7"/>
  <c r="DE17" i="7"/>
  <c r="DD17" i="7"/>
  <c r="DE43" i="7"/>
  <c r="DD43" i="7"/>
  <c r="ES36" i="7"/>
  <c r="EU36" i="7" s="1"/>
  <c r="ES34" i="7"/>
  <c r="EU34" i="7" s="1"/>
  <c r="DE41" i="7"/>
  <c r="CM40" i="7"/>
  <c r="DD41" i="7"/>
  <c r="DD42" i="7"/>
  <c r="ES35" i="7"/>
  <c r="EU35" i="7" s="1"/>
  <c r="DE42" i="7"/>
  <c r="DD45" i="7"/>
  <c r="ES13" i="7"/>
  <c r="DE45" i="7"/>
  <c r="DE44" i="7"/>
  <c r="DD44" i="7"/>
  <c r="ES37" i="7"/>
  <c r="EU37" i="7" s="1"/>
  <c r="CM35" i="7"/>
  <c r="DE36" i="7"/>
  <c r="DD36" i="7"/>
  <c r="EQ29" i="7"/>
  <c r="EQ31" i="7"/>
  <c r="EU31" i="7" s="1"/>
  <c r="DE38" i="7"/>
  <c r="DD38" i="7"/>
  <c r="DD37" i="7"/>
  <c r="DE37" i="7"/>
  <c r="EQ30" i="7"/>
  <c r="EU30" i="7" s="1"/>
  <c r="DE24" i="7"/>
  <c r="DD24" i="7"/>
  <c r="CM23" i="7"/>
  <c r="DD25" i="7"/>
  <c r="DE25" i="7"/>
  <c r="DD27" i="7"/>
  <c r="DE27" i="7"/>
  <c r="DE28" i="7"/>
  <c r="DD28" i="7"/>
  <c r="DE29" i="7"/>
  <c r="DD29" i="7"/>
  <c r="DE26" i="7"/>
  <c r="DD26" i="7"/>
  <c r="DT30" i="7" s="1"/>
  <c r="DT29" i="7" s="1"/>
  <c r="DE13" i="7"/>
  <c r="DD13" i="7"/>
  <c r="DD16" i="7"/>
  <c r="DE16" i="7"/>
  <c r="CX29" i="7"/>
  <c r="CW29" i="7"/>
  <c r="CW31" i="7"/>
  <c r="CX31" i="7"/>
  <c r="CW26" i="7"/>
  <c r="CX26" i="7"/>
  <c r="CW24" i="7"/>
  <c r="CX24" i="7"/>
  <c r="DT22" i="7" s="1"/>
  <c r="CG23" i="7"/>
  <c r="CX30" i="7"/>
  <c r="CW30" i="7"/>
  <c r="CX27" i="7"/>
  <c r="CW27" i="7"/>
  <c r="CW32" i="7"/>
  <c r="CX32" i="7"/>
  <c r="CX28" i="7"/>
  <c r="CW28" i="7"/>
  <c r="CX25" i="7"/>
  <c r="CW25" i="7"/>
  <c r="CW16" i="7"/>
  <c r="CX16" i="7"/>
  <c r="CX18" i="7"/>
  <c r="CW18" i="7"/>
  <c r="CW19" i="7"/>
  <c r="CX19" i="7"/>
  <c r="CG13" i="7"/>
  <c r="DT48" i="7" s="1"/>
  <c r="AM14" i="7"/>
  <c r="AM13" i="7" s="1"/>
  <c r="CW17" i="7"/>
  <c r="CX17" i="7"/>
  <c r="CW14" i="7"/>
  <c r="CX14" i="7"/>
  <c r="CW15" i="7"/>
  <c r="CX15" i="7"/>
  <c r="BS12" i="7"/>
  <c r="BY17" i="7"/>
  <c r="BX28" i="7"/>
  <c r="BY28" i="7"/>
  <c r="BR26" i="7"/>
  <c r="DP25" i="7" s="1"/>
  <c r="DP14" i="7" s="1"/>
  <c r="BW28" i="7"/>
  <c r="BY33" i="7"/>
  <c r="BW40" i="7"/>
  <c r="BS26" i="7"/>
  <c r="BQ26" i="7"/>
  <c r="DO25" i="7" s="1"/>
  <c r="DO14" i="7" s="1"/>
  <c r="BX17" i="7"/>
  <c r="BW17" i="7"/>
  <c r="BX12" i="7"/>
  <c r="BW12" i="7"/>
  <c r="BY12" i="7"/>
  <c r="BR22" i="7"/>
  <c r="BQ22" i="7"/>
  <c r="BR12" i="7"/>
  <c r="BQ12" i="7"/>
  <c r="DR11" i="5"/>
  <c r="DR51" i="5" s="1"/>
  <c r="GK20" i="5"/>
  <c r="GN20" i="5" s="1"/>
  <c r="DK11" i="5"/>
  <c r="EG30" i="5"/>
  <c r="EZ23" i="5"/>
  <c r="EY23" i="5"/>
  <c r="EX40" i="5"/>
  <c r="EW40" i="5"/>
  <c r="EF30" i="5"/>
  <c r="EW23" i="5"/>
  <c r="EX23" i="5"/>
  <c r="EA20" i="5"/>
  <c r="EA11" i="5"/>
  <c r="ER12" i="5"/>
  <c r="ES12" i="5"/>
  <c r="EX35" i="5"/>
  <c r="EF34" i="5"/>
  <c r="EW35" i="5"/>
  <c r="DP11" i="5"/>
  <c r="DP51" i="5" s="1"/>
  <c r="BR71" i="5"/>
  <c r="EG15" i="5"/>
  <c r="EP12" i="5"/>
  <c r="DG53" i="4"/>
  <c r="GN16" i="5"/>
  <c r="GJ15" i="5"/>
  <c r="GJ28" i="5"/>
  <c r="GN28" i="5" s="1"/>
  <c r="GN29" i="5"/>
  <c r="GL33" i="5"/>
  <c r="EY35" i="5"/>
  <c r="EG34" i="5"/>
  <c r="EZ35" i="5"/>
  <c r="DL11" i="5"/>
  <c r="ER23" i="5"/>
  <c r="EA33" i="5"/>
  <c r="ES23" i="5"/>
  <c r="EH12" i="5"/>
  <c r="DQ11" i="5"/>
  <c r="DQ51" i="5" s="1"/>
  <c r="EF12" i="5"/>
  <c r="EX47" i="5"/>
  <c r="EW47" i="5"/>
  <c r="EB20" i="5"/>
  <c r="EB11" i="5"/>
  <c r="EB53" i="5" s="1"/>
  <c r="EP23" i="5"/>
  <c r="EZ47" i="5"/>
  <c r="EY47" i="5"/>
  <c r="DX11" i="4"/>
  <c r="DY11" i="4"/>
  <c r="BR11" i="7" l="1"/>
  <c r="BR51" i="7" s="1"/>
  <c r="FM19" i="5"/>
  <c r="DU17" i="7"/>
  <c r="DU14" i="7" s="1"/>
  <c r="EP11" i="5"/>
  <c r="DP48" i="7"/>
  <c r="AZ53" i="7"/>
  <c r="AZ71" i="7" s="1"/>
  <c r="EI23" i="7"/>
  <c r="FN19" i="5"/>
  <c r="FN23" i="5" s="1"/>
  <c r="FM23" i="5"/>
  <c r="DT20" i="7"/>
  <c r="DO48" i="7"/>
  <c r="EM32" i="4"/>
  <c r="EM28" i="4" s="1"/>
  <c r="EM40" i="4" s="1"/>
  <c r="EM43" i="4" s="1"/>
  <c r="GK26" i="5"/>
  <c r="GK39" i="5" s="1"/>
  <c r="BS11" i="7"/>
  <c r="BS51" i="7" s="1"/>
  <c r="DT21" i="7"/>
  <c r="CZ13" i="7"/>
  <c r="DT17" i="7"/>
  <c r="DT14" i="7" s="1"/>
  <c r="CY13" i="7"/>
  <c r="DU21" i="7"/>
  <c r="DU19" i="7" s="1"/>
  <c r="CO34" i="7"/>
  <c r="CO51" i="7" s="1"/>
  <c r="BC53" i="7"/>
  <c r="BA53" i="7"/>
  <c r="CN34" i="7"/>
  <c r="DG35" i="7"/>
  <c r="DF35" i="7"/>
  <c r="DE47" i="7"/>
  <c r="DD47" i="7"/>
  <c r="CN15" i="7"/>
  <c r="AN71" i="7"/>
  <c r="CH11" i="7"/>
  <c r="CH20" i="7"/>
  <c r="CN30" i="7"/>
  <c r="DG23" i="7"/>
  <c r="DF23" i="7"/>
  <c r="CI12" i="7"/>
  <c r="ES33" i="7"/>
  <c r="EU33" i="7" s="1"/>
  <c r="AM36" i="7"/>
  <c r="AG71" i="7"/>
  <c r="DF47" i="7"/>
  <c r="DG47" i="7"/>
  <c r="EQ15" i="7"/>
  <c r="EU16" i="7"/>
  <c r="DF40" i="7"/>
  <c r="DG40" i="7"/>
  <c r="CH33" i="7"/>
  <c r="CZ23" i="7"/>
  <c r="CY23" i="7"/>
  <c r="CO15" i="7"/>
  <c r="CO12" i="7" s="1"/>
  <c r="AO71" i="7"/>
  <c r="ER20" i="7"/>
  <c r="DE40" i="7"/>
  <c r="DD40" i="7"/>
  <c r="EQ28" i="7"/>
  <c r="EU29" i="7"/>
  <c r="CM34" i="7"/>
  <c r="DD35" i="7"/>
  <c r="DE35" i="7"/>
  <c r="CM30" i="7"/>
  <c r="DD23" i="7"/>
  <c r="DE23" i="7"/>
  <c r="CW23" i="7"/>
  <c r="CX23" i="7"/>
  <c r="CG33" i="7"/>
  <c r="CG12" i="7"/>
  <c r="CW13" i="7"/>
  <c r="CX13" i="7"/>
  <c r="BW11" i="7"/>
  <c r="BW51" i="7" s="1"/>
  <c r="BQ11" i="7"/>
  <c r="BQ51" i="7" s="1"/>
  <c r="BX11" i="7"/>
  <c r="BX51" i="7" s="1"/>
  <c r="BY11" i="7"/>
  <c r="BY51" i="7" s="1"/>
  <c r="DQ53" i="5"/>
  <c r="DK51" i="5"/>
  <c r="DL51" i="5"/>
  <c r="DR53" i="5"/>
  <c r="EF11" i="5"/>
  <c r="EF21" i="5"/>
  <c r="GN33" i="5"/>
  <c r="GL39" i="5"/>
  <c r="GJ26" i="5"/>
  <c r="GN15" i="5"/>
  <c r="EY15" i="5"/>
  <c r="EG12" i="5"/>
  <c r="EW15" i="5"/>
  <c r="EA53" i="5"/>
  <c r="ES11" i="5"/>
  <c r="ER11" i="5"/>
  <c r="EG51" i="5"/>
  <c r="EY34" i="5"/>
  <c r="EZ34" i="5"/>
  <c r="EQ11" i="5"/>
  <c r="EX15" i="5"/>
  <c r="EH21" i="5"/>
  <c r="EH11" i="5"/>
  <c r="EZ15" i="5"/>
  <c r="EF51" i="5"/>
  <c r="EX34" i="5"/>
  <c r="EW34" i="5"/>
  <c r="DU23" i="7" l="1"/>
  <c r="DT19" i="7"/>
  <c r="DT23" i="7" s="1"/>
  <c r="FM36" i="5"/>
  <c r="FM35" i="5" s="1"/>
  <c r="FM38" i="5"/>
  <c r="FN32" i="5"/>
  <c r="FN28" i="5" s="1"/>
  <c r="FN36" i="5"/>
  <c r="FN35" i="5" s="1"/>
  <c r="FN38" i="5"/>
  <c r="FI57" i="5"/>
  <c r="BW53" i="7"/>
  <c r="DO57" i="7" s="1"/>
  <c r="ES39" i="7"/>
  <c r="BX53" i="7"/>
  <c r="BI53" i="7"/>
  <c r="BI71" i="7" s="1"/>
  <c r="BC71" i="7"/>
  <c r="BD53" i="7"/>
  <c r="BA71" i="7"/>
  <c r="CI11" i="7"/>
  <c r="CI53" i="7" s="1"/>
  <c r="CI20" i="7"/>
  <c r="CH53" i="7"/>
  <c r="EU20" i="7"/>
  <c r="ER26" i="7"/>
  <c r="ER39" i="7" s="1"/>
  <c r="EQ26" i="7"/>
  <c r="EQ39" i="7" s="1"/>
  <c r="EU15" i="7"/>
  <c r="AM71" i="7"/>
  <c r="CM15" i="7"/>
  <c r="CZ12" i="7"/>
  <c r="DF15" i="7"/>
  <c r="DG15" i="7"/>
  <c r="CN12" i="7"/>
  <c r="CO21" i="7"/>
  <c r="CO11" i="7"/>
  <c r="CY12" i="7"/>
  <c r="DF34" i="7"/>
  <c r="DG34" i="7"/>
  <c r="CN51" i="7"/>
  <c r="CM51" i="7"/>
  <c r="DD34" i="7"/>
  <c r="DE34" i="7"/>
  <c r="EU28" i="7"/>
  <c r="CX12" i="7"/>
  <c r="CG20" i="7"/>
  <c r="CW12" i="7"/>
  <c r="CG11" i="7"/>
  <c r="BY53" i="7"/>
  <c r="EG21" i="5"/>
  <c r="EG11" i="5"/>
  <c r="EY12" i="5"/>
  <c r="EZ12" i="5"/>
  <c r="EF53" i="5"/>
  <c r="EF57" i="5" s="1"/>
  <c r="EX11" i="5"/>
  <c r="EF32" i="5"/>
  <c r="EX12" i="5"/>
  <c r="EH53" i="5"/>
  <c r="EH57" i="5" s="1"/>
  <c r="EH32" i="5"/>
  <c r="GN26" i="5"/>
  <c r="GN42" i="5" s="1"/>
  <c r="GJ39" i="5"/>
  <c r="GN39" i="5" s="1"/>
  <c r="GN43" i="5" s="1"/>
  <c r="EW12" i="5"/>
  <c r="AY9" i="5"/>
  <c r="CI9" i="5" s="1"/>
  <c r="AV9" i="5"/>
  <c r="CF9" i="5" s="1"/>
  <c r="AS9" i="5"/>
  <c r="CC9" i="5" s="1"/>
  <c r="DU32" i="7" l="1"/>
  <c r="DU28" i="7" s="1"/>
  <c r="FM34" i="5"/>
  <c r="FN34" i="5"/>
  <c r="FN40" i="5" s="1"/>
  <c r="FN43" i="5" s="1"/>
  <c r="FN57" i="5" s="1"/>
  <c r="DP57" i="7"/>
  <c r="DU36" i="7"/>
  <c r="DU35" i="7" s="1"/>
  <c r="DU38" i="7"/>
  <c r="CZ11" i="7"/>
  <c r="CY11" i="7"/>
  <c r="BJ53" i="7"/>
  <c r="BJ71" i="7" s="1"/>
  <c r="BD71" i="7"/>
  <c r="CN21" i="7"/>
  <c r="DG12" i="7"/>
  <c r="DF12" i="7"/>
  <c r="CN11" i="7"/>
  <c r="DE15" i="7"/>
  <c r="DD15" i="7"/>
  <c r="DT32" i="7" s="1"/>
  <c r="DT28" i="7" s="1"/>
  <c r="CM12" i="7"/>
  <c r="CO32" i="7"/>
  <c r="CO53" i="7"/>
  <c r="CO57" i="7" s="1"/>
  <c r="EU39" i="7"/>
  <c r="EU43" i="7" s="1"/>
  <c r="EU26" i="7"/>
  <c r="EU42" i="7" s="1"/>
  <c r="CX11" i="7"/>
  <c r="CW11" i="7"/>
  <c r="CG53" i="7"/>
  <c r="EG53" i="5"/>
  <c r="EG57" i="5" s="1"/>
  <c r="EZ11" i="5"/>
  <c r="EG32" i="5"/>
  <c r="EY11" i="5"/>
  <c r="EW11" i="5"/>
  <c r="EW57" i="5" s="1"/>
  <c r="A36" i="6"/>
  <c r="G40" i="6"/>
  <c r="F40" i="6"/>
  <c r="E40" i="6"/>
  <c r="D40" i="6"/>
  <c r="C40" i="6"/>
  <c r="DT36" i="7" l="1"/>
  <c r="DT35" i="7" s="1"/>
  <c r="DT38" i="7"/>
  <c r="DU34" i="7"/>
  <c r="DU40" i="7" s="1"/>
  <c r="DU43" i="7" s="1"/>
  <c r="DU57" i="7" s="1"/>
  <c r="DF11" i="7"/>
  <c r="CN53" i="7"/>
  <c r="CN57" i="7" s="1"/>
  <c r="CN32" i="7"/>
  <c r="DG11" i="7"/>
  <c r="CM21" i="7"/>
  <c r="DD12" i="7"/>
  <c r="DE12" i="7"/>
  <c r="CM11" i="7"/>
  <c r="EY57" i="5"/>
  <c r="A5" i="6"/>
  <c r="A4" i="6" s="1"/>
  <c r="A57" i="6"/>
  <c r="A51" i="6"/>
  <c r="A46" i="6"/>
  <c r="A41" i="6"/>
  <c r="A28" i="6"/>
  <c r="A22" i="6"/>
  <c r="A17" i="6"/>
  <c r="A12" i="6"/>
  <c r="C3" i="6"/>
  <c r="D3" i="6"/>
  <c r="E3" i="6"/>
  <c r="F3" i="6"/>
  <c r="G3" i="6"/>
  <c r="C4" i="6"/>
  <c r="D4" i="6"/>
  <c r="E4" i="6"/>
  <c r="F4" i="6"/>
  <c r="G4" i="6"/>
  <c r="C5" i="6"/>
  <c r="D5" i="6"/>
  <c r="E5" i="6"/>
  <c r="F5" i="6"/>
  <c r="G5" i="6"/>
  <c r="C6" i="6"/>
  <c r="D6" i="6"/>
  <c r="E6" i="6"/>
  <c r="F6" i="6"/>
  <c r="G6" i="6"/>
  <c r="C7" i="6"/>
  <c r="D7" i="6"/>
  <c r="E7" i="6"/>
  <c r="F7" i="6"/>
  <c r="G7" i="6"/>
  <c r="C8" i="6"/>
  <c r="D8" i="6"/>
  <c r="E8" i="6"/>
  <c r="F8" i="6"/>
  <c r="G8" i="6"/>
  <c r="C9" i="6"/>
  <c r="D9" i="6"/>
  <c r="E9" i="6"/>
  <c r="F9" i="6"/>
  <c r="G9" i="6"/>
  <c r="C10" i="6"/>
  <c r="D10" i="6"/>
  <c r="E10" i="6"/>
  <c r="F10" i="6"/>
  <c r="G10" i="6"/>
  <c r="C11" i="6"/>
  <c r="D11" i="6"/>
  <c r="E11" i="6"/>
  <c r="F11" i="6"/>
  <c r="G11" i="6"/>
  <c r="C12" i="6"/>
  <c r="D12" i="6"/>
  <c r="E12" i="6"/>
  <c r="F12" i="6"/>
  <c r="G12" i="6"/>
  <c r="C13" i="6"/>
  <c r="D13" i="6"/>
  <c r="E13" i="6"/>
  <c r="F13" i="6"/>
  <c r="G13" i="6"/>
  <c r="C14" i="6"/>
  <c r="D14" i="6"/>
  <c r="E14" i="6"/>
  <c r="F14" i="6"/>
  <c r="G14" i="6"/>
  <c r="C15" i="6"/>
  <c r="D15" i="6"/>
  <c r="E15" i="6"/>
  <c r="F15" i="6"/>
  <c r="G15" i="6"/>
  <c r="C16" i="6"/>
  <c r="D16" i="6"/>
  <c r="E16" i="6"/>
  <c r="F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F19" i="6"/>
  <c r="G19" i="6"/>
  <c r="C20" i="6"/>
  <c r="D20" i="6"/>
  <c r="E20" i="6"/>
  <c r="F20" i="6"/>
  <c r="G20" i="6"/>
  <c r="C21" i="6"/>
  <c r="D21" i="6"/>
  <c r="E21" i="6"/>
  <c r="F21" i="6"/>
  <c r="G21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F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F28" i="6"/>
  <c r="G28" i="6"/>
  <c r="C29" i="6"/>
  <c r="D29" i="6"/>
  <c r="E29" i="6"/>
  <c r="F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F32" i="6"/>
  <c r="G32" i="6"/>
  <c r="C33" i="6"/>
  <c r="D33" i="6"/>
  <c r="E33" i="6"/>
  <c r="F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F36" i="6"/>
  <c r="G36" i="6"/>
  <c r="C37" i="6"/>
  <c r="D37" i="6"/>
  <c r="E37" i="6"/>
  <c r="F37" i="6"/>
  <c r="G37" i="6"/>
  <c r="C38" i="6"/>
  <c r="D38" i="6"/>
  <c r="E38" i="6"/>
  <c r="F38" i="6"/>
  <c r="G38" i="6"/>
  <c r="C39" i="6"/>
  <c r="D39" i="6"/>
  <c r="E39" i="6"/>
  <c r="F39" i="6"/>
  <c r="G39" i="6"/>
  <c r="C41" i="6"/>
  <c r="D41" i="6"/>
  <c r="E41" i="6"/>
  <c r="F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F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F51" i="6"/>
  <c r="G51" i="6"/>
  <c r="C52" i="6"/>
  <c r="D52" i="6"/>
  <c r="E52" i="6"/>
  <c r="F52" i="6"/>
  <c r="G52" i="6"/>
  <c r="C53" i="6"/>
  <c r="D53" i="6"/>
  <c r="E53" i="6"/>
  <c r="F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F58" i="6"/>
  <c r="G58" i="6"/>
  <c r="C59" i="6"/>
  <c r="D59" i="6"/>
  <c r="E59" i="6"/>
  <c r="F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G2" i="6"/>
  <c r="F2" i="6"/>
  <c r="E2" i="6"/>
  <c r="D2" i="6"/>
  <c r="C2" i="6"/>
  <c r="DT34" i="7" l="1"/>
  <c r="DT40" i="7" s="1"/>
  <c r="DT43" i="7" s="1"/>
  <c r="DT57" i="7" s="1"/>
  <c r="CM32" i="7"/>
  <c r="DD11" i="7"/>
  <c r="DE11" i="7"/>
  <c r="CM53" i="7"/>
  <c r="CM57" i="7" s="1"/>
  <c r="DF57" i="7"/>
  <c r="A35" i="6"/>
  <c r="A3" i="6"/>
  <c r="A15" i="6"/>
  <c r="A44" i="6"/>
  <c r="DD57" i="7" l="1"/>
  <c r="A34" i="6"/>
  <c r="A2" i="6"/>
  <c r="FM33" i="4"/>
  <c r="FM28" i="4"/>
  <c r="FL26" i="4"/>
  <c r="FM20" i="4"/>
  <c r="FM15" i="4"/>
  <c r="FI7" i="4"/>
  <c r="DN7" i="4"/>
  <c r="CX7" i="4"/>
  <c r="CH7" i="4"/>
  <c r="FM26" i="4" l="1"/>
  <c r="FM39" i="4" s="1"/>
  <c r="FN17" i="4" l="1"/>
  <c r="CY13" i="4"/>
  <c r="EL48" i="4" s="1"/>
  <c r="CY15" i="4"/>
  <c r="CY17" i="4"/>
  <c r="CY19" i="4"/>
  <c r="FN24" i="4"/>
  <c r="CY14" i="4"/>
  <c r="CY16" i="4"/>
  <c r="CY18" i="4"/>
  <c r="FN23" i="4"/>
  <c r="DP17" i="4" l="1"/>
  <c r="DO17" i="4"/>
  <c r="DO13" i="4"/>
  <c r="DP13" i="4"/>
  <c r="DP18" i="4"/>
  <c r="DO18" i="4"/>
  <c r="DP14" i="4"/>
  <c r="DO14" i="4"/>
  <c r="DP19" i="4"/>
  <c r="DO19" i="4"/>
  <c r="DP15" i="4"/>
  <c r="DO15" i="4"/>
  <c r="DO16" i="4"/>
  <c r="DP16" i="4"/>
  <c r="CI16" i="4"/>
  <c r="EG18" i="4" s="1"/>
  <c r="CI20" i="4"/>
  <c r="EG22" i="4" s="1"/>
  <c r="FN36" i="4"/>
  <c r="FN30" i="4"/>
  <c r="CY23" i="4"/>
  <c r="FN22" i="4"/>
  <c r="FN37" i="4"/>
  <c r="FN31" i="4"/>
  <c r="DE23" i="4"/>
  <c r="DE12" i="4"/>
  <c r="CY12" i="4"/>
  <c r="FN21" i="4"/>
  <c r="CI15" i="4"/>
  <c r="EG17" i="4" s="1"/>
  <c r="CI19" i="4"/>
  <c r="EG21" i="4" s="1"/>
  <c r="CI13" i="4"/>
  <c r="EG15" i="4" s="1"/>
  <c r="CI17" i="4"/>
  <c r="EG19" i="4" s="1"/>
  <c r="FN34" i="4"/>
  <c r="DE40" i="4"/>
  <c r="FN18" i="4"/>
  <c r="DE47" i="4"/>
  <c r="FN35" i="4"/>
  <c r="DE35" i="4"/>
  <c r="FK20" i="4"/>
  <c r="CI14" i="4"/>
  <c r="EG16" i="4" s="1"/>
  <c r="CI18" i="4"/>
  <c r="EG20" i="4" s="1"/>
  <c r="CO48" i="4"/>
  <c r="BP13" i="5"/>
  <c r="BN13" i="5"/>
  <c r="AF13" i="5"/>
  <c r="AI13" i="5" s="1"/>
  <c r="AD13" i="5"/>
  <c r="AG13" i="5" s="1"/>
  <c r="BH9" i="5"/>
  <c r="CR9" i="5" s="1"/>
  <c r="BE9" i="5"/>
  <c r="CO9" i="5" s="1"/>
  <c r="BB9" i="5"/>
  <c r="CL9" i="5" s="1"/>
  <c r="AP9" i="5"/>
  <c r="BZ9" i="5" s="1"/>
  <c r="AO7" i="5"/>
  <c r="BY7" i="5" s="1"/>
  <c r="AF7" i="4"/>
  <c r="BG7" i="4" s="1"/>
  <c r="EL38" i="4" l="1"/>
  <c r="EL34" i="4" s="1"/>
  <c r="AY48" i="7"/>
  <c r="BB48" i="7" s="1"/>
  <c r="BH48" i="7" s="1"/>
  <c r="EH17" i="7" s="1"/>
  <c r="EH14" i="7" s="1"/>
  <c r="AY13" i="7"/>
  <c r="BB13" i="7" s="1"/>
  <c r="DO12" i="4"/>
  <c r="DP12" i="4"/>
  <c r="DP23" i="4"/>
  <c r="DO23" i="4"/>
  <c r="DV47" i="4"/>
  <c r="DW47" i="4"/>
  <c r="DW40" i="4"/>
  <c r="DV40" i="4"/>
  <c r="DW12" i="4"/>
  <c r="DV12" i="4"/>
  <c r="DW35" i="4"/>
  <c r="DV35" i="4"/>
  <c r="DV23" i="4"/>
  <c r="DW23" i="4"/>
  <c r="CO33" i="4"/>
  <c r="EG43" i="4" s="1"/>
  <c r="EG27" i="4" s="1"/>
  <c r="FK26" i="4"/>
  <c r="FK39" i="4" s="1"/>
  <c r="FN20" i="4"/>
  <c r="FN29" i="4"/>
  <c r="FJ28" i="4"/>
  <c r="FN28" i="4" s="1"/>
  <c r="CO12" i="4"/>
  <c r="DE34" i="4"/>
  <c r="FL33" i="4"/>
  <c r="DE11" i="4"/>
  <c r="DE21" i="4"/>
  <c r="DE30" i="4"/>
  <c r="FN16" i="4"/>
  <c r="FJ15" i="4"/>
  <c r="CY33" i="4"/>
  <c r="CO28" i="4"/>
  <c r="CO17" i="4"/>
  <c r="CI26" i="4"/>
  <c r="EG25" i="4" s="1"/>
  <c r="EG14" i="4" s="1"/>
  <c r="CI22" i="4"/>
  <c r="CI12" i="4"/>
  <c r="CO40" i="4"/>
  <c r="CY20" i="4"/>
  <c r="CY11" i="4"/>
  <c r="CI11" i="4" l="1"/>
  <c r="EG48" i="4"/>
  <c r="AY28" i="7"/>
  <c r="BB28" i="7" s="1"/>
  <c r="BH28" i="7" s="1"/>
  <c r="EC29" i="7" s="1"/>
  <c r="AY22" i="7"/>
  <c r="BB22" i="7" s="1"/>
  <c r="BH22" i="7" s="1"/>
  <c r="EC22" i="7" s="1"/>
  <c r="AY19" i="7"/>
  <c r="BB19" i="7" s="1"/>
  <c r="BH19" i="7" s="1"/>
  <c r="EC19" i="7" s="1"/>
  <c r="AY16" i="7"/>
  <c r="BB16" i="7" s="1"/>
  <c r="BH16" i="7" s="1"/>
  <c r="EC16" i="7" s="1"/>
  <c r="AY15" i="7"/>
  <c r="BB15" i="7" s="1"/>
  <c r="BH15" i="7" s="1"/>
  <c r="EC15" i="7" s="1"/>
  <c r="AY18" i="7"/>
  <c r="BB18" i="7" s="1"/>
  <c r="BH18" i="7" s="1"/>
  <c r="EC18" i="7" s="1"/>
  <c r="AY20" i="7"/>
  <c r="BB20" i="7" s="1"/>
  <c r="BH20" i="7" s="1"/>
  <c r="EC20" i="7" s="1"/>
  <c r="DV34" i="4"/>
  <c r="DW34" i="4"/>
  <c r="DP11" i="4"/>
  <c r="DO11" i="4"/>
  <c r="DW11" i="4"/>
  <c r="DV11" i="4"/>
  <c r="FJ26" i="4"/>
  <c r="FN15" i="4"/>
  <c r="CO11" i="4"/>
  <c r="CO51" i="4" s="1"/>
  <c r="CY53" i="4"/>
  <c r="DE53" i="4"/>
  <c r="DE32" i="4"/>
  <c r="FN33" i="4"/>
  <c r="FL39" i="4"/>
  <c r="DE51" i="4"/>
  <c r="AY40" i="7" l="1"/>
  <c r="BB40" i="7" s="1"/>
  <c r="BH40" i="7" s="1"/>
  <c r="EC41" i="7" s="1"/>
  <c r="AY33" i="7"/>
  <c r="BB33" i="7" s="1"/>
  <c r="BH33" i="7" s="1"/>
  <c r="EC34" i="7" s="1"/>
  <c r="AY17" i="7"/>
  <c r="BB17" i="7" s="1"/>
  <c r="BH17" i="7" s="1"/>
  <c r="EC17" i="7" s="1"/>
  <c r="FN26" i="4"/>
  <c r="FN42" i="4" s="1"/>
  <c r="FJ39" i="4"/>
  <c r="FN39" i="4" s="1"/>
  <c r="FN43" i="4" s="1"/>
  <c r="CO53" i="4"/>
  <c r="EL32" i="4" s="1"/>
  <c r="CI51" i="4"/>
  <c r="BS14" i="5"/>
  <c r="EL28" i="4" l="1"/>
  <c r="EL40" i="4" s="1"/>
  <c r="EL43" i="4" s="1"/>
  <c r="AY51" i="7"/>
  <c r="BB51" i="7" s="1"/>
  <c r="BH51" i="7" s="1"/>
  <c r="EH21" i="7" s="1"/>
  <c r="EH19" i="7" s="1"/>
  <c r="EH23" i="7" s="1"/>
  <c r="BH14" i="7"/>
  <c r="AY53" i="7" l="1"/>
  <c r="AG15" i="5"/>
  <c r="DJ13" i="5" s="1"/>
  <c r="FH15" i="5" s="1"/>
  <c r="FH14" i="5" s="1"/>
  <c r="FH48" i="5" s="1"/>
  <c r="BS13" i="5"/>
  <c r="BS71" i="5" s="1"/>
  <c r="BQ14" i="5"/>
  <c r="BB53" i="7" l="1"/>
  <c r="AY71" i="7"/>
  <c r="DJ12" i="5"/>
  <c r="DJ11" i="5" s="1"/>
  <c r="BQ13" i="5"/>
  <c r="BH53" i="7" l="1"/>
  <c r="BH71" i="7" s="1"/>
  <c r="BB71" i="7"/>
  <c r="DP53" i="5"/>
  <c r="DJ51" i="5"/>
  <c r="BQ71" i="5"/>
  <c r="FM32" i="5" l="1"/>
  <c r="FM28" i="5" s="1"/>
  <c r="FM40" i="5" s="1"/>
  <c r="FM43" i="5" s="1"/>
  <c r="FM57" i="5" s="1"/>
  <c r="FH57" i="5"/>
  <c r="CB26" i="4"/>
  <c r="BZ26" i="4"/>
  <c r="CC26" i="5" s="1"/>
  <c r="CU26" i="5" s="1"/>
  <c r="DA26" i="5" s="1"/>
  <c r="CA26" i="4"/>
  <c r="CB24" i="4"/>
  <c r="CA41" i="4"/>
  <c r="CA14" i="4"/>
  <c r="CA24" i="4"/>
  <c r="EV24" i="4" s="1"/>
  <c r="EV14" i="4" s="1"/>
  <c r="CC14" i="5" l="1"/>
  <c r="CU14" i="5" s="1"/>
  <c r="AY14" i="7"/>
  <c r="BB14" i="7" s="1"/>
  <c r="AZ14" i="7"/>
  <c r="BC14" i="7" s="1"/>
  <c r="CD14" i="5"/>
  <c r="CV14" i="5" s="1"/>
  <c r="CE24" i="5"/>
  <c r="CW24" i="5" s="1"/>
  <c r="DC24" i="5" s="1"/>
  <c r="DC13" i="5" s="1"/>
  <c r="BA24" i="7"/>
  <c r="BD24" i="7" s="1"/>
  <c r="BJ24" i="7" s="1"/>
  <c r="BJ13" i="7" s="1"/>
  <c r="BA26" i="7"/>
  <c r="BD26" i="7" s="1"/>
  <c r="BJ26" i="7" s="1"/>
  <c r="CE26" i="5"/>
  <c r="CW26" i="5" s="1"/>
  <c r="DC26" i="5" s="1"/>
  <c r="EV42" i="4"/>
  <c r="EV27" i="4" s="1"/>
  <c r="EV48" i="4" s="1"/>
  <c r="AZ26" i="7"/>
  <c r="BC26" i="7" s="1"/>
  <c r="BI26" i="7" s="1"/>
  <c r="CD26" i="5"/>
  <c r="CV26" i="5" s="1"/>
  <c r="DB26" i="5" s="1"/>
  <c r="BZ24" i="4"/>
  <c r="AY26" i="7"/>
  <c r="BB26" i="7" s="1"/>
  <c r="BH26" i="7" s="1"/>
  <c r="CA64" i="4"/>
  <c r="CB14" i="4"/>
  <c r="CE14" i="5" l="1"/>
  <c r="CW14" i="5" s="1"/>
  <c r="BA14" i="7"/>
  <c r="BD14" i="7" s="1"/>
  <c r="FA38" i="4"/>
  <c r="FA34" i="4" s="1"/>
  <c r="FA40" i="4" s="1"/>
  <c r="FA43" i="4" s="1"/>
  <c r="CB41" i="4"/>
  <c r="CB64" i="4"/>
  <c r="BZ64" i="4"/>
  <c r="BZ41" i="4"/>
  <c r="CD24" i="5"/>
  <c r="CV24" i="5" s="1"/>
  <c r="DB24" i="5" s="1"/>
  <c r="FW24" i="5" s="1"/>
  <c r="FW14" i="5" s="1"/>
  <c r="EU24" i="4"/>
  <c r="EU14" i="4" s="1"/>
  <c r="CD41" i="5"/>
  <c r="CV41" i="5" s="1"/>
  <c r="DB41" i="5" s="1"/>
  <c r="FW42" i="5" s="1"/>
  <c r="FW27" i="5" s="1"/>
  <c r="AZ41" i="7" l="1"/>
  <c r="BC41" i="7" s="1"/>
  <c r="BI41" i="7" s="1"/>
  <c r="ED42" i="7" s="1"/>
  <c r="ED27" i="7" s="1"/>
  <c r="EZ38" i="4"/>
  <c r="EZ34" i="4" s="1"/>
  <c r="EZ40" i="4" s="1"/>
  <c r="CE41" i="5"/>
  <c r="CW41" i="5" s="1"/>
  <c r="DC41" i="5" s="1"/>
  <c r="BA41" i="7"/>
  <c r="BD41" i="7" s="1"/>
  <c r="BJ41" i="7" s="1"/>
  <c r="FW48" i="5"/>
  <c r="CC24" i="5"/>
  <c r="CU24" i="5" s="1"/>
  <c r="DA24" i="5" s="1"/>
  <c r="AZ24" i="7"/>
  <c r="BC24" i="7" s="1"/>
  <c r="BI24" i="7" s="1"/>
  <c r="ED24" i="7" s="1"/>
  <c r="ED14" i="7" s="1"/>
  <c r="EU42" i="4"/>
  <c r="EU27" i="4" s="1"/>
  <c r="EU48" i="4" s="1"/>
  <c r="CE64" i="5"/>
  <c r="CW64" i="5" s="1"/>
  <c r="DC64" i="5" s="1"/>
  <c r="BA64" i="7"/>
  <c r="BD64" i="7" s="1"/>
  <c r="BJ64" i="7" s="1"/>
  <c r="CD64" i="5"/>
  <c r="CV64" i="5" s="1"/>
  <c r="DB64" i="5" s="1"/>
  <c r="GB38" i="5" s="1"/>
  <c r="GB34" i="5" s="1"/>
  <c r="GB40" i="5" s="1"/>
  <c r="ED48" i="7" l="1"/>
  <c r="ED57" i="7" s="1"/>
  <c r="EZ43" i="4"/>
  <c r="CC41" i="5"/>
  <c r="CU41" i="5" s="1"/>
  <c r="DA41" i="5" s="1"/>
  <c r="FV42" i="5" s="1"/>
  <c r="FV27" i="5" s="1"/>
  <c r="DA13" i="5"/>
  <c r="FV24" i="5"/>
  <c r="FV14" i="5" s="1"/>
  <c r="CC64" i="5"/>
  <c r="CU64" i="5" s="1"/>
  <c r="DA64" i="5" s="1"/>
  <c r="GA38" i="5" s="1"/>
  <c r="GA34" i="5" s="1"/>
  <c r="GA40" i="5" s="1"/>
  <c r="AZ64" i="7"/>
  <c r="BC64" i="7" s="1"/>
  <c r="BI64" i="7" s="1"/>
  <c r="EI38" i="7" s="1"/>
  <c r="EI34" i="7" s="1"/>
  <c r="EI40" i="7" s="1"/>
  <c r="AY24" i="7"/>
  <c r="BB24" i="7" s="1"/>
  <c r="BH24" i="7" s="1"/>
  <c r="FW57" i="5"/>
  <c r="GB43" i="5"/>
  <c r="GB57" i="5" s="1"/>
  <c r="FV48" i="5" l="1"/>
  <c r="GA43" i="5" s="1"/>
  <c r="GA57" i="5" s="1"/>
  <c r="EI43" i="7"/>
  <c r="EI57" i="7" s="1"/>
  <c r="BH13" i="7"/>
  <c r="EC24" i="7"/>
  <c r="EC14" i="7" s="1"/>
  <c r="AY64" i="7"/>
  <c r="BB64" i="7" s="1"/>
  <c r="BH64" i="7" s="1"/>
  <c r="EH38" i="7" s="1"/>
  <c r="EH34" i="7" s="1"/>
  <c r="EH40" i="7" s="1"/>
  <c r="FV57" i="5"/>
  <c r="AY41" i="7"/>
  <c r="BB41" i="7" s="1"/>
  <c r="BH41" i="7" s="1"/>
  <c r="EC42" i="7" s="1"/>
  <c r="EC27" i="7" s="1"/>
  <c r="EC48" i="7" l="1"/>
  <c r="EC57" i="7" l="1"/>
  <c r="EH43" i="7"/>
  <c r="EH57" i="7" s="1"/>
</calcChain>
</file>

<file path=xl/sharedStrings.xml><?xml version="1.0" encoding="utf-8"?>
<sst xmlns="http://schemas.openxmlformats.org/spreadsheetml/2006/main" count="2409" uniqueCount="508">
  <si>
    <t>Aportaciones</t>
  </si>
  <si>
    <t>2.2.3.3</t>
  </si>
  <si>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</si>
  <si>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</si>
  <si>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</si>
  <si>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</si>
  <si>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</si>
  <si>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</si>
  <si>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</si>
  <si>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</si>
  <si>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</si>
  <si>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</si>
  <si>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</si>
  <si>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</si>
  <si>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</si>
  <si>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</si>
  <si>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</si>
  <si>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</si>
  <si>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</si>
  <si>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</si>
  <si>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</si>
  <si>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</si>
  <si>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</si>
  <si>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</si>
  <si>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</si>
  <si>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</si>
  <si>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</si>
  <si>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</si>
  <si>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</si>
  <si>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</si>
  <si>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</si>
  <si>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</si>
  <si>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</si>
  <si>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</si>
  <si>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</si>
  <si>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</si>
  <si>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</si>
  <si>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</si>
  <si>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</si>
  <si>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</si>
  <si>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</si>
  <si>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</si>
  <si>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</si>
  <si>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</si>
  <si>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</si>
  <si>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</si>
  <si>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</si>
  <si>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</si>
  <si>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</si>
  <si>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</si>
  <si>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</si>
  <si>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</si>
  <si>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</si>
  <si>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</si>
  <si>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</si>
  <si>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</si>
  <si>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</si>
  <si>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</si>
  <si>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</si>
  <si>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</si>
  <si>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4.1.1.*</t>
  </si>
  <si>
    <t>4.1.2.*</t>
  </si>
  <si>
    <t>4.1.3.*</t>
  </si>
  <si>
    <t>4.1.4.*</t>
  </si>
  <si>
    <t>4.1.5.*</t>
  </si>
  <si>
    <t>4.1.6.*</t>
  </si>
  <si>
    <t>4.1.7.*</t>
  </si>
  <si>
    <t>4.1.9.*</t>
  </si>
  <si>
    <t>4.2.1.*</t>
  </si>
  <si>
    <t>4.2.2.*</t>
  </si>
  <si>
    <t>4.3.1.*</t>
  </si>
  <si>
    <t>4.3.2.*</t>
  </si>
  <si>
    <t>4.3.3.*</t>
  </si>
  <si>
    <t>4.3.4.*</t>
  </si>
  <si>
    <t>4.3.9.*</t>
  </si>
  <si>
    <t>5.1.1.*</t>
  </si>
  <si>
    <t>5.1.2.*</t>
  </si>
  <si>
    <t>5.1.3.*</t>
  </si>
  <si>
    <t>5.2.1.*</t>
  </si>
  <si>
    <t>5.2.2.*</t>
  </si>
  <si>
    <t>5.2.3.*</t>
  </si>
  <si>
    <t>5.2.4.*</t>
  </si>
  <si>
    <t>5.2.6.*</t>
  </si>
  <si>
    <t>5.2.7.*</t>
  </si>
  <si>
    <t>5.2.8.*</t>
  </si>
  <si>
    <t>5.2.9.*</t>
  </si>
  <si>
    <t>5.3.1.*</t>
  </si>
  <si>
    <t>5.3.2.*</t>
  </si>
  <si>
    <t>5.3.3.*</t>
  </si>
  <si>
    <t>5.4.1.*</t>
  </si>
  <si>
    <t>5.4.2.*</t>
  </si>
  <si>
    <t>5.4.3.*</t>
  </si>
  <si>
    <t>5.4.4.*</t>
  </si>
  <si>
    <t>5.4.5.*</t>
  </si>
  <si>
    <t>5.5.1.*</t>
  </si>
  <si>
    <t>5.5.2.*</t>
  </si>
  <si>
    <t>5.5.3.*</t>
  </si>
  <si>
    <t>5.5.4.*</t>
  </si>
  <si>
    <t>5.5.5.*</t>
  </si>
  <si>
    <t>5.5.9.*</t>
  </si>
  <si>
    <t>5.6.1.*</t>
  </si>
  <si>
    <t>Estado de Situación Financiera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</si>
  <si>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</si>
  <si>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</si>
  <si>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</si>
  <si>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</si>
  <si>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</si>
  <si>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</si>
  <si>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</si>
  <si>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</si>
  <si>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</si>
  <si>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</si>
  <si>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</si>
  <si>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</si>
  <si>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</si>
  <si>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</si>
  <si>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</si>
  <si>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</si>
  <si>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</si>
  <si>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</si>
  <si>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</si>
  <si>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</si>
  <si>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</si>
  <si>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</si>
  <si>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</si>
  <si>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</si>
  <si>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</si>
  <si>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</si>
  <si>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</si>
  <si>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</si>
  <si>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</si>
  <si>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</si>
  <si>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</si>
  <si>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</si>
  <si>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</si>
  <si>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</si>
  <si>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</si>
  <si>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</si>
  <si>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</si>
  <si>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</si>
  <si>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</si>
  <si>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</si>
  <si>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</si>
  <si>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</si>
  <si>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</si>
  <si>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</si>
  <si>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</si>
  <si>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</si>
  <si>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</si>
  <si>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</si>
  <si>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</si>
  <si>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</si>
  <si>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</si>
  <si>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</si>
  <si>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</si>
  <si>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</si>
  <si>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</si>
  <si>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</si>
  <si>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1.1.1.*</t>
  </si>
  <si>
    <t>1.1.2.*</t>
  </si>
  <si>
    <t>1.1.3.*</t>
  </si>
  <si>
    <t>1.1.4.*</t>
  </si>
  <si>
    <t>1.1.5.*</t>
  </si>
  <si>
    <t>1.1.6.*</t>
  </si>
  <si>
    <t>1.1.9.*</t>
  </si>
  <si>
    <t>1.2.1.*</t>
  </si>
  <si>
    <t>1.2.2.*</t>
  </si>
  <si>
    <t>1.2.3.*</t>
  </si>
  <si>
    <t>1.2.4.*</t>
  </si>
  <si>
    <t>1.2.5.*</t>
  </si>
  <si>
    <t>1.2.6.*</t>
  </si>
  <si>
    <t>1.2.7.*</t>
  </si>
  <si>
    <t>1.2.8.*</t>
  </si>
  <si>
    <t>1.2.9.*</t>
  </si>
  <si>
    <t>2.1.1.*</t>
  </si>
  <si>
    <t>2.1.2.*</t>
  </si>
  <si>
    <t>2.1.3.*</t>
  </si>
  <si>
    <t>2.1.4.*</t>
  </si>
  <si>
    <t>2.1.5.*</t>
  </si>
  <si>
    <t>2.1.6.*</t>
  </si>
  <si>
    <t>2.1.7.*</t>
  </si>
  <si>
    <t>2.1.9.*</t>
  </si>
  <si>
    <t>2.2.1.*</t>
  </si>
  <si>
    <t>2.2.2.*</t>
  </si>
  <si>
    <t>2.2.3.*</t>
  </si>
  <si>
    <t>2.2.4.*</t>
  </si>
  <si>
    <t>2.2.5.*</t>
  </si>
  <si>
    <t>2.2.6.*</t>
  </si>
  <si>
    <t>3.1.1.*</t>
  </si>
  <si>
    <t>3.1.2.*</t>
  </si>
  <si>
    <t>3.1.3.*</t>
  </si>
  <si>
    <t>3.2.1.*</t>
  </si>
  <si>
    <t>3.2.2.*</t>
  </si>
  <si>
    <t>3.2.3.*</t>
  </si>
  <si>
    <t>3.2.4.*</t>
  </si>
  <si>
    <t>3.2.5.*</t>
  </si>
  <si>
    <t>3.3.1.*</t>
  </si>
  <si>
    <t>3.3.2.*</t>
  </si>
  <si>
    <t>Origen</t>
  </si>
  <si>
    <t>Aplicación</t>
  </si>
  <si>
    <t>Total Activo</t>
  </si>
  <si>
    <t xml:space="preserve">Flujos de Efectivo de las Actividades de Inversión </t>
  </si>
  <si>
    <t>Bienes Inmuebles+ Infraestructura y Construcciones en Proceso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</si>
  <si>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</si>
  <si>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</si>
  <si>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</si>
  <si>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</si>
  <si>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</si>
  <si>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</si>
  <si>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</si>
  <si>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</si>
  <si>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</si>
  <si>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</si>
  <si>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</si>
  <si>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</si>
  <si>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</si>
  <si>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</si>
  <si>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</si>
  <si>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</si>
  <si>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</si>
  <si>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</si>
  <si>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</si>
  <si>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</si>
  <si>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</si>
  <si>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4.3.*</t>
  </si>
  <si>
    <t>5.4.*</t>
  </si>
  <si>
    <t>Flujos de Efectivo de las Actividades de Operación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</si>
  <si>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</si>
  <si>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</si>
  <si>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</si>
  <si>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</si>
  <si>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</si>
  <si>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</si>
  <si>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</si>
  <si>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</si>
  <si>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</si>
  <si>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</si>
  <si>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</si>
  <si>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Flujos Netos de Efectivo por Actividades de Financiamiento</t>
  </si>
  <si>
    <t>Total</t>
  </si>
  <si>
    <t>5.2.5.*</t>
  </si>
  <si>
    <t>Integración</t>
  </si>
  <si>
    <t>Eliminación</t>
  </si>
  <si>
    <t>Efectivo y Equivalente al Efectivo al Inicio del Ejercicio</t>
  </si>
  <si>
    <t>Efectivo y Equivalente al Efectivo al Final del Ejercicio</t>
  </si>
  <si>
    <t>Flujos Netos de Efectivo por Actividades de Inversión</t>
  </si>
  <si>
    <t>Poder Ejecutivo</t>
  </si>
  <si>
    <t>Poder Legislativo</t>
  </si>
  <si>
    <t>Poder Judicial</t>
  </si>
  <si>
    <t>Inventarios</t>
  </si>
  <si>
    <t>Del 1 de enero al 31 de diciembre de 2016 y 2015</t>
  </si>
  <si>
    <t>Al 31 de diciembre de 2016 y 2015</t>
  </si>
  <si>
    <t>Cuenta  Pública 2016</t>
  </si>
  <si>
    <t>Cuenta Pública 2016</t>
  </si>
  <si>
    <r>
      <t xml:space="preserve">Estado de Actividades </t>
    </r>
    <r>
      <rPr>
        <b/>
        <sz val="9"/>
        <color rgb="FFFF0000"/>
        <rFont val="Arial"/>
        <family val="2"/>
      </rPr>
      <t>CONSOLIDADO</t>
    </r>
  </si>
  <si>
    <r>
      <t xml:space="preserve">Estado de Situación Financiera  </t>
    </r>
    <r>
      <rPr>
        <b/>
        <sz val="9"/>
        <color rgb="FFFF0000"/>
        <rFont val="Arial"/>
        <family val="2"/>
      </rPr>
      <t>CONSOLIDADO</t>
    </r>
  </si>
  <si>
    <r>
      <t xml:space="preserve">Estado de Cambios en la Situación Financiera </t>
    </r>
    <r>
      <rPr>
        <b/>
        <sz val="9"/>
        <color rgb="FFFF0000"/>
        <rFont val="Arial"/>
        <family val="2"/>
      </rPr>
      <t>CONSOLIDADO</t>
    </r>
  </si>
  <si>
    <t>Del 1 de enero al 31 de diciembre de 2016</t>
  </si>
  <si>
    <t>Hacienda Pública/Patrimonio Neto Final del Ejercicio 2015</t>
  </si>
  <si>
    <t>Cambios en la Hacienda Pública/Patrimonio Neto del Ejercicio 2016</t>
  </si>
  <si>
    <t>Saldo Neto en la Hacienda Pública / Patrimonio 2016</t>
  </si>
  <si>
    <r>
      <t xml:space="preserve">Estado de Actividades </t>
    </r>
    <r>
      <rPr>
        <b/>
        <sz val="9"/>
        <color rgb="FFFF0000"/>
        <rFont val="Arial"/>
        <family val="2"/>
      </rPr>
      <t>INTEGRADO</t>
    </r>
  </si>
  <si>
    <r>
      <t xml:space="preserve">Estado de Situación Financiera  </t>
    </r>
    <r>
      <rPr>
        <b/>
        <sz val="9"/>
        <color rgb="FFFF0000"/>
        <rFont val="Arial"/>
        <family val="2"/>
      </rPr>
      <t>INTEGRADO</t>
    </r>
  </si>
  <si>
    <r>
      <t>Estado de Cambios en la Situación Financiera</t>
    </r>
    <r>
      <rPr>
        <b/>
        <sz val="9"/>
        <color rgb="FFFF0000"/>
        <rFont val="Arial"/>
        <family val="2"/>
      </rPr>
      <t xml:space="preserve"> INTEGRADO</t>
    </r>
  </si>
  <si>
    <r>
      <t xml:space="preserve">Estado de Flujos de Efectivo </t>
    </r>
    <r>
      <rPr>
        <b/>
        <sz val="9"/>
        <color rgb="FFFF0000"/>
        <rFont val="Arial"/>
        <family val="2"/>
      </rPr>
      <t>INTEGRADO</t>
    </r>
  </si>
  <si>
    <r>
      <t xml:space="preserve">Estado de Variación en la Hacienda Pública </t>
    </r>
    <r>
      <rPr>
        <b/>
        <sz val="9"/>
        <color rgb="FFFF0000"/>
        <rFont val="Arial"/>
        <family val="2"/>
      </rPr>
      <t>INTEGRADO</t>
    </r>
  </si>
  <si>
    <r>
      <t xml:space="preserve">Estado de Flujos de Efectivo </t>
    </r>
    <r>
      <rPr>
        <b/>
        <sz val="9"/>
        <color rgb="FFFF0000"/>
        <rFont val="Arial"/>
        <family val="2"/>
      </rPr>
      <t>CONSOLIDADO</t>
    </r>
  </si>
  <si>
    <r>
      <t xml:space="preserve">Estado de Variación en la Hacienda Pública </t>
    </r>
    <r>
      <rPr>
        <b/>
        <sz val="9"/>
        <color rgb="FFFF0000"/>
        <rFont val="Arial"/>
        <family val="2"/>
      </rPr>
      <t>CONSOLIDADO</t>
    </r>
  </si>
  <si>
    <t>2.0.0.0.0</t>
  </si>
  <si>
    <t>SECTOR PUBLICO DE LAS ENTIDADES FEDERATIVAS</t>
  </si>
  <si>
    <t>2.1.0.0.0</t>
  </si>
  <si>
    <t>SECTOR PUBLICO NO FINANCIERO</t>
  </si>
  <si>
    <t>2.1.1.0.0</t>
  </si>
  <si>
    <t>GOBIERNO GENERAL ESTATAL O DEL DISTRITO FEDERAL</t>
  </si>
  <si>
    <t>2.1.1.1.0</t>
  </si>
  <si>
    <t>Gobierno Estatal o del Distrito Federal</t>
  </si>
  <si>
    <t>2.1.1.1.1</t>
  </si>
  <si>
    <t>2.1.1.1.2</t>
  </si>
  <si>
    <t>2.1.1.1.3</t>
  </si>
  <si>
    <t>2.1.1.1.4</t>
  </si>
  <si>
    <t>Organos Autónomos*</t>
  </si>
  <si>
    <t>2.1.1.2.0</t>
  </si>
  <si>
    <t>Entidades Paraestatales y Fideicomisos No Empresariales y No Financieros</t>
  </si>
  <si>
    <t>2.1.1.3.0</t>
  </si>
  <si>
    <t>Instituciones Públicas de Seguridad Social</t>
  </si>
  <si>
    <t>2.1.2.0.0</t>
  </si>
  <si>
    <t>ENTIDADES PARAESTATALES EMPRESARIALES NO FINANCIERAS CON PARTICIPACION ESTATAL MAYORITARIA</t>
  </si>
  <si>
    <t>2.1.2.1.0</t>
  </si>
  <si>
    <t>Entidades Paraestatales Empresariales No Financieras con Participación Estatal Mayoritaria</t>
  </si>
  <si>
    <t>2.1.2.2.0</t>
  </si>
  <si>
    <t>Fideicomisos Empresariales No Financieros con Participación Estatal Mayoritaria</t>
  </si>
  <si>
    <t>2.2.0.0.0</t>
  </si>
  <si>
    <t>SECTOR PUBLICO FINANCIERO</t>
  </si>
  <si>
    <t>(el 2.2.1. Queda libre dado que no poseen ni pueden poseer Banco Central)</t>
  </si>
  <si>
    <t>2.2.2.0.0</t>
  </si>
  <si>
    <t>ENTIDADES PARAESTATALES EMPRESARIALES FINANCIERAS MONETARIAS CON PARTICIPACION ESTATAL MAYORITARIA</t>
  </si>
  <si>
    <t>2.2.2.1.0</t>
  </si>
  <si>
    <t>Bancos de Inversión y Desarrollo</t>
  </si>
  <si>
    <t>2.2.2.2.0</t>
  </si>
  <si>
    <t>Bancos Comerciales</t>
  </si>
  <si>
    <t>2.2.2.3.0</t>
  </si>
  <si>
    <t>Otros Bancos</t>
  </si>
  <si>
    <t>2.2.2.4.0</t>
  </si>
  <si>
    <t>Fondos del Mercado de Dinero</t>
  </si>
  <si>
    <t>2.2.3.0.0</t>
  </si>
  <si>
    <t>ENTIDADES PARAESTATALES FINANCIERAS NO MONETARIAS CON PARTICIPACION ESTATAL MAYORITARIA</t>
  </si>
  <si>
    <t>2.2.3.1.0</t>
  </si>
  <si>
    <t>Fondos de Inversión Fuera del Mercado de Dinero</t>
  </si>
  <si>
    <t>2.2.3.2.0</t>
  </si>
  <si>
    <t>Otros Intermediarios Financieros, excepto Sociedades de Seguros y Fondos de Pensiones</t>
  </si>
  <si>
    <t>2.2.3.3.0</t>
  </si>
  <si>
    <t>Auxiliares Financieros</t>
  </si>
  <si>
    <t>2.2.3.4.0</t>
  </si>
  <si>
    <t>Instituciones Financieras Cautivas y Prestamistas de Dinero</t>
  </si>
  <si>
    <t>2.2.3.5.0</t>
  </si>
  <si>
    <t>Sociedades de Seguros (SS) y Fondos de Pensiones (FP)</t>
  </si>
  <si>
    <t>2.2.4.0.0</t>
  </si>
  <si>
    <t>FIDEICOMISOS FINANCIEROS PUBLICOS CON PARTICIPACION ESTATAL MAYORITARIA</t>
  </si>
  <si>
    <t>2.2.4.1.0</t>
  </si>
  <si>
    <t>2.2.4.2.0</t>
  </si>
  <si>
    <t>2.2.4.3.0</t>
  </si>
  <si>
    <t>2.2.4.4.0</t>
  </si>
  <si>
    <t>2.2.4.5.0</t>
  </si>
  <si>
    <t>3.0.0.0.0</t>
  </si>
  <si>
    <t>SECTOR PUBLICO MUNICIPAL</t>
  </si>
  <si>
    <t>3.1.0.0.0</t>
  </si>
  <si>
    <t>3.1.1.0.0</t>
  </si>
  <si>
    <t>GOBIERNO GENERAL MUNICIPAL</t>
  </si>
  <si>
    <t>3.1.1.1.0</t>
  </si>
  <si>
    <t>Gobierno Municipal</t>
  </si>
  <si>
    <t>3.1.1.1.1</t>
  </si>
  <si>
    <t>Organo Ejecutivo Municipal (Ayuntamiento)</t>
  </si>
  <si>
    <t>3.1.1.2.0</t>
  </si>
  <si>
    <t>3.1.2.0.0</t>
  </si>
  <si>
    <t>ENTIDADES PARAMUNICIPALES EMPRESARIALES NO FINANCIERAS CON PARTICIPACION ESTATAL MAYORITARIA</t>
  </si>
  <si>
    <t>3.1.2.1.0</t>
  </si>
  <si>
    <t>Entidades Paramunicipales Empresariales No Financieras con Participación Estatal Mayoritaria</t>
  </si>
  <si>
    <t>3.1.2.2.0</t>
  </si>
  <si>
    <t>Fideicomisos Paramunicipales Empresariales No Financieros con Participación Estatal Mayoritaria</t>
  </si>
  <si>
    <t>3.2.0.0.0</t>
  </si>
  <si>
    <r>
      <t xml:space="preserve">3.2.1 </t>
    </r>
    <r>
      <rPr>
        <i/>
        <sz val="9"/>
        <color theme="1"/>
        <rFont val="Arial"/>
        <family val="2"/>
      </rPr>
      <t>(Queda libre dado que no poseen ni pueden poseer Banco Central)</t>
    </r>
  </si>
  <si>
    <t>3.2.2.0.0</t>
  </si>
  <si>
    <t>ENTIDADES PARAMUNICIPALES EMPRESARIALES FINANCIERAS MONETARIAS CON PARTICIPACION ESTATAL MAYORITARIA</t>
  </si>
  <si>
    <t>3.2.2.1.0</t>
  </si>
  <si>
    <t>3.2.2.2.0</t>
  </si>
  <si>
    <t>3.2.2.3.0</t>
  </si>
  <si>
    <t>3.2.2.4.0</t>
  </si>
  <si>
    <t>3.2.3.0.0</t>
  </si>
  <si>
    <t>ENTIDADES PARAESTATALES EMPRESARIALES FINANCIERAS NO MONETARIAS CON PARTICIPACION ESTATAL MAYORITARIA</t>
  </si>
  <si>
    <t>3.2.3.1.0</t>
  </si>
  <si>
    <t>Fondos de Inversión fuera del Mercado de Dinero</t>
  </si>
  <si>
    <t>3.2.3.2.0</t>
  </si>
  <si>
    <t>3.2.3.3.0</t>
  </si>
  <si>
    <t>3.2.3.4.0</t>
  </si>
  <si>
    <t>3.2.3.5.0</t>
  </si>
  <si>
    <t>3.2.4.0.0</t>
  </si>
  <si>
    <t>3.2.4.1.0</t>
  </si>
  <si>
    <t>3.2.4.2.0</t>
  </si>
  <si>
    <t>3.2.4.3.0</t>
  </si>
  <si>
    <t>3.2.4.4.0</t>
  </si>
  <si>
    <t>3.2.4.5.0</t>
  </si>
  <si>
    <t>2.2.1.0.0</t>
  </si>
  <si>
    <t>3.2.1.0.0</t>
  </si>
  <si>
    <t>CA</t>
  </si>
  <si>
    <t>Descripción</t>
  </si>
  <si>
    <t>N1</t>
  </si>
  <si>
    <t>N2</t>
  </si>
  <si>
    <t>N3</t>
  </si>
  <si>
    <t>N4</t>
  </si>
  <si>
    <t>N5</t>
  </si>
  <si>
    <t>Integración 1</t>
  </si>
  <si>
    <t>Integración 2</t>
  </si>
  <si>
    <t>Integración 3</t>
  </si>
  <si>
    <t>Integración 4</t>
  </si>
  <si>
    <t>Integración 5</t>
  </si>
  <si>
    <t>Integración 6</t>
  </si>
  <si>
    <t>Consolidación</t>
  </si>
  <si>
    <t>I-C</t>
  </si>
  <si>
    <t>3.1.1.2.0 Entidades Paraestatales y Fideicomisos No Empresariales y No Financieros</t>
  </si>
  <si>
    <t>3.1.1.2.0 
Descentralizado 5</t>
  </si>
  <si>
    <t>3.1.1.2.0 
Descentralizado 6</t>
  </si>
  <si>
    <t>3.1.1.2.0 
Entidades Paraestatales y Fideicomisos No Empresariales y No Financieros</t>
  </si>
  <si>
    <t>3.1.1.2.0 
Seguridad Social</t>
  </si>
  <si>
    <t>3.1.2.0.0  
Entidades Paramunicipales Empresariales No Financieras Con Participacion Estatal Mayoritaria</t>
  </si>
  <si>
    <t>3.2.2.0.0 
Entidades Paramunicipales Empresariales Financieras Monetarias Con Participacion Estatal Mayoritaria</t>
  </si>
  <si>
    <t>3.2.3.0.0 
Entidades Paraestatales Empresariales Financieras No Monetarias Con Participacion Estatal Mayoritaria</t>
  </si>
  <si>
    <t>3.2.4.0.0 
Fideicomisos Financieros Publicos Con Participacion Estatal Mayoritaria</t>
  </si>
  <si>
    <t>3.1.1.1.1
 Organo Ejecutivo Municipal (Ayuntamiento)</t>
  </si>
  <si>
    <t>INGRESOS DE GESTIÓN</t>
  </si>
  <si>
    <t>Cuotas y aportaciones de seguridad social</t>
  </si>
  <si>
    <t>Productos de tipo corriente</t>
  </si>
  <si>
    <t>Aprovechamientos de tipo corriente</t>
  </si>
  <si>
    <t>Ingresos por venta de bienes y servicios</t>
  </si>
  <si>
    <t>Ingresos no comprendidas en las fracciones de la ley de ingresos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</si>
  <si>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</si>
  <si>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</si>
  <si>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</si>
  <si>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</si>
  <si>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</si>
  <si>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</si>
  <si>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</si>
  <si>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</si>
  <si>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</si>
  <si>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</si>
  <si>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</si>
  <si>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</si>
  <si>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</si>
  <si>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</si>
  <si>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</si>
  <si>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</si>
  <si>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</si>
  <si>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</si>
  <si>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</si>
  <si>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</si>
  <si>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</si>
  <si>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</si>
  <si>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</si>
  <si>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</si>
  <si>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</si>
  <si>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</si>
  <si>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</si>
  <si>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</si>
  <si>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</si>
  <si>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</si>
  <si>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</si>
  <si>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</si>
  <si>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</si>
  <si>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</si>
  <si>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</si>
  <si>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</si>
  <si>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</si>
  <si>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</si>
  <si>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</si>
  <si>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</si>
  <si>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</si>
  <si>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</si>
  <si>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</si>
  <si>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</si>
  <si>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</si>
  <si>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</si>
  <si>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</si>
  <si>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</si>
  <si>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</si>
  <si>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</si>
  <si>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</si>
  <si>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</si>
  <si>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</si>
  <si>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</si>
  <si>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</si>
  <si>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</si>
  <si>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</si>
  <si>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</si>
  <si>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</si>
  <si>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</si>
  <si>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</si>
  <si>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CP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</si>
  <si>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</si>
  <si>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</si>
  <si>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</si>
  <si>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</si>
  <si>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</si>
  <si>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</si>
  <si>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</si>
  <si>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LP</t>
  </si>
  <si>
    <t>Provisiones a largo plazo</t>
  </si>
  <si>
    <t>HACIENDA PÚBLICA/PATRIMONIO CONTRIBUIDO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</si>
  <si>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</si>
  <si>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</si>
  <si>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</si>
  <si>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</si>
  <si>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</si>
  <si>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</si>
  <si>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</si>
  <si>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</si>
  <si>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</si>
  <si>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Estado de Flujos de Efectivo</t>
  </si>
  <si>
    <t>ACTIVIDADES DE OPERACIÓN</t>
  </si>
  <si>
    <t>ORIGEN</t>
  </si>
  <si>
    <t>Ingresos no comprendidas en las fracciones de la ley de ingresos causadas en ejercicios fiscales anteriores pendientes de liquidación o pago</t>
  </si>
  <si>
    <t>Otros origenes de operación</t>
  </si>
  <si>
    <t>APLICACIÓN</t>
  </si>
  <si>
    <t>Otras aplicaciones de operación</t>
  </si>
  <si>
    <t>FLUJO NETO DE EFECTIVO DE LAS ACTIVIDADES DE OPERACIÓN</t>
  </si>
  <si>
    <t>ACTIVIDADES DE INVERSIÓN</t>
  </si>
  <si>
    <t>Otros origenes de inversión</t>
  </si>
  <si>
    <t>1240-1250</t>
  </si>
  <si>
    <t>Otras aplicaciones de inversión</t>
  </si>
  <si>
    <t>FLUJO NETO DE EFECTIVO DE LAS ACTIVIDADES DE INVERSIÓN</t>
  </si>
  <si>
    <t>ACTIVIDADES DE FINANCIAMIENTO</t>
  </si>
  <si>
    <t>Interno</t>
  </si>
  <si>
    <t>Externo</t>
  </si>
  <si>
    <t>Otros origenes de financiamiento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</si>
  <si>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</si>
  <si>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</si>
  <si>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</si>
  <si>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</si>
  <si>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EFECTIVO Y EQUIVALENTES AL EFECTIVO AL FINAL DEL PERIODO</t>
  </si>
  <si>
    <t>3.0.0.0.0 Sector Público Municipal</t>
  </si>
  <si>
    <t>3.X.X.X.X
Sector Paramunicipal</t>
  </si>
  <si>
    <t>3.1.1.2.0 
DIF</t>
  </si>
  <si>
    <t>3.1.1.2.0 
SIMAPAS</t>
  </si>
  <si>
    <t>3.1.1.2.0 
COMUDE</t>
  </si>
  <si>
    <t>3.1.1.2.0 
IMUVI</t>
  </si>
  <si>
    <t>Cuenta Pública 2020</t>
  </si>
  <si>
    <t>Cuenta  Pública 2020</t>
  </si>
  <si>
    <t>Del 1 de enero al 31 de diciembre de 2020</t>
  </si>
  <si>
    <t>Del 1 de enero al 31 de diciembre de 2020 y 2019</t>
  </si>
  <si>
    <t>Al 31 de diciembre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</si>
</sst>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  <numFmt numFmtId="167" formatCode="#,##0;\-#,##0;&quot; &quot;"/>
    <numFmt numFmtId="168" formatCode="\-#,##0.00;#,##0.00;&quot; &quot;"/>
    <numFmt numFmtId="169" formatCode="#,##0.00;\-#,##0.00;&quot; &quot;"/>
    <numFmt numFmtId="170" formatCode="#,##0.00_ ;\-#,##0.00\ "/>
    <numFmt numFmtId="171" formatCode="_-[$€-2]* #,##0.00_-;\-[$€-2]* #,##0.00_-;_-[$€-2]* &quot;-&quot;??_-"/>
  </numFmts>
  <fonts count="2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i/>
      <sz val="9"/>
      <color rgb="FFFF0000"/>
      <name val="Arial"/>
      <family val="2"/>
    </font>
    <font>
      <i/>
      <sz val="9"/>
      <color rgb="FFFF0000"/>
      <name val="Arial"/>
      <family val="2"/>
    </font>
    <font>
      <b/>
      <i/>
      <sz val="9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50">
    <xf numFmtId="0" fontId="0" fillId="0" borderId="0"/>
    <xf numFmtId="43" fontId="3" fillId="0" borderId="0" applyFont="0" applyFill="0" applyBorder="0" applyAlignment="0" applyProtection="0"/>
    <xf numFmtId="0" fontId="5" fillId="0" borderId="0"/>
    <xf numFmtId="165" fontId="5" fillId="0" borderId="0"/>
    <xf numFmtId="0" fontId="6" fillId="0" borderId="0"/>
    <xf numFmtId="0" fontId="5" fillId="0" borderId="0"/>
    <xf numFmtId="43" fontId="2" fillId="0" borderId="0" applyFont="0" applyFill="0" applyBorder="0" applyAlignment="0" applyProtection="0"/>
    <xf numFmtId="0" fontId="25" fillId="0" borderId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171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1" fillId="0" borderId="0"/>
    <xf numFmtId="171" fontId="25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9">
    <xf numFmtId="0" fontId="0" fillId="0" borderId="0" xfId="0"/>
    <xf numFmtId="0" fontId="7" fillId="0" borderId="0" xfId="0" applyFont="1"/>
    <xf numFmtId="0" fontId="7" fillId="3" borderId="0" xfId="0" applyFont="1" applyFill="1" applyBorder="1" applyAlignment="1">
      <alignment horizontal="centerContinuous"/>
    </xf>
    <xf numFmtId="0" fontId="8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left" vertical="top" wrapText="1"/>
    </xf>
    <xf numFmtId="0" fontId="7" fillId="3" borderId="0" xfId="2" applyFont="1" applyFill="1" applyBorder="1" applyAlignment="1">
      <alignment vertical="top"/>
    </xf>
    <xf numFmtId="0" fontId="7" fillId="3" borderId="0" xfId="0" applyFont="1" applyFill="1" applyBorder="1" applyAlignment="1"/>
    <xf numFmtId="43" fontId="7" fillId="3" borderId="0" xfId="1" applyFont="1" applyFill="1" applyBorder="1"/>
    <xf numFmtId="0" fontId="7" fillId="3" borderId="0" xfId="0" applyFont="1" applyFill="1" applyBorder="1"/>
    <xf numFmtId="0" fontId="7" fillId="3" borderId="0" xfId="2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wrapText="1"/>
    </xf>
    <xf numFmtId="0" fontId="7" fillId="3" borderId="3" xfId="0" applyFont="1" applyFill="1" applyBorder="1"/>
    <xf numFmtId="0" fontId="8" fillId="3" borderId="11" xfId="2" applyFont="1" applyFill="1" applyBorder="1" applyAlignment="1"/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right"/>
    </xf>
    <xf numFmtId="0" fontId="7" fillId="3" borderId="0" xfId="2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8" fillId="3" borderId="16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vertical="top"/>
    </xf>
    <xf numFmtId="0" fontId="11" fillId="0" borderId="0" xfId="0" applyFont="1"/>
    <xf numFmtId="0" fontId="7" fillId="3" borderId="10" xfId="0" applyFont="1" applyFill="1" applyBorder="1"/>
    <xf numFmtId="0" fontId="7" fillId="3" borderId="12" xfId="0" applyFont="1" applyFill="1" applyBorder="1"/>
    <xf numFmtId="0" fontId="7" fillId="0" borderId="10" xfId="0" applyFont="1" applyBorder="1"/>
    <xf numFmtId="0" fontId="8" fillId="3" borderId="11" xfId="0" applyFont="1" applyFill="1" applyBorder="1" applyAlignment="1"/>
    <xf numFmtId="0" fontId="7" fillId="3" borderId="13" xfId="0" applyFont="1" applyFill="1" applyBorder="1"/>
    <xf numFmtId="0" fontId="7" fillId="3" borderId="14" xfId="0" applyFont="1" applyFill="1" applyBorder="1"/>
    <xf numFmtId="0" fontId="7" fillId="0" borderId="13" xfId="0" applyFont="1" applyBorder="1"/>
    <xf numFmtId="0" fontId="8" fillId="3" borderId="0" xfId="0" applyFont="1" applyFill="1" applyBorder="1" applyAlignment="1">
      <alignment horizontal="center"/>
    </xf>
    <xf numFmtId="0" fontId="8" fillId="3" borderId="0" xfId="3" applyNumberFormat="1" applyFont="1" applyFill="1" applyBorder="1" applyAlignment="1">
      <alignment vertical="center"/>
    </xf>
    <xf numFmtId="0" fontId="8" fillId="3" borderId="13" xfId="2" applyFont="1" applyFill="1" applyBorder="1" applyAlignment="1">
      <alignment horizontal="center"/>
    </xf>
    <xf numFmtId="0" fontId="8" fillId="3" borderId="0" xfId="3" applyNumberFormat="1" applyFont="1" applyFill="1" applyBorder="1" applyAlignment="1">
      <alignment horizontal="centerContinuous" vertical="center"/>
    </xf>
    <xf numFmtId="0" fontId="7" fillId="3" borderId="3" xfId="0" applyNumberFormat="1" applyFont="1" applyFill="1" applyBorder="1" applyAlignment="1" applyProtection="1">
      <protection locked="0"/>
    </xf>
    <xf numFmtId="0" fontId="7" fillId="3" borderId="13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center"/>
    </xf>
    <xf numFmtId="0" fontId="8" fillId="3" borderId="0" xfId="2" applyFont="1" applyFill="1" applyBorder="1" applyAlignment="1">
      <alignment horizontal="centerContinuous"/>
    </xf>
    <xf numFmtId="0" fontId="8" fillId="3" borderId="0" xfId="2" applyFont="1" applyFill="1" applyBorder="1" applyAlignment="1">
      <alignment horizontal="center" vertical="top"/>
    </xf>
    <xf numFmtId="164" fontId="9" fillId="4" borderId="4" xfId="1" applyNumberFormat="1" applyFont="1" applyFill="1" applyBorder="1" applyAlignment="1">
      <alignment horizontal="center" vertical="center"/>
    </xf>
    <xf numFmtId="0" fontId="9" fillId="4" borderId="5" xfId="2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/>
    </xf>
    <xf numFmtId="0" fontId="13" fillId="3" borderId="14" xfId="0" applyFont="1" applyFill="1" applyBorder="1" applyAlignment="1">
      <alignment vertical="top"/>
    </xf>
    <xf numFmtId="0" fontId="7" fillId="3" borderId="0" xfId="2" applyFont="1" applyFill="1" applyBorder="1" applyAlignment="1"/>
    <xf numFmtId="0" fontId="7" fillId="3" borderId="7" xfId="0" applyFont="1" applyFill="1" applyBorder="1"/>
    <xf numFmtId="0" fontId="13" fillId="4" borderId="5" xfId="0" applyFont="1" applyFill="1" applyBorder="1"/>
    <xf numFmtId="43" fontId="9" fillId="3" borderId="0" xfId="1" applyFont="1" applyFill="1" applyBorder="1" applyAlignment="1">
      <alignment vertical="top"/>
    </xf>
    <xf numFmtId="0" fontId="7" fillId="3" borderId="7" xfId="0" applyFont="1" applyFill="1" applyBorder="1" applyAlignment="1"/>
    <xf numFmtId="0" fontId="7" fillId="3" borderId="14" xfId="0" applyFont="1" applyFill="1" applyBorder="1" applyAlignment="1"/>
    <xf numFmtId="43" fontId="9" fillId="3" borderId="0" xfId="1" applyFont="1" applyFill="1" applyBorder="1" applyAlignment="1" applyProtection="1">
      <alignment vertical="top"/>
    </xf>
    <xf numFmtId="43" fontId="8" fillId="3" borderId="0" xfId="1" applyFont="1" applyFill="1" applyBorder="1" applyAlignment="1" applyProtection="1">
      <alignment vertical="top"/>
    </xf>
    <xf numFmtId="43" fontId="8" fillId="3" borderId="0" xfId="1" applyFont="1" applyFill="1" applyBorder="1" applyAlignment="1" applyProtection="1">
      <alignment vertical="top"/>
      <protection locked="0"/>
    </xf>
    <xf numFmtId="43" fontId="8" fillId="3" borderId="0" xfId="1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43" fontId="7" fillId="3" borderId="0" xfId="1" applyFont="1" applyFill="1" applyBorder="1" applyAlignment="1">
      <alignment vertical="top"/>
    </xf>
    <xf numFmtId="43" fontId="7" fillId="3" borderId="0" xfId="0" applyNumberFormat="1" applyFont="1" applyFill="1" applyBorder="1"/>
    <xf numFmtId="43" fontId="7" fillId="3" borderId="0" xfId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vertical="top"/>
    </xf>
    <xf numFmtId="166" fontId="7" fillId="3" borderId="0" xfId="1" applyNumberFormat="1" applyFont="1" applyFill="1" applyBorder="1" applyAlignment="1">
      <alignment vertical="top"/>
    </xf>
    <xf numFmtId="0" fontId="8" fillId="3" borderId="7" xfId="0" applyFont="1" applyFill="1" applyBorder="1" applyAlignment="1">
      <alignment vertical="top" wrapText="1"/>
    </xf>
    <xf numFmtId="0" fontId="7" fillId="3" borderId="9" xfId="0" applyFont="1" applyFill="1" applyBorder="1"/>
    <xf numFmtId="43" fontId="8" fillId="3" borderId="0" xfId="1" applyFont="1" applyFill="1" applyBorder="1" applyAlignment="1" applyProtection="1">
      <alignment horizontal="right" vertical="top"/>
      <protection locked="0"/>
    </xf>
    <xf numFmtId="43" fontId="8" fillId="3" borderId="0" xfId="1" applyFont="1" applyFill="1" applyBorder="1" applyAlignment="1" applyProtection="1">
      <alignment horizontal="right" vertical="top"/>
    </xf>
    <xf numFmtId="43" fontId="7" fillId="3" borderId="0" xfId="1" applyFont="1" applyFill="1" applyBorder="1" applyAlignment="1">
      <alignment horizontal="right" vertical="top"/>
    </xf>
    <xf numFmtId="0" fontId="7" fillId="0" borderId="15" xfId="0" applyFont="1" applyBorder="1"/>
    <xf numFmtId="0" fontId="7" fillId="3" borderId="16" xfId="0" applyFont="1" applyFill="1" applyBorder="1"/>
    <xf numFmtId="0" fontId="7" fillId="3" borderId="17" xfId="0" applyFont="1" applyFill="1" applyBorder="1"/>
    <xf numFmtId="43" fontId="15" fillId="3" borderId="0" xfId="1" applyFont="1" applyFill="1" applyBorder="1" applyAlignment="1">
      <alignment vertical="top"/>
    </xf>
    <xf numFmtId="43" fontId="8" fillId="3" borderId="0" xfId="1" applyFont="1" applyFill="1" applyBorder="1" applyAlignment="1">
      <alignment horizontal="right" vertical="top"/>
    </xf>
    <xf numFmtId="43" fontId="7" fillId="3" borderId="0" xfId="1" applyFont="1" applyFill="1" applyBorder="1" applyAlignment="1" applyProtection="1">
      <alignment horizontal="right" vertical="top"/>
      <protection locked="0"/>
    </xf>
    <xf numFmtId="43" fontId="8" fillId="3" borderId="19" xfId="1" applyFont="1" applyFill="1" applyBorder="1" applyAlignment="1">
      <alignment horizontal="right" vertical="top"/>
    </xf>
    <xf numFmtId="43" fontId="7" fillId="0" borderId="0" xfId="0" applyNumberFormat="1" applyFont="1"/>
    <xf numFmtId="3" fontId="7" fillId="3" borderId="0" xfId="0" applyNumberFormat="1" applyFont="1" applyFill="1" applyBorder="1" applyAlignment="1">
      <alignment vertical="top"/>
    </xf>
    <xf numFmtId="3" fontId="7" fillId="3" borderId="0" xfId="1" applyNumberFormat="1" applyFont="1" applyFill="1" applyBorder="1" applyAlignment="1">
      <alignment vertical="top"/>
    </xf>
    <xf numFmtId="0" fontId="7" fillId="3" borderId="0" xfId="0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right" vertical="top"/>
    </xf>
    <xf numFmtId="0" fontId="8" fillId="3" borderId="9" xfId="0" applyFont="1" applyFill="1" applyBorder="1" applyAlignment="1">
      <alignment vertical="top" wrapText="1"/>
    </xf>
    <xf numFmtId="0" fontId="7" fillId="3" borderId="0" xfId="0" applyFont="1" applyFill="1" applyBorder="1" applyAlignment="1">
      <alignment wrapText="1"/>
    </xf>
    <xf numFmtId="0" fontId="7" fillId="3" borderId="14" xfId="0" applyFont="1" applyFill="1" applyBorder="1" applyAlignment="1">
      <alignment vertical="top"/>
    </xf>
    <xf numFmtId="43" fontId="8" fillId="0" borderId="0" xfId="1" applyFont="1" applyFill="1" applyBorder="1" applyAlignment="1">
      <alignment horizontal="right" vertical="top" wrapText="1"/>
    </xf>
    <xf numFmtId="43" fontId="7" fillId="3" borderId="16" xfId="1" applyFont="1" applyFill="1" applyBorder="1"/>
    <xf numFmtId="0" fontId="8" fillId="3" borderId="16" xfId="0" applyFont="1" applyFill="1" applyBorder="1" applyAlignment="1">
      <alignment vertical="top"/>
    </xf>
    <xf numFmtId="43" fontId="7" fillId="3" borderId="17" xfId="1" applyFont="1" applyFill="1" applyBorder="1"/>
    <xf numFmtId="43" fontId="8" fillId="3" borderId="0" xfId="1" applyFont="1" applyFill="1" applyBorder="1" applyAlignment="1">
      <alignment horizontal="right" vertical="top" wrapText="1"/>
    </xf>
    <xf numFmtId="0" fontId="7" fillId="3" borderId="7" xfId="0" applyFont="1" applyFill="1" applyBorder="1" applyAlignment="1">
      <alignment horizontal="left" wrapText="1"/>
    </xf>
    <xf numFmtId="0" fontId="7" fillId="3" borderId="14" xfId="0" applyFont="1" applyFill="1" applyBorder="1" applyAlignment="1">
      <alignment horizontal="left" wrapText="1"/>
    </xf>
    <xf numFmtId="43" fontId="7" fillId="3" borderId="0" xfId="1" applyFont="1" applyFill="1" applyBorder="1" applyAlignment="1">
      <alignment horizontal="left" wrapText="1"/>
    </xf>
    <xf numFmtId="0" fontId="15" fillId="3" borderId="7" xfId="0" applyFont="1" applyFill="1" applyBorder="1" applyAlignment="1">
      <alignment vertical="top"/>
    </xf>
    <xf numFmtId="0" fontId="7" fillId="3" borderId="3" xfId="0" applyFont="1" applyFill="1" applyBorder="1" applyAlignment="1"/>
    <xf numFmtId="0" fontId="7" fillId="3" borderId="15" xfId="2" applyFont="1" applyFill="1" applyBorder="1" applyAlignment="1">
      <alignment horizontal="center" vertical="center"/>
    </xf>
    <xf numFmtId="43" fontId="8" fillId="3" borderId="6" xfId="1" applyFont="1" applyFill="1" applyBorder="1" applyAlignment="1">
      <alignment vertical="top"/>
    </xf>
    <xf numFmtId="43" fontId="8" fillId="3" borderId="7" xfId="1" applyFont="1" applyFill="1" applyBorder="1" applyAlignment="1">
      <alignment vertical="top"/>
    </xf>
    <xf numFmtId="43" fontId="7" fillId="3" borderId="6" xfId="1" applyFont="1" applyFill="1" applyBorder="1" applyAlignment="1" applyProtection="1">
      <alignment vertical="top"/>
      <protection locked="0"/>
    </xf>
    <xf numFmtId="43" fontId="7" fillId="3" borderId="7" xfId="1" applyFont="1" applyFill="1" applyBorder="1" applyAlignment="1" applyProtection="1">
      <alignment vertical="top"/>
      <protection locked="0"/>
    </xf>
    <xf numFmtId="43" fontId="7" fillId="3" borderId="6" xfId="1" applyFont="1" applyFill="1" applyBorder="1" applyAlignment="1">
      <alignment vertical="top"/>
    </xf>
    <xf numFmtId="43" fontId="7" fillId="3" borderId="7" xfId="1" applyFont="1" applyFill="1" applyBorder="1" applyAlignment="1">
      <alignment vertical="top"/>
    </xf>
    <xf numFmtId="0" fontId="7" fillId="3" borderId="16" xfId="0" applyFont="1" applyFill="1" applyBorder="1" applyAlignment="1">
      <alignment vertical="top"/>
    </xf>
    <xf numFmtId="43" fontId="9" fillId="3" borderId="7" xfId="1" applyFont="1" applyFill="1" applyBorder="1" applyAlignment="1" applyProtection="1">
      <alignment vertical="top"/>
    </xf>
    <xf numFmtId="43" fontId="8" fillId="3" borderId="7" xfId="1" applyFont="1" applyFill="1" applyBorder="1" applyAlignment="1" applyProtection="1">
      <alignment vertical="top"/>
    </xf>
    <xf numFmtId="43" fontId="9" fillId="3" borderId="6" xfId="1" applyFont="1" applyFill="1" applyBorder="1" applyAlignment="1" applyProtection="1">
      <alignment vertical="top"/>
    </xf>
    <xf numFmtId="43" fontId="8" fillId="3" borderId="6" xfId="1" applyFont="1" applyFill="1" applyBorder="1" applyAlignment="1" applyProtection="1">
      <alignment vertical="top"/>
    </xf>
    <xf numFmtId="0" fontId="0" fillId="0" borderId="14" xfId="0" applyBorder="1"/>
    <xf numFmtId="43" fontId="13" fillId="3" borderId="0" xfId="1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/>
    <xf numFmtId="0" fontId="13" fillId="3" borderId="11" xfId="0" applyFont="1" applyFill="1" applyBorder="1"/>
    <xf numFmtId="0" fontId="13" fillId="3" borderId="0" xfId="0" applyFont="1" applyFill="1" applyBorder="1"/>
    <xf numFmtId="0" fontId="9" fillId="3" borderId="0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 vertical="center"/>
    </xf>
    <xf numFmtId="0" fontId="13" fillId="3" borderId="16" xfId="0" applyFont="1" applyFill="1" applyBorder="1"/>
    <xf numFmtId="0" fontId="17" fillId="0" borderId="0" xfId="0" applyFont="1"/>
    <xf numFmtId="0" fontId="7" fillId="3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vertical="top" wrapText="1"/>
    </xf>
    <xf numFmtId="0" fontId="8" fillId="3" borderId="0" xfId="2" applyFont="1" applyFill="1" applyBorder="1" applyAlignment="1">
      <alignment horizontal="center"/>
    </xf>
    <xf numFmtId="0" fontId="8" fillId="3" borderId="0" xfId="3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7" fillId="3" borderId="16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8" fillId="3" borderId="0" xfId="2" applyFont="1" applyFill="1" applyBorder="1" applyAlignment="1">
      <alignment vertical="center"/>
    </xf>
    <xf numFmtId="0" fontId="11" fillId="3" borderId="11" xfId="0" applyFont="1" applyFill="1" applyBorder="1"/>
    <xf numFmtId="0" fontId="11" fillId="3" borderId="0" xfId="0" applyFont="1" applyFill="1" applyBorder="1"/>
    <xf numFmtId="0" fontId="12" fillId="3" borderId="0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6" xfId="0" applyFont="1" applyFill="1" applyBorder="1"/>
    <xf numFmtId="0" fontId="11" fillId="3" borderId="6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top"/>
    </xf>
    <xf numFmtId="0" fontId="18" fillId="0" borderId="0" xfId="0" applyFont="1"/>
    <xf numFmtId="164" fontId="9" fillId="4" borderId="30" xfId="1" applyNumberFormat="1" applyFont="1" applyFill="1" applyBorder="1" applyAlignment="1">
      <alignment horizontal="center" vertical="center"/>
    </xf>
    <xf numFmtId="164" fontId="9" fillId="4" borderId="31" xfId="1" applyNumberFormat="1" applyFont="1" applyFill="1" applyBorder="1" applyAlignment="1">
      <alignment horizontal="center" vertical="center"/>
    </xf>
    <xf numFmtId="164" fontId="9" fillId="4" borderId="32" xfId="1" applyNumberFormat="1" applyFont="1" applyFill="1" applyBorder="1" applyAlignment="1">
      <alignment horizontal="center" vertical="center"/>
    </xf>
    <xf numFmtId="43" fontId="18" fillId="0" borderId="0" xfId="0" applyNumberFormat="1" applyFont="1"/>
    <xf numFmtId="0" fontId="11" fillId="4" borderId="1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2" fillId="4" borderId="4" xfId="2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top"/>
    </xf>
    <xf numFmtId="0" fontId="20" fillId="3" borderId="0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center"/>
    </xf>
    <xf numFmtId="0" fontId="12" fillId="3" borderId="0" xfId="3" applyNumberFormat="1" applyFont="1" applyFill="1" applyBorder="1" applyAlignment="1">
      <alignment horizontal="center" vertical="center"/>
    </xf>
    <xf numFmtId="0" fontId="12" fillId="3" borderId="0" xfId="3" applyNumberFormat="1" applyFont="1" applyFill="1" applyBorder="1" applyAlignment="1">
      <alignment horizontal="right" vertical="top"/>
    </xf>
    <xf numFmtId="0" fontId="12" fillId="3" borderId="0" xfId="3" applyNumberFormat="1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center" vertical="top"/>
    </xf>
    <xf numFmtId="0" fontId="12" fillId="3" borderId="0" xfId="3" applyNumberFormat="1" applyFont="1" applyFill="1" applyBorder="1" applyAlignment="1">
      <alignment horizontal="centerContinuous" vertical="center"/>
    </xf>
    <xf numFmtId="0" fontId="12" fillId="3" borderId="0" xfId="3" applyNumberFormat="1" applyFont="1" applyFill="1" applyBorder="1" applyAlignment="1">
      <alignment vertical="center"/>
    </xf>
    <xf numFmtId="0" fontId="12" fillId="3" borderId="6" xfId="3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/>
    <xf numFmtId="0" fontId="11" fillId="4" borderId="1" xfId="0" applyFont="1" applyFill="1" applyBorder="1" applyAlignment="1">
      <alignment vertical="center"/>
    </xf>
    <xf numFmtId="0" fontId="11" fillId="3" borderId="6" xfId="0" applyFont="1" applyFill="1" applyBorder="1" applyAlignment="1"/>
    <xf numFmtId="0" fontId="11" fillId="3" borderId="6" xfId="0" applyFont="1" applyFill="1" applyBorder="1" applyAlignment="1">
      <alignment vertical="top"/>
    </xf>
    <xf numFmtId="0" fontId="11" fillId="0" borderId="6" xfId="0" applyFont="1" applyBorder="1"/>
    <xf numFmtId="0" fontId="11" fillId="3" borderId="6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centerContinuous"/>
    </xf>
    <xf numFmtId="0" fontId="11" fillId="4" borderId="4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vertical="top"/>
    </xf>
    <xf numFmtId="0" fontId="12" fillId="3" borderId="8" xfId="0" applyFont="1" applyFill="1" applyBorder="1" applyAlignment="1">
      <alignment vertical="top"/>
    </xf>
    <xf numFmtId="0" fontId="7" fillId="3" borderId="12" xfId="0" applyFont="1" applyFill="1" applyBorder="1" applyAlignment="1">
      <alignment vertical="top"/>
    </xf>
    <xf numFmtId="0" fontId="13" fillId="3" borderId="13" xfId="2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/>
    </xf>
    <xf numFmtId="0" fontId="13" fillId="0" borderId="13" xfId="0" applyFont="1" applyBorder="1"/>
    <xf numFmtId="0" fontId="13" fillId="3" borderId="14" xfId="0" applyFont="1" applyFill="1" applyBorder="1"/>
    <xf numFmtId="0" fontId="7" fillId="3" borderId="17" xfId="0" applyFont="1" applyFill="1" applyBorder="1" applyAlignment="1">
      <alignment vertical="top"/>
    </xf>
    <xf numFmtId="43" fontId="7" fillId="0" borderId="0" xfId="1" applyFont="1" applyFill="1" applyBorder="1" applyAlignment="1" applyProtection="1">
      <alignment vertical="top"/>
      <protection locked="0"/>
    </xf>
    <xf numFmtId="43" fontId="9" fillId="0" borderId="0" xfId="1" applyFont="1" applyFill="1" applyBorder="1" applyAlignment="1" applyProtection="1">
      <alignment vertical="top"/>
    </xf>
    <xf numFmtId="43" fontId="11" fillId="0" borderId="0" xfId="0" applyNumberFormat="1" applyFont="1"/>
    <xf numFmtId="43" fontId="8" fillId="0" borderId="0" xfId="1" applyFont="1" applyFill="1" applyBorder="1" applyAlignment="1" applyProtection="1">
      <alignment horizontal="right" vertical="top"/>
      <protection locked="0"/>
    </xf>
    <xf numFmtId="43" fontId="7" fillId="0" borderId="0" xfId="1" applyFont="1" applyFill="1" applyBorder="1" applyAlignment="1">
      <alignment horizontal="right" vertical="top"/>
    </xf>
    <xf numFmtId="43" fontId="8" fillId="0" borderId="0" xfId="1" applyFont="1" applyFill="1" applyBorder="1" applyAlignment="1">
      <alignment horizontal="right" vertical="top"/>
    </xf>
    <xf numFmtId="43" fontId="7" fillId="0" borderId="0" xfId="1" applyFont="1" applyFill="1" applyBorder="1" applyAlignment="1" applyProtection="1">
      <alignment horizontal="right" vertical="top"/>
      <protection locked="0"/>
    </xf>
    <xf numFmtId="43" fontId="8" fillId="0" borderId="19" xfId="1" applyFont="1" applyFill="1" applyBorder="1" applyAlignment="1">
      <alignment horizontal="right" vertical="top"/>
    </xf>
    <xf numFmtId="43" fontId="7" fillId="0" borderId="0" xfId="1" applyFont="1" applyFill="1" applyBorder="1"/>
    <xf numFmtId="43" fontId="8" fillId="0" borderId="0" xfId="1" applyFont="1" applyFill="1" applyBorder="1" applyAlignment="1">
      <alignment vertical="top"/>
    </xf>
    <xf numFmtId="43" fontId="7" fillId="0" borderId="0" xfId="1" applyFont="1" applyFill="1" applyBorder="1" applyAlignment="1">
      <alignment vertical="top"/>
    </xf>
    <xf numFmtId="43" fontId="8" fillId="0" borderId="0" xfId="1" applyFont="1" applyFill="1" applyBorder="1" applyAlignment="1" applyProtection="1">
      <alignment vertical="top"/>
      <protection locked="0"/>
    </xf>
    <xf numFmtId="0" fontId="0" fillId="2" borderId="0" xfId="0" applyFill="1"/>
    <xf numFmtId="0" fontId="14" fillId="5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14" fillId="7" borderId="0" xfId="0" applyFont="1" applyFill="1" applyAlignment="1">
      <alignment horizontal="left" vertical="center"/>
    </xf>
    <xf numFmtId="0" fontId="16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14" fillId="8" borderId="0" xfId="0" applyFont="1" applyFill="1" applyAlignment="1">
      <alignment horizontal="left" vertical="center"/>
    </xf>
    <xf numFmtId="0" fontId="8" fillId="3" borderId="11" xfId="2" applyFont="1" applyFill="1" applyBorder="1" applyAlignment="1">
      <alignment horizontal="center"/>
    </xf>
    <xf numFmtId="0" fontId="8" fillId="3" borderId="0" xfId="2" applyFont="1" applyFill="1" applyBorder="1" applyAlignment="1">
      <alignment horizontal="center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2" applyFont="1" applyFill="1" applyBorder="1" applyAlignment="1">
      <alignment vertical="center"/>
    </xf>
    <xf numFmtId="0" fontId="10" fillId="3" borderId="0" xfId="0" applyFont="1" applyFill="1" applyBorder="1" applyAlignment="1">
      <alignment vertical="top" wrapText="1"/>
    </xf>
    <xf numFmtId="0" fontId="7" fillId="3" borderId="16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 wrapText="1"/>
    </xf>
    <xf numFmtId="0" fontId="7" fillId="0" borderId="0" xfId="0" applyFont="1" applyBorder="1"/>
    <xf numFmtId="0" fontId="8" fillId="3" borderId="1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3" applyNumberFormat="1" applyFont="1" applyFill="1" applyBorder="1" applyAlignment="1">
      <alignment horizontal="center" vertical="center"/>
    </xf>
    <xf numFmtId="0" fontId="4" fillId="3" borderId="0" xfId="2" applyFont="1" applyFill="1" applyBorder="1" applyAlignment="1"/>
    <xf numFmtId="0" fontId="4" fillId="3" borderId="6" xfId="2" applyFont="1" applyFill="1" applyBorder="1" applyAlignment="1"/>
    <xf numFmtId="0" fontId="4" fillId="3" borderId="7" xfId="2" applyFont="1" applyFill="1" applyBorder="1" applyAlignment="1"/>
    <xf numFmtId="0" fontId="14" fillId="3" borderId="0" xfId="0" applyFont="1" applyFill="1" applyBorder="1" applyAlignment="1">
      <alignment vertical="top" wrapText="1"/>
    </xf>
    <xf numFmtId="43" fontId="14" fillId="3" borderId="0" xfId="1" applyFont="1" applyFill="1" applyBorder="1" applyAlignment="1">
      <alignment vertical="top"/>
    </xf>
    <xf numFmtId="43" fontId="14" fillId="3" borderId="6" xfId="1" applyFont="1" applyFill="1" applyBorder="1" applyAlignment="1">
      <alignment vertical="top"/>
    </xf>
    <xf numFmtId="43" fontId="14" fillId="3" borderId="7" xfId="1" applyFont="1" applyFill="1" applyBorder="1" applyAlignment="1">
      <alignment vertical="top"/>
    </xf>
    <xf numFmtId="0" fontId="1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43" fontId="4" fillId="3" borderId="0" xfId="1" applyFont="1" applyFill="1" applyBorder="1" applyAlignment="1" applyProtection="1">
      <alignment vertical="top"/>
      <protection locked="0"/>
    </xf>
    <xf numFmtId="43" fontId="4" fillId="3" borderId="6" xfId="1" applyFont="1" applyFill="1" applyBorder="1" applyAlignment="1" applyProtection="1">
      <alignment vertical="top"/>
      <protection locked="0"/>
    </xf>
    <xf numFmtId="43" fontId="4" fillId="3" borderId="7" xfId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43" fontId="14" fillId="3" borderId="0" xfId="1" applyFont="1" applyFill="1" applyBorder="1" applyAlignment="1" applyProtection="1">
      <alignment vertical="top"/>
      <protection locked="0"/>
    </xf>
    <xf numFmtId="43" fontId="14" fillId="3" borderId="6" xfId="1" applyFont="1" applyFill="1" applyBorder="1" applyAlignment="1" applyProtection="1">
      <alignment vertical="top"/>
      <protection locked="0"/>
    </xf>
    <xf numFmtId="43" fontId="14" fillId="3" borderId="7" xfId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/>
    </xf>
    <xf numFmtId="43" fontId="4" fillId="3" borderId="0" xfId="1" applyFont="1" applyFill="1" applyBorder="1" applyAlignment="1">
      <alignment vertical="top"/>
    </xf>
    <xf numFmtId="43" fontId="4" fillId="3" borderId="6" xfId="1" applyFont="1" applyFill="1" applyBorder="1" applyAlignment="1">
      <alignment vertical="top"/>
    </xf>
    <xf numFmtId="43" fontId="4" fillId="3" borderId="7" xfId="1" applyFont="1" applyFill="1" applyBorder="1" applyAlignment="1">
      <alignment vertical="top"/>
    </xf>
    <xf numFmtId="3" fontId="4" fillId="3" borderId="3" xfId="0" applyNumberFormat="1" applyFont="1" applyFill="1" applyBorder="1" applyAlignment="1">
      <alignment vertical="top"/>
    </xf>
    <xf numFmtId="3" fontId="4" fillId="3" borderId="8" xfId="0" applyNumberFormat="1" applyFont="1" applyFill="1" applyBorder="1" applyAlignment="1">
      <alignment vertical="top"/>
    </xf>
    <xf numFmtId="3" fontId="4" fillId="3" borderId="9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43" fontId="21" fillId="3" borderId="0" xfId="1" applyFont="1" applyFill="1" applyBorder="1" applyAlignment="1">
      <alignment vertical="top"/>
    </xf>
    <xf numFmtId="0" fontId="14" fillId="3" borderId="0" xfId="0" applyFont="1" applyFill="1" applyBorder="1" applyAlignment="1">
      <alignment vertical="top"/>
    </xf>
    <xf numFmtId="0" fontId="1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43" fontId="14" fillId="3" borderId="0" xfId="1" applyFont="1" applyFill="1" applyBorder="1" applyAlignment="1" applyProtection="1">
      <alignment vertical="top"/>
    </xf>
    <xf numFmtId="43" fontId="14" fillId="3" borderId="6" xfId="1" applyFont="1" applyFill="1" applyBorder="1" applyAlignment="1" applyProtection="1">
      <alignment vertical="top"/>
    </xf>
    <xf numFmtId="43" fontId="14" fillId="3" borderId="7" xfId="1" applyFont="1" applyFill="1" applyBorder="1" applyAlignment="1" applyProtection="1">
      <alignment vertical="top"/>
    </xf>
    <xf numFmtId="43" fontId="14" fillId="3" borderId="3" xfId="1" applyFont="1" applyFill="1" applyBorder="1" applyAlignment="1" applyProtection="1">
      <alignment vertical="top"/>
    </xf>
    <xf numFmtId="43" fontId="14" fillId="3" borderId="8" xfId="1" applyFont="1" applyFill="1" applyBorder="1" applyAlignment="1" applyProtection="1">
      <alignment vertical="top"/>
    </xf>
    <xf numFmtId="43" fontId="14" fillId="3" borderId="9" xfId="1" applyFont="1" applyFill="1" applyBorder="1" applyAlignment="1" applyProtection="1">
      <alignment vertical="top"/>
    </xf>
    <xf numFmtId="43" fontId="4" fillId="3" borderId="0" xfId="1" applyFont="1" applyFill="1" applyBorder="1" applyAlignment="1" applyProtection="1">
      <alignment vertical="top"/>
    </xf>
    <xf numFmtId="0" fontId="0" fillId="0" borderId="0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8" fillId="3" borderId="0" xfId="0" applyNumberFormat="1" applyFont="1" applyFill="1" applyBorder="1" applyAlignment="1" applyProtection="1">
      <alignment horizontal="center"/>
      <protection locked="0"/>
    </xf>
    <xf numFmtId="0" fontId="14" fillId="3" borderId="3" xfId="0" applyFont="1" applyFill="1" applyBorder="1" applyAlignment="1">
      <alignment horizontal="left" vertical="top" wrapText="1"/>
    </xf>
    <xf numFmtId="0" fontId="0" fillId="0" borderId="0" xfId="0" applyFont="1"/>
    <xf numFmtId="43" fontId="11" fillId="0" borderId="0" xfId="1" applyFont="1"/>
    <xf numFmtId="164" fontId="9" fillId="4" borderId="35" xfId="1" applyNumberFormat="1" applyFont="1" applyFill="1" applyBorder="1" applyAlignment="1">
      <alignment horizontal="center" vertical="center"/>
    </xf>
    <xf numFmtId="43" fontId="4" fillId="3" borderId="0" xfId="1" applyFont="1" applyFill="1" applyBorder="1" applyAlignment="1"/>
    <xf numFmtId="43" fontId="0" fillId="0" borderId="0" xfId="1" applyFont="1" applyBorder="1"/>
    <xf numFmtId="43" fontId="14" fillId="0" borderId="0" xfId="1" applyFont="1" applyBorder="1"/>
    <xf numFmtId="43" fontId="7" fillId="0" borderId="0" xfId="1" applyFont="1" applyBorder="1"/>
    <xf numFmtId="43" fontId="7" fillId="3" borderId="3" xfId="1" applyFont="1" applyFill="1" applyBorder="1" applyAlignment="1" applyProtection="1">
      <alignment vertical="top"/>
      <protection locked="0"/>
    </xf>
    <xf numFmtId="43" fontId="7" fillId="3" borderId="8" xfId="1" applyFont="1" applyFill="1" applyBorder="1" applyAlignment="1" applyProtection="1">
      <alignment vertical="top"/>
      <protection locked="0"/>
    </xf>
    <xf numFmtId="43" fontId="7" fillId="3" borderId="9" xfId="1" applyFont="1" applyFill="1" applyBorder="1" applyAlignment="1" applyProtection="1">
      <alignment vertical="top"/>
      <protection locked="0"/>
    </xf>
    <xf numFmtId="0" fontId="8" fillId="3" borderId="14" xfId="0" applyFont="1" applyFill="1" applyBorder="1"/>
    <xf numFmtId="0" fontId="7" fillId="3" borderId="20" xfId="2" applyFont="1" applyFill="1" applyBorder="1" applyAlignment="1"/>
    <xf numFmtId="0" fontId="7" fillId="3" borderId="18" xfId="2" applyFont="1" applyFill="1" applyBorder="1" applyAlignment="1"/>
    <xf numFmtId="0" fontId="7" fillId="3" borderId="21" xfId="2" applyFont="1" applyFill="1" applyBorder="1" applyAlignment="1"/>
    <xf numFmtId="43" fontId="0" fillId="0" borderId="6" xfId="1" applyFont="1" applyBorder="1"/>
    <xf numFmtId="43" fontId="7" fillId="0" borderId="6" xfId="1" applyFont="1" applyBorder="1"/>
    <xf numFmtId="43" fontId="0" fillId="0" borderId="7" xfId="1" applyFont="1" applyBorder="1"/>
    <xf numFmtId="43" fontId="7" fillId="0" borderId="7" xfId="1" applyFont="1" applyBorder="1"/>
    <xf numFmtId="0" fontId="7" fillId="0" borderId="0" xfId="0" applyFont="1" applyAlignment="1"/>
    <xf numFmtId="0" fontId="11" fillId="3" borderId="16" xfId="0" applyFont="1" applyFill="1" applyBorder="1" applyAlignment="1"/>
    <xf numFmtId="0" fontId="0" fillId="0" borderId="0" xfId="0" applyAlignment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vertical="top" wrapText="1"/>
    </xf>
    <xf numFmtId="0" fontId="8" fillId="3" borderId="0" xfId="2" applyFont="1" applyFill="1" applyBorder="1" applyAlignment="1">
      <alignment horizontal="left" vertical="top"/>
    </xf>
    <xf numFmtId="0" fontId="8" fillId="3" borderId="0" xfId="2" applyFont="1" applyFill="1" applyBorder="1" applyAlignment="1">
      <alignment horizontal="center"/>
    </xf>
    <xf numFmtId="0" fontId="8" fillId="3" borderId="0" xfId="3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43" fontId="22" fillId="0" borderId="0" xfId="1" applyFont="1" applyBorder="1"/>
    <xf numFmtId="43" fontId="22" fillId="0" borderId="6" xfId="1" applyFont="1" applyBorder="1"/>
    <xf numFmtId="43" fontId="22" fillId="0" borderId="7" xfId="1" applyFont="1" applyBorder="1"/>
    <xf numFmtId="43" fontId="4" fillId="3" borderId="6" xfId="1" applyFont="1" applyFill="1" applyBorder="1" applyAlignment="1" applyProtection="1">
      <alignment vertical="top"/>
    </xf>
    <xf numFmtId="43" fontId="4" fillId="3" borderId="7" xfId="1" applyFont="1" applyFill="1" applyBorder="1" applyAlignment="1" applyProtection="1">
      <alignment vertical="top"/>
    </xf>
    <xf numFmtId="4" fontId="23" fillId="0" borderId="0" xfId="5" applyNumberFormat="1" applyFont="1" applyBorder="1" applyAlignment="1" applyProtection="1">
      <alignment vertical="top" wrapText="1"/>
      <protection locked="0"/>
    </xf>
    <xf numFmtId="4" fontId="24" fillId="0" borderId="0" xfId="5" applyNumberFormat="1" applyFont="1" applyBorder="1" applyAlignment="1" applyProtection="1">
      <alignment vertical="top" wrapText="1"/>
      <protection locked="0"/>
    </xf>
    <xf numFmtId="4" fontId="24" fillId="0" borderId="3" xfId="5" applyNumberFormat="1" applyFont="1" applyBorder="1" applyAlignment="1" applyProtection="1">
      <alignment vertical="top" wrapText="1"/>
      <protection locked="0"/>
    </xf>
    <xf numFmtId="167" fontId="23" fillId="9" borderId="0" xfId="5" applyNumberFormat="1" applyFont="1" applyFill="1" applyBorder="1" applyAlignment="1" applyProtection="1">
      <protection locked="0"/>
    </xf>
    <xf numFmtId="43" fontId="4" fillId="9" borderId="0" xfId="1" applyFont="1" applyFill="1" applyBorder="1" applyAlignment="1" applyProtection="1">
      <alignment vertical="top"/>
      <protection locked="0"/>
    </xf>
    <xf numFmtId="168" fontId="23" fillId="9" borderId="0" xfId="5" applyNumberFormat="1" applyFont="1" applyFill="1" applyBorder="1" applyAlignment="1" applyProtection="1">
      <protection locked="0"/>
    </xf>
    <xf numFmtId="43" fontId="4" fillId="9" borderId="0" xfId="1" applyFont="1" applyFill="1" applyBorder="1" applyAlignment="1">
      <alignment vertical="top"/>
    </xf>
    <xf numFmtId="169" fontId="23" fillId="9" borderId="0" xfId="5" applyNumberFormat="1" applyFont="1" applyFill="1" applyBorder="1" applyAlignment="1" applyProtection="1">
      <protection locked="0"/>
    </xf>
    <xf numFmtId="0" fontId="4" fillId="9" borderId="0" xfId="0" applyFont="1" applyFill="1" applyBorder="1" applyAlignment="1">
      <alignment vertical="top"/>
    </xf>
    <xf numFmtId="43" fontId="16" fillId="9" borderId="0" xfId="1" applyFont="1" applyFill="1" applyBorder="1" applyAlignment="1">
      <alignment vertical="top"/>
    </xf>
    <xf numFmtId="169" fontId="23" fillId="9" borderId="0" xfId="6" applyNumberFormat="1" applyFont="1" applyFill="1" applyBorder="1" applyAlignment="1" applyProtection="1">
      <alignment vertical="top" wrapText="1"/>
      <protection locked="0"/>
    </xf>
    <xf numFmtId="167" fontId="23" fillId="9" borderId="0" xfId="6" applyNumberFormat="1" applyFont="1" applyFill="1" applyBorder="1" applyAlignment="1" applyProtection="1">
      <alignment vertical="top" wrapText="1"/>
      <protection locked="0"/>
    </xf>
    <xf numFmtId="43" fontId="4" fillId="9" borderId="0" xfId="1" applyFont="1" applyFill="1" applyBorder="1" applyAlignment="1" applyProtection="1">
      <alignment vertical="top"/>
    </xf>
    <xf numFmtId="168" fontId="23" fillId="9" borderId="0" xfId="6" applyNumberFormat="1" applyFont="1" applyFill="1" applyBorder="1" applyAlignment="1" applyProtection="1">
      <alignment vertical="top" wrapText="1"/>
      <protection locked="0"/>
    </xf>
    <xf numFmtId="3" fontId="4" fillId="9" borderId="0" xfId="1" applyNumberFormat="1" applyFont="1" applyFill="1" applyBorder="1" applyAlignment="1">
      <alignment vertical="top"/>
    </xf>
    <xf numFmtId="0" fontId="0" fillId="9" borderId="0" xfId="0" applyFont="1" applyFill="1" applyBorder="1"/>
    <xf numFmtId="0" fontId="4" fillId="9" borderId="0" xfId="0" applyFont="1" applyFill="1" applyBorder="1"/>
    <xf numFmtId="167" fontId="23" fillId="9" borderId="3" xfId="6" applyNumberFormat="1" applyFont="1" applyFill="1" applyBorder="1" applyAlignment="1" applyProtection="1">
      <alignment vertical="top" wrapText="1"/>
      <protection locked="0"/>
    </xf>
    <xf numFmtId="43" fontId="14" fillId="10" borderId="6" xfId="1" applyFont="1" applyFill="1" applyBorder="1" applyAlignment="1" applyProtection="1">
      <alignment vertical="top"/>
      <protection locked="0"/>
    </xf>
    <xf numFmtId="43" fontId="14" fillId="10" borderId="6" xfId="1" applyFont="1" applyFill="1" applyBorder="1" applyAlignment="1" applyProtection="1">
      <alignment vertical="top"/>
    </xf>
    <xf numFmtId="4" fontId="23" fillId="9" borderId="0" xfId="5" applyNumberFormat="1" applyFont="1" applyFill="1" applyBorder="1" applyProtection="1">
      <protection locked="0"/>
    </xf>
    <xf numFmtId="167" fontId="26" fillId="9" borderId="0" xfId="0" applyNumberFormat="1" applyFont="1" applyFill="1" applyBorder="1" applyProtection="1">
      <protection locked="0"/>
    </xf>
    <xf numFmtId="169" fontId="26" fillId="9" borderId="0" xfId="0" applyNumberFormat="1" applyFont="1" applyFill="1" applyBorder="1" applyProtection="1">
      <protection locked="0"/>
    </xf>
    <xf numFmtId="167" fontId="25" fillId="9" borderId="0" xfId="0" applyNumberFormat="1" applyFont="1" applyFill="1" applyBorder="1" applyProtection="1">
      <protection locked="0"/>
    </xf>
    <xf numFmtId="170" fontId="23" fillId="9" borderId="0" xfId="6" applyNumberFormat="1" applyFont="1" applyFill="1" applyBorder="1" applyAlignment="1" applyProtection="1">
      <alignment vertical="top" wrapText="1"/>
      <protection locked="0"/>
    </xf>
    <xf numFmtId="168" fontId="25" fillId="9" borderId="0" xfId="0" applyNumberFormat="1" applyFont="1" applyFill="1" applyBorder="1" applyProtection="1">
      <protection locked="0"/>
    </xf>
    <xf numFmtId="4" fontId="23" fillId="9" borderId="0" xfId="5" applyNumberFormat="1" applyFont="1" applyFill="1" applyBorder="1" applyAlignment="1" applyProtection="1">
      <alignment vertical="top" wrapText="1"/>
      <protection locked="0"/>
    </xf>
    <xf numFmtId="0" fontId="23" fillId="9" borderId="0" xfId="5" applyFont="1" applyFill="1" applyBorder="1" applyAlignment="1" applyProtection="1">
      <alignment vertical="top" wrapText="1"/>
      <protection locked="0"/>
    </xf>
    <xf numFmtId="4" fontId="7" fillId="3" borderId="16" xfId="0" applyNumberFormat="1" applyFont="1" applyFill="1" applyBorder="1" applyAlignment="1">
      <alignment vertical="top"/>
    </xf>
    <xf numFmtId="4" fontId="23" fillId="0" borderId="0" xfId="29" applyNumberFormat="1" applyFont="1" applyFill="1" applyBorder="1" applyAlignment="1" applyProtection="1">
      <alignment vertical="top" wrapText="1"/>
      <protection locked="0"/>
    </xf>
    <xf numFmtId="4" fontId="23" fillId="0" borderId="0" xfId="29" applyNumberFormat="1" applyFont="1" applyFill="1" applyBorder="1" applyAlignment="1" applyProtection="1">
      <alignment vertical="top" wrapText="1"/>
      <protection locked="0"/>
    </xf>
    <xf numFmtId="4" fontId="23" fillId="0" borderId="7" xfId="5" applyNumberFormat="1" applyFont="1" applyFill="1" applyBorder="1" applyAlignment="1" applyProtection="1">
      <alignment vertical="top" wrapText="1"/>
      <protection locked="0"/>
    </xf>
    <xf numFmtId="4" fontId="23" fillId="0" borderId="0" xfId="5" applyNumberFormat="1" applyFont="1" applyFill="1" applyBorder="1" applyAlignment="1" applyProtection="1">
      <alignment vertical="top" wrapText="1"/>
      <protection locked="0"/>
    </xf>
    <xf numFmtId="4" fontId="23" fillId="9" borderId="0" xfId="29" applyNumberFormat="1" applyFont="1" applyFill="1" applyBorder="1" applyProtection="1">
      <protection locked="0"/>
    </xf>
    <xf numFmtId="4" fontId="23" fillId="9" borderId="0" xfId="6" applyNumberFormat="1" applyFont="1" applyFill="1" applyBorder="1" applyAlignment="1" applyProtection="1">
      <alignment vertical="top" wrapText="1"/>
      <protection locked="0"/>
    </xf>
    <xf numFmtId="4" fontId="23" fillId="9" borderId="0" xfId="44" applyNumberFormat="1" applyFont="1" applyFill="1" applyBorder="1" applyAlignment="1" applyProtection="1">
      <alignment vertical="top" wrapText="1"/>
      <protection locked="0"/>
    </xf>
    <xf numFmtId="4" fontId="23" fillId="9" borderId="0" xfId="9" applyNumberFormat="1" applyFont="1" applyFill="1" applyBorder="1" applyAlignment="1" applyProtection="1">
      <alignment vertical="top" wrapText="1"/>
      <protection locked="0"/>
    </xf>
    <xf numFmtId="4" fontId="23" fillId="9" borderId="0" xfId="29" applyNumberFormat="1" applyFont="1" applyFill="1" applyBorder="1" applyAlignment="1" applyProtection="1">
      <alignment vertical="top" wrapText="1"/>
      <protection locked="0"/>
    </xf>
    <xf numFmtId="4" fontId="23" fillId="9" borderId="7" xfId="5" applyNumberFormat="1" applyFont="1" applyFill="1" applyBorder="1" applyAlignment="1" applyProtection="1">
      <alignment vertical="top" wrapText="1"/>
      <protection locked="0"/>
    </xf>
    <xf numFmtId="0" fontId="8" fillId="3" borderId="0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7" fillId="3" borderId="16" xfId="0" applyFont="1" applyFill="1" applyBorder="1" applyAlignment="1">
      <alignment vertical="top"/>
    </xf>
    <xf numFmtId="164" fontId="9" fillId="4" borderId="26" xfId="1" applyNumberFormat="1" applyFont="1" applyFill="1" applyBorder="1" applyAlignment="1">
      <alignment horizontal="center" vertical="center" wrapText="1"/>
    </xf>
    <xf numFmtId="164" fontId="9" fillId="4" borderId="33" xfId="1" applyNumberFormat="1" applyFont="1" applyFill="1" applyBorder="1" applyAlignment="1">
      <alignment horizontal="center" vertical="center" wrapText="1"/>
    </xf>
    <xf numFmtId="164" fontId="9" fillId="4" borderId="27" xfId="1" applyNumberFormat="1" applyFont="1" applyFill="1" applyBorder="1" applyAlignment="1">
      <alignment horizontal="center" vertical="center" wrapText="1"/>
    </xf>
    <xf numFmtId="164" fontId="9" fillId="4" borderId="2" xfId="1" applyNumberFormat="1" applyFont="1" applyFill="1" applyBorder="1" applyAlignment="1">
      <alignment horizontal="center" vertical="center" wrapText="1"/>
    </xf>
    <xf numFmtId="164" fontId="9" fillId="4" borderId="34" xfId="1" applyNumberFormat="1" applyFont="1" applyFill="1" applyBorder="1" applyAlignment="1">
      <alignment horizontal="center" vertical="center" wrapText="1"/>
    </xf>
    <xf numFmtId="164" fontId="9" fillId="4" borderId="28" xfId="1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 applyProtection="1">
      <alignment horizontal="center"/>
      <protection locked="0"/>
    </xf>
    <xf numFmtId="0" fontId="9" fillId="4" borderId="18" xfId="2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center" vertical="center"/>
    </xf>
    <xf numFmtId="0" fontId="9" fillId="4" borderId="23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9" fillId="4" borderId="29" xfId="2" applyFont="1" applyFill="1" applyBorder="1" applyAlignment="1">
      <alignment horizontal="center" vertical="center"/>
    </xf>
    <xf numFmtId="164" fontId="9" fillId="4" borderId="25" xfId="1" applyNumberFormat="1" applyFont="1" applyFill="1" applyBorder="1" applyAlignment="1">
      <alignment horizontal="center" vertical="center" wrapText="1"/>
    </xf>
    <xf numFmtId="164" fontId="9" fillId="4" borderId="22" xfId="1" applyNumberFormat="1" applyFont="1" applyFill="1" applyBorder="1" applyAlignment="1">
      <alignment horizontal="center" vertical="center" wrapText="1"/>
    </xf>
    <xf numFmtId="0" fontId="14" fillId="3" borderId="18" xfId="2" applyFont="1" applyFill="1" applyBorder="1" applyAlignment="1">
      <alignment vertical="center"/>
    </xf>
    <xf numFmtId="0" fontId="8" fillId="3" borderId="0" xfId="0" applyFont="1" applyFill="1" applyBorder="1" applyAlignment="1">
      <alignment vertical="top" wrapText="1"/>
    </xf>
    <xf numFmtId="0" fontId="8" fillId="2" borderId="3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left" vertical="top" wrapText="1"/>
    </xf>
    <xf numFmtId="0" fontId="14" fillId="3" borderId="0" xfId="2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0" xfId="3" applyNumberFormat="1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left" vertical="top"/>
    </xf>
    <xf numFmtId="0" fontId="9" fillId="4" borderId="4" xfId="0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 applyProtection="1">
      <alignment horizontal="left"/>
      <protection locked="0"/>
    </xf>
    <xf numFmtId="0" fontId="9" fillId="4" borderId="4" xfId="2" applyFont="1" applyFill="1" applyBorder="1" applyAlignment="1">
      <alignment horizontal="center" vertical="center"/>
    </xf>
    <xf numFmtId="164" fontId="12" fillId="4" borderId="20" xfId="1" applyNumberFormat="1" applyFont="1" applyFill="1" applyBorder="1" applyAlignment="1">
      <alignment horizontal="center" vertical="center" wrapText="1"/>
    </xf>
    <xf numFmtId="164" fontId="12" fillId="4" borderId="6" xfId="1" applyNumberFormat="1" applyFont="1" applyFill="1" applyBorder="1" applyAlignment="1">
      <alignment horizontal="center" vertical="center" wrapText="1"/>
    </xf>
    <xf numFmtId="164" fontId="12" fillId="4" borderId="8" xfId="1" applyNumberFormat="1" applyFont="1" applyFill="1" applyBorder="1" applyAlignment="1">
      <alignment horizontal="center" vertical="center" wrapText="1"/>
    </xf>
    <xf numFmtId="164" fontId="9" fillId="4" borderId="18" xfId="1" applyNumberFormat="1" applyFont="1" applyFill="1" applyBorder="1" applyAlignment="1">
      <alignment horizontal="center" vertical="center" wrapText="1"/>
    </xf>
    <xf numFmtId="164" fontId="9" fillId="4" borderId="0" xfId="1" applyNumberFormat="1" applyFont="1" applyFill="1" applyBorder="1" applyAlignment="1">
      <alignment horizontal="center" vertical="center" wrapText="1"/>
    </xf>
    <xf numFmtId="164" fontId="9" fillId="4" borderId="3" xfId="1" applyNumberFormat="1" applyFont="1" applyFill="1" applyBorder="1" applyAlignment="1">
      <alignment horizontal="center" vertical="center" wrapText="1"/>
    </xf>
    <xf numFmtId="164" fontId="8" fillId="4" borderId="21" xfId="1" applyNumberFormat="1" applyFont="1" applyFill="1" applyBorder="1" applyAlignment="1">
      <alignment horizontal="center" vertical="center" wrapText="1"/>
    </xf>
    <xf numFmtId="164" fontId="8" fillId="4" borderId="7" xfId="1" applyNumberFormat="1" applyFont="1" applyFill="1" applyBorder="1" applyAlignment="1">
      <alignment horizontal="center" vertical="center" wrapText="1"/>
    </xf>
    <xf numFmtId="164" fontId="8" fillId="4" borderId="9" xfId="1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justify" vertical="top" wrapText="1"/>
    </xf>
    <xf numFmtId="0" fontId="8" fillId="3" borderId="19" xfId="0" applyFont="1" applyFill="1" applyBorder="1" applyAlignment="1">
      <alignment horizontal="left" vertical="top"/>
    </xf>
    <xf numFmtId="0" fontId="8" fillId="3" borderId="0" xfId="2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vertical="top" wrapText="1"/>
    </xf>
  </cellXfs>
  <cellStyles count="50">
    <cellStyle name="=C:\WINNT\SYSTEM32\COMMAND.COM" xfId="3"/>
    <cellStyle name="Euro" xfId="8"/>
    <cellStyle name="Millares" xfId="1" builtinId="3"/>
    <cellStyle name="Millares 2" xfId="6"/>
    <cellStyle name="Millares 2 2" xfId="10"/>
    <cellStyle name="Millares 2 3" xfId="11"/>
    <cellStyle name="Millares 2 4" xfId="9"/>
    <cellStyle name="Millares 2 5" xfId="38"/>
    <cellStyle name="Millares 2 6" xfId="44"/>
    <cellStyle name="Millares 3" xfId="12"/>
    <cellStyle name="Millares 3 2" xfId="34"/>
    <cellStyle name="Millares 3 3" xfId="39"/>
    <cellStyle name="Millares 3 4" xfId="45"/>
    <cellStyle name="Moneda 2" xfId="13"/>
    <cellStyle name="Normal" xfId="0" builtinId="0"/>
    <cellStyle name="Normal 2" xfId="2"/>
    <cellStyle name="Normal 2 2" xfId="5"/>
    <cellStyle name="Normal 2 2 2" xfId="29"/>
    <cellStyle name="Normal 2 3" xfId="14"/>
    <cellStyle name="Normal 2 4" xfId="30"/>
    <cellStyle name="Normal 2 4 2" xfId="40"/>
    <cellStyle name="Normal 2 5" xfId="46"/>
    <cellStyle name="Normal 3" xfId="16"/>
    <cellStyle name="Normal 3 2" xfId="23"/>
    <cellStyle name="Normal 3 2 2" xfId="35"/>
    <cellStyle name="Normal 3 2 3" xfId="32"/>
    <cellStyle name="Normal 3 3" xfId="41"/>
    <cellStyle name="Normal 3 4" xfId="47"/>
    <cellStyle name="Normal 4" xfId="17"/>
    <cellStyle name="Normal 4 2" xfId="18"/>
    <cellStyle name="Normal 4 2 2" xfId="28"/>
    <cellStyle name="Normal 4 3" xfId="15"/>
    <cellStyle name="Normal 5" xfId="19"/>
    <cellStyle name="Normal 5 2" xfId="20"/>
    <cellStyle name="Normal 5 2 2" xfId="26"/>
    <cellStyle name="Normal 5 3" xfId="27"/>
    <cellStyle name="Normal 6" xfId="21"/>
    <cellStyle name="Normal 6 2" xfId="22"/>
    <cellStyle name="Normal 6 2 2" xfId="24"/>
    <cellStyle name="Normal 6 2 2 2" xfId="37"/>
    <cellStyle name="Normal 6 2 3" xfId="43"/>
    <cellStyle name="Normal 6 2 4" xfId="49"/>
    <cellStyle name="Normal 6 3" xfId="25"/>
    <cellStyle name="Normal 6 3 2" xfId="36"/>
    <cellStyle name="Normal 6 4" xfId="42"/>
    <cellStyle name="Normal 6 5" xfId="48"/>
    <cellStyle name="Normal 7" xfId="7"/>
    <cellStyle name="Normal 7 2" xfId="33"/>
    <cellStyle name="Normal 8" xfId="31"/>
    <cellStyle name="Normal 9" xfId="4"/>
  </cellStyles>
  <dxfs count="12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62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9" sqref="K9"/>
    </sheetView>
  </sheetViews>
  <sheetFormatPr baseColWidth="10" defaultRowHeight="14.25" outlineLevelRow="4" x14ac:dyDescent="0.2"/>
  <cols>
    <col min="1" max="1" width="2.125" style="110" customWidth="1"/>
    <col min="3" max="7" width="5.25" bestFit="1" customWidth="1"/>
    <col min="8" max="8" width="45.625" customWidth="1"/>
    <col min="9" max="9" width="12.25" bestFit="1" customWidth="1"/>
  </cols>
  <sheetData>
    <row r="1" spans="1:9" x14ac:dyDescent="0.2">
      <c r="B1" s="187" t="s">
        <v>363</v>
      </c>
      <c r="C1" s="187" t="s">
        <v>365</v>
      </c>
      <c r="D1" s="187" t="s">
        <v>366</v>
      </c>
      <c r="E1" s="187" t="s">
        <v>367</v>
      </c>
      <c r="F1" s="187" t="s">
        <v>368</v>
      </c>
      <c r="G1" s="187" t="s">
        <v>369</v>
      </c>
      <c r="H1" s="187" t="s">
        <v>364</v>
      </c>
      <c r="I1" s="187" t="s">
        <v>377</v>
      </c>
    </row>
    <row r="2" spans="1:9" x14ac:dyDescent="0.2">
      <c r="A2" s="110">
        <f>+A3+A15</f>
        <v>0</v>
      </c>
      <c r="B2" s="189" t="s">
        <v>268</v>
      </c>
      <c r="C2" s="189" t="str">
        <f>MID(B2,1,1)</f>
        <v>2</v>
      </c>
      <c r="D2" s="189" t="str">
        <f>MID(B2,3,1)</f>
        <v>0</v>
      </c>
      <c r="E2" s="189" t="str">
        <f>MID(B2,5,1)</f>
        <v>0</v>
      </c>
      <c r="F2" s="189" t="str">
        <f>MID(B2,7,1)</f>
        <v>0</v>
      </c>
      <c r="G2" s="189" t="str">
        <f>MID(B2,9,1)</f>
        <v>0</v>
      </c>
      <c r="H2" s="189" t="s">
        <v>269</v>
      </c>
    </row>
    <row r="3" spans="1:9" outlineLevel="1" x14ac:dyDescent="0.2">
      <c r="A3" s="110">
        <f>+A4+A12</f>
        <v>0</v>
      </c>
      <c r="B3" s="188" t="s">
        <v>270</v>
      </c>
      <c r="C3" s="188" t="str">
        <f t="shared" ref="C3:C62" si="0">MID(B3,1,1)</f>
        <v>2</v>
      </c>
      <c r="D3" s="188" t="str">
        <f t="shared" ref="D3:D62" si="1">MID(B3,3,1)</f>
        <v>1</v>
      </c>
      <c r="E3" s="188" t="str">
        <f t="shared" ref="E3:E62" si="2">MID(B3,5,1)</f>
        <v>0</v>
      </c>
      <c r="F3" s="188" t="str">
        <f t="shared" ref="F3:F62" si="3">MID(B3,7,1)</f>
        <v>0</v>
      </c>
      <c r="G3" s="188" t="str">
        <f t="shared" ref="G3:G62" si="4">MID(B3,9,1)</f>
        <v>0</v>
      </c>
      <c r="H3" s="188" t="s">
        <v>271</v>
      </c>
    </row>
    <row r="4" spans="1:9" outlineLevel="2" x14ac:dyDescent="0.2">
      <c r="A4" s="110">
        <f>+A5+A10+A11</f>
        <v>0</v>
      </c>
      <c r="B4" s="190" t="s">
        <v>272</v>
      </c>
      <c r="C4" s="190" t="str">
        <f t="shared" si="0"/>
        <v>2</v>
      </c>
      <c r="D4" s="190" t="str">
        <f t="shared" si="1"/>
        <v>1</v>
      </c>
      <c r="E4" s="190" t="str">
        <f t="shared" si="2"/>
        <v>1</v>
      </c>
      <c r="F4" s="190" t="str">
        <f t="shared" si="3"/>
        <v>0</v>
      </c>
      <c r="G4" s="190" t="str">
        <f t="shared" si="4"/>
        <v>0</v>
      </c>
      <c r="H4" s="190" t="s">
        <v>273</v>
      </c>
    </row>
    <row r="5" spans="1:9" outlineLevel="3" x14ac:dyDescent="0.2">
      <c r="A5" s="110">
        <f>+A6+A7+A8+A9</f>
        <v>0</v>
      </c>
      <c r="B5" s="102" t="s">
        <v>274</v>
      </c>
      <c r="C5" s="103" t="str">
        <f t="shared" si="0"/>
        <v>2</v>
      </c>
      <c r="D5" s="103" t="str">
        <f t="shared" si="1"/>
        <v>1</v>
      </c>
      <c r="E5" s="103" t="str">
        <f t="shared" si="2"/>
        <v>1</v>
      </c>
      <c r="F5" s="103" t="str">
        <f t="shared" si="3"/>
        <v>1</v>
      </c>
      <c r="G5" s="103" t="str">
        <f t="shared" si="4"/>
        <v>0</v>
      </c>
      <c r="H5" s="102" t="s">
        <v>275</v>
      </c>
      <c r="I5" s="187" t="s">
        <v>376</v>
      </c>
    </row>
    <row r="6" spans="1:9" outlineLevel="4" x14ac:dyDescent="0.2">
      <c r="B6" s="193" t="s">
        <v>276</v>
      </c>
      <c r="C6" s="194" t="str">
        <f t="shared" si="0"/>
        <v>2</v>
      </c>
      <c r="D6" s="194" t="str">
        <f t="shared" si="1"/>
        <v>1</v>
      </c>
      <c r="E6" s="194" t="str">
        <f t="shared" si="2"/>
        <v>1</v>
      </c>
      <c r="F6" s="194" t="str">
        <f t="shared" si="3"/>
        <v>1</v>
      </c>
      <c r="G6" s="194" t="str">
        <f t="shared" si="4"/>
        <v>1</v>
      </c>
      <c r="H6" s="193" t="s">
        <v>246</v>
      </c>
    </row>
    <row r="7" spans="1:9" outlineLevel="4" x14ac:dyDescent="0.2">
      <c r="B7" s="193" t="s">
        <v>277</v>
      </c>
      <c r="C7" s="194" t="str">
        <f t="shared" si="0"/>
        <v>2</v>
      </c>
      <c r="D7" s="194" t="str">
        <f t="shared" si="1"/>
        <v>1</v>
      </c>
      <c r="E7" s="194" t="str">
        <f t="shared" si="2"/>
        <v>1</v>
      </c>
      <c r="F7" s="194" t="str">
        <f t="shared" si="3"/>
        <v>1</v>
      </c>
      <c r="G7" s="194" t="str">
        <f t="shared" si="4"/>
        <v>2</v>
      </c>
      <c r="H7" s="193" t="s">
        <v>247</v>
      </c>
    </row>
    <row r="8" spans="1:9" outlineLevel="4" x14ac:dyDescent="0.2">
      <c r="B8" s="193" t="s">
        <v>278</v>
      </c>
      <c r="C8" s="194" t="str">
        <f t="shared" si="0"/>
        <v>2</v>
      </c>
      <c r="D8" s="194" t="str">
        <f t="shared" si="1"/>
        <v>1</v>
      </c>
      <c r="E8" s="194" t="str">
        <f t="shared" si="2"/>
        <v>1</v>
      </c>
      <c r="F8" s="194" t="str">
        <f t="shared" si="3"/>
        <v>1</v>
      </c>
      <c r="G8" s="194" t="str">
        <f t="shared" si="4"/>
        <v>3</v>
      </c>
      <c r="H8" s="193" t="s">
        <v>248</v>
      </c>
    </row>
    <row r="9" spans="1:9" outlineLevel="4" x14ac:dyDescent="0.2">
      <c r="B9" s="193" t="s">
        <v>279</v>
      </c>
      <c r="C9" s="194" t="str">
        <f t="shared" si="0"/>
        <v>2</v>
      </c>
      <c r="D9" s="194" t="str">
        <f t="shared" si="1"/>
        <v>1</v>
      </c>
      <c r="E9" s="194" t="str">
        <f t="shared" si="2"/>
        <v>1</v>
      </c>
      <c r="F9" s="194" t="str">
        <f t="shared" si="3"/>
        <v>1</v>
      </c>
      <c r="G9" s="194" t="str">
        <f t="shared" si="4"/>
        <v>4</v>
      </c>
      <c r="H9" s="193" t="s">
        <v>280</v>
      </c>
    </row>
    <row r="10" spans="1:9" outlineLevel="3" x14ac:dyDescent="0.2">
      <c r="B10" s="102" t="s">
        <v>281</v>
      </c>
      <c r="C10" s="103" t="str">
        <f t="shared" si="0"/>
        <v>2</v>
      </c>
      <c r="D10" s="103" t="str">
        <f t="shared" si="1"/>
        <v>1</v>
      </c>
      <c r="E10" s="103" t="str">
        <f t="shared" si="2"/>
        <v>1</v>
      </c>
      <c r="F10" s="103" t="str">
        <f t="shared" si="3"/>
        <v>2</v>
      </c>
      <c r="G10" s="103" t="str">
        <f t="shared" si="4"/>
        <v>0</v>
      </c>
      <c r="H10" s="102" t="s">
        <v>282</v>
      </c>
      <c r="I10" s="187" t="s">
        <v>370</v>
      </c>
    </row>
    <row r="11" spans="1:9" outlineLevel="3" x14ac:dyDescent="0.2">
      <c r="B11" s="102" t="s">
        <v>283</v>
      </c>
      <c r="C11" s="103" t="str">
        <f t="shared" si="0"/>
        <v>2</v>
      </c>
      <c r="D11" s="103" t="str">
        <f t="shared" si="1"/>
        <v>1</v>
      </c>
      <c r="E11" s="103" t="str">
        <f t="shared" si="2"/>
        <v>1</v>
      </c>
      <c r="F11" s="103" t="str">
        <f t="shared" si="3"/>
        <v>3</v>
      </c>
      <c r="G11" s="103" t="str">
        <f t="shared" si="4"/>
        <v>0</v>
      </c>
      <c r="H11" s="102" t="s">
        <v>284</v>
      </c>
      <c r="I11" s="187" t="s">
        <v>371</v>
      </c>
    </row>
    <row r="12" spans="1:9" outlineLevel="2" x14ac:dyDescent="0.2">
      <c r="A12" s="110">
        <f>+A13+A14</f>
        <v>0</v>
      </c>
      <c r="B12" s="190" t="s">
        <v>285</v>
      </c>
      <c r="C12" s="190" t="str">
        <f t="shared" si="0"/>
        <v>2</v>
      </c>
      <c r="D12" s="190" t="str">
        <f t="shared" si="1"/>
        <v>1</v>
      </c>
      <c r="E12" s="190" t="str">
        <f t="shared" si="2"/>
        <v>2</v>
      </c>
      <c r="F12" s="190" t="str">
        <f t="shared" si="3"/>
        <v>0</v>
      </c>
      <c r="G12" s="190" t="str">
        <f t="shared" si="4"/>
        <v>0</v>
      </c>
      <c r="H12" s="190" t="s">
        <v>286</v>
      </c>
      <c r="I12" s="187" t="s">
        <v>372</v>
      </c>
    </row>
    <row r="13" spans="1:9" outlineLevel="3" x14ac:dyDescent="0.2">
      <c r="B13" s="102" t="s">
        <v>287</v>
      </c>
      <c r="C13" s="103" t="str">
        <f t="shared" si="0"/>
        <v>2</v>
      </c>
      <c r="D13" s="103" t="str">
        <f t="shared" si="1"/>
        <v>1</v>
      </c>
      <c r="E13" s="103" t="str">
        <f t="shared" si="2"/>
        <v>2</v>
      </c>
      <c r="F13" s="103" t="str">
        <f t="shared" si="3"/>
        <v>1</v>
      </c>
      <c r="G13" s="103" t="str">
        <f t="shared" si="4"/>
        <v>0</v>
      </c>
      <c r="H13" s="102" t="s">
        <v>288</v>
      </c>
    </row>
    <row r="14" spans="1:9" outlineLevel="3" x14ac:dyDescent="0.2">
      <c r="B14" s="102" t="s">
        <v>289</v>
      </c>
      <c r="C14" s="103" t="str">
        <f t="shared" si="0"/>
        <v>2</v>
      </c>
      <c r="D14" s="103" t="str">
        <f t="shared" si="1"/>
        <v>1</v>
      </c>
      <c r="E14" s="103" t="str">
        <f t="shared" si="2"/>
        <v>2</v>
      </c>
      <c r="F14" s="103" t="str">
        <f t="shared" si="3"/>
        <v>2</v>
      </c>
      <c r="G14" s="103" t="str">
        <f t="shared" si="4"/>
        <v>0</v>
      </c>
      <c r="H14" s="102" t="s">
        <v>290</v>
      </c>
    </row>
    <row r="15" spans="1:9" outlineLevel="1" x14ac:dyDescent="0.2">
      <c r="A15" s="110">
        <f>+A16+A17+A22+A28</f>
        <v>0</v>
      </c>
      <c r="B15" s="188" t="s">
        <v>291</v>
      </c>
      <c r="C15" s="188" t="str">
        <f t="shared" si="0"/>
        <v>2</v>
      </c>
      <c r="D15" s="188" t="str">
        <f t="shared" si="1"/>
        <v>2</v>
      </c>
      <c r="E15" s="188" t="str">
        <f t="shared" si="2"/>
        <v>0</v>
      </c>
      <c r="F15" s="188" t="str">
        <f t="shared" si="3"/>
        <v>0</v>
      </c>
      <c r="G15" s="188" t="str">
        <f t="shared" si="4"/>
        <v>0</v>
      </c>
      <c r="H15" s="188" t="s">
        <v>292</v>
      </c>
    </row>
    <row r="16" spans="1:9" outlineLevel="2" x14ac:dyDescent="0.2">
      <c r="B16" s="191" t="s">
        <v>361</v>
      </c>
      <c r="C16" s="190" t="str">
        <f t="shared" si="0"/>
        <v>2</v>
      </c>
      <c r="D16" s="190" t="str">
        <f t="shared" si="1"/>
        <v>2</v>
      </c>
      <c r="E16" s="190" t="str">
        <f t="shared" si="2"/>
        <v>1</v>
      </c>
      <c r="F16" s="190" t="str">
        <f t="shared" si="3"/>
        <v>0</v>
      </c>
      <c r="G16" s="190" t="str">
        <f t="shared" si="4"/>
        <v>0</v>
      </c>
      <c r="H16" s="191" t="s">
        <v>293</v>
      </c>
    </row>
    <row r="17" spans="1:9" outlineLevel="2" x14ac:dyDescent="0.2">
      <c r="A17" s="110">
        <f>+A18+A19+A20+A21</f>
        <v>0</v>
      </c>
      <c r="B17" s="190" t="s">
        <v>294</v>
      </c>
      <c r="C17" s="190" t="str">
        <f t="shared" si="0"/>
        <v>2</v>
      </c>
      <c r="D17" s="190" t="str">
        <f t="shared" si="1"/>
        <v>2</v>
      </c>
      <c r="E17" s="190" t="str">
        <f t="shared" si="2"/>
        <v>2</v>
      </c>
      <c r="F17" s="190" t="str">
        <f t="shared" si="3"/>
        <v>0</v>
      </c>
      <c r="G17" s="190" t="str">
        <f t="shared" si="4"/>
        <v>0</v>
      </c>
      <c r="H17" s="190" t="s">
        <v>295</v>
      </c>
      <c r="I17" s="187" t="s">
        <v>373</v>
      </c>
    </row>
    <row r="18" spans="1:9" outlineLevel="3" x14ac:dyDescent="0.2">
      <c r="B18" s="102" t="s">
        <v>296</v>
      </c>
      <c r="C18" s="103" t="str">
        <f t="shared" si="0"/>
        <v>2</v>
      </c>
      <c r="D18" s="103" t="str">
        <f t="shared" si="1"/>
        <v>2</v>
      </c>
      <c r="E18" s="103" t="str">
        <f t="shared" si="2"/>
        <v>2</v>
      </c>
      <c r="F18" s="103" t="str">
        <f t="shared" si="3"/>
        <v>1</v>
      </c>
      <c r="G18" s="103" t="str">
        <f t="shared" si="4"/>
        <v>0</v>
      </c>
      <c r="H18" s="102" t="s">
        <v>297</v>
      </c>
    </row>
    <row r="19" spans="1:9" outlineLevel="3" x14ac:dyDescent="0.2">
      <c r="B19" s="102" t="s">
        <v>298</v>
      </c>
      <c r="C19" s="103" t="str">
        <f t="shared" si="0"/>
        <v>2</v>
      </c>
      <c r="D19" s="103" t="str">
        <f t="shared" si="1"/>
        <v>2</v>
      </c>
      <c r="E19" s="103" t="str">
        <f t="shared" si="2"/>
        <v>2</v>
      </c>
      <c r="F19" s="103" t="str">
        <f t="shared" si="3"/>
        <v>2</v>
      </c>
      <c r="G19" s="103" t="str">
        <f t="shared" si="4"/>
        <v>0</v>
      </c>
      <c r="H19" s="102" t="s">
        <v>299</v>
      </c>
    </row>
    <row r="20" spans="1:9" outlineLevel="3" x14ac:dyDescent="0.2">
      <c r="B20" s="102" t="s">
        <v>300</v>
      </c>
      <c r="C20" s="103" t="str">
        <f t="shared" si="0"/>
        <v>2</v>
      </c>
      <c r="D20" s="103" t="str">
        <f t="shared" si="1"/>
        <v>2</v>
      </c>
      <c r="E20" s="103" t="str">
        <f t="shared" si="2"/>
        <v>2</v>
      </c>
      <c r="F20" s="103" t="str">
        <f t="shared" si="3"/>
        <v>3</v>
      </c>
      <c r="G20" s="103" t="str">
        <f t="shared" si="4"/>
        <v>0</v>
      </c>
      <c r="H20" s="102" t="s">
        <v>301</v>
      </c>
    </row>
    <row r="21" spans="1:9" outlineLevel="3" x14ac:dyDescent="0.2">
      <c r="B21" s="102" t="s">
        <v>302</v>
      </c>
      <c r="C21" s="103" t="str">
        <f t="shared" si="0"/>
        <v>2</v>
      </c>
      <c r="D21" s="103" t="str">
        <f t="shared" si="1"/>
        <v>2</v>
      </c>
      <c r="E21" s="103" t="str">
        <f t="shared" si="2"/>
        <v>2</v>
      </c>
      <c r="F21" s="103" t="str">
        <f t="shared" si="3"/>
        <v>4</v>
      </c>
      <c r="G21" s="103" t="str">
        <f t="shared" si="4"/>
        <v>0</v>
      </c>
      <c r="H21" s="102" t="s">
        <v>303</v>
      </c>
    </row>
    <row r="22" spans="1:9" outlineLevel="2" x14ac:dyDescent="0.2">
      <c r="A22" s="110">
        <f>+A23+A24+A25+A26+A27</f>
        <v>0</v>
      </c>
      <c r="B22" s="190" t="s">
        <v>304</v>
      </c>
      <c r="C22" s="190" t="str">
        <f t="shared" si="0"/>
        <v>2</v>
      </c>
      <c r="D22" s="190" t="str">
        <f t="shared" si="1"/>
        <v>2</v>
      </c>
      <c r="E22" s="190" t="str">
        <f t="shared" si="2"/>
        <v>3</v>
      </c>
      <c r="F22" s="190" t="str">
        <f t="shared" si="3"/>
        <v>0</v>
      </c>
      <c r="G22" s="190" t="str">
        <f t="shared" si="4"/>
        <v>0</v>
      </c>
      <c r="H22" s="190" t="s">
        <v>305</v>
      </c>
      <c r="I22" s="187" t="s">
        <v>374</v>
      </c>
    </row>
    <row r="23" spans="1:9" outlineLevel="3" x14ac:dyDescent="0.2">
      <c r="B23" s="102" t="s">
        <v>306</v>
      </c>
      <c r="C23" s="103" t="str">
        <f t="shared" si="0"/>
        <v>2</v>
      </c>
      <c r="D23" s="103" t="str">
        <f t="shared" si="1"/>
        <v>2</v>
      </c>
      <c r="E23" s="103" t="str">
        <f t="shared" si="2"/>
        <v>3</v>
      </c>
      <c r="F23" s="103" t="str">
        <f t="shared" si="3"/>
        <v>1</v>
      </c>
      <c r="G23" s="103" t="str">
        <f t="shared" si="4"/>
        <v>0</v>
      </c>
      <c r="H23" s="102" t="s">
        <v>307</v>
      </c>
    </row>
    <row r="24" spans="1:9" outlineLevel="3" x14ac:dyDescent="0.2">
      <c r="B24" s="102" t="s">
        <v>308</v>
      </c>
      <c r="C24" s="103" t="str">
        <f t="shared" si="0"/>
        <v>2</v>
      </c>
      <c r="D24" s="103" t="str">
        <f t="shared" si="1"/>
        <v>2</v>
      </c>
      <c r="E24" s="103" t="str">
        <f t="shared" si="2"/>
        <v>3</v>
      </c>
      <c r="F24" s="103" t="str">
        <f t="shared" si="3"/>
        <v>2</v>
      </c>
      <c r="G24" s="103" t="str">
        <f t="shared" si="4"/>
        <v>0</v>
      </c>
      <c r="H24" s="102" t="s">
        <v>309</v>
      </c>
    </row>
    <row r="25" spans="1:9" outlineLevel="3" x14ac:dyDescent="0.2">
      <c r="B25" s="102" t="s">
        <v>310</v>
      </c>
      <c r="C25" s="103" t="str">
        <f t="shared" si="0"/>
        <v>2</v>
      </c>
      <c r="D25" s="103" t="str">
        <f t="shared" si="1"/>
        <v>2</v>
      </c>
      <c r="E25" s="103" t="str">
        <f t="shared" si="2"/>
        <v>3</v>
      </c>
      <c r="F25" s="103" t="str">
        <f t="shared" si="3"/>
        <v>3</v>
      </c>
      <c r="G25" s="103" t="str">
        <f t="shared" si="4"/>
        <v>0</v>
      </c>
      <c r="H25" s="102" t="s">
        <v>311</v>
      </c>
    </row>
    <row r="26" spans="1:9" outlineLevel="3" x14ac:dyDescent="0.2">
      <c r="B26" s="102" t="s">
        <v>312</v>
      </c>
      <c r="C26" s="103" t="str">
        <f t="shared" si="0"/>
        <v>2</v>
      </c>
      <c r="D26" s="103" t="str">
        <f t="shared" si="1"/>
        <v>2</v>
      </c>
      <c r="E26" s="103" t="str">
        <f t="shared" si="2"/>
        <v>3</v>
      </c>
      <c r="F26" s="103" t="str">
        <f t="shared" si="3"/>
        <v>4</v>
      </c>
      <c r="G26" s="103" t="str">
        <f t="shared" si="4"/>
        <v>0</v>
      </c>
      <c r="H26" s="102" t="s">
        <v>313</v>
      </c>
    </row>
    <row r="27" spans="1:9" outlineLevel="3" x14ac:dyDescent="0.2">
      <c r="B27" s="102" t="s">
        <v>314</v>
      </c>
      <c r="C27" s="103" t="str">
        <f t="shared" si="0"/>
        <v>2</v>
      </c>
      <c r="D27" s="103" t="str">
        <f t="shared" si="1"/>
        <v>2</v>
      </c>
      <c r="E27" s="103" t="str">
        <f t="shared" si="2"/>
        <v>3</v>
      </c>
      <c r="F27" s="103" t="str">
        <f t="shared" si="3"/>
        <v>5</v>
      </c>
      <c r="G27" s="103" t="str">
        <f t="shared" si="4"/>
        <v>0</v>
      </c>
      <c r="H27" s="102" t="s">
        <v>315</v>
      </c>
    </row>
    <row r="28" spans="1:9" outlineLevel="2" x14ac:dyDescent="0.2">
      <c r="A28" s="110">
        <f>+A29+A30+A31+A32+A33</f>
        <v>0</v>
      </c>
      <c r="B28" s="190" t="s">
        <v>316</v>
      </c>
      <c r="C28" s="190" t="str">
        <f t="shared" si="0"/>
        <v>2</v>
      </c>
      <c r="D28" s="190" t="str">
        <f t="shared" si="1"/>
        <v>2</v>
      </c>
      <c r="E28" s="190" t="str">
        <f t="shared" si="2"/>
        <v>4</v>
      </c>
      <c r="F28" s="190" t="str">
        <f t="shared" si="3"/>
        <v>0</v>
      </c>
      <c r="G28" s="190" t="str">
        <f t="shared" si="4"/>
        <v>0</v>
      </c>
      <c r="H28" s="190" t="s">
        <v>317</v>
      </c>
      <c r="I28" s="187" t="s">
        <v>375</v>
      </c>
    </row>
    <row r="29" spans="1:9" outlineLevel="3" x14ac:dyDescent="0.2">
      <c r="B29" s="102" t="s">
        <v>318</v>
      </c>
      <c r="C29" s="103" t="str">
        <f t="shared" si="0"/>
        <v>2</v>
      </c>
      <c r="D29" s="103" t="str">
        <f t="shared" si="1"/>
        <v>2</v>
      </c>
      <c r="E29" s="103" t="str">
        <f t="shared" si="2"/>
        <v>4</v>
      </c>
      <c r="F29" s="103" t="str">
        <f t="shared" si="3"/>
        <v>1</v>
      </c>
      <c r="G29" s="103" t="str">
        <f t="shared" si="4"/>
        <v>0</v>
      </c>
      <c r="H29" s="102" t="s">
        <v>307</v>
      </c>
    </row>
    <row r="30" spans="1:9" outlineLevel="3" x14ac:dyDescent="0.2">
      <c r="B30" s="102" t="s">
        <v>319</v>
      </c>
      <c r="C30" s="103" t="str">
        <f t="shared" si="0"/>
        <v>2</v>
      </c>
      <c r="D30" s="103" t="str">
        <f t="shared" si="1"/>
        <v>2</v>
      </c>
      <c r="E30" s="103" t="str">
        <f t="shared" si="2"/>
        <v>4</v>
      </c>
      <c r="F30" s="103" t="str">
        <f t="shared" si="3"/>
        <v>2</v>
      </c>
      <c r="G30" s="103" t="str">
        <f t="shared" si="4"/>
        <v>0</v>
      </c>
      <c r="H30" s="102" t="s">
        <v>309</v>
      </c>
    </row>
    <row r="31" spans="1:9" outlineLevel="3" x14ac:dyDescent="0.2">
      <c r="B31" s="102" t="s">
        <v>320</v>
      </c>
      <c r="C31" s="103" t="str">
        <f t="shared" si="0"/>
        <v>2</v>
      </c>
      <c r="D31" s="103" t="str">
        <f t="shared" si="1"/>
        <v>2</v>
      </c>
      <c r="E31" s="103" t="str">
        <f t="shared" si="2"/>
        <v>4</v>
      </c>
      <c r="F31" s="103" t="str">
        <f t="shared" si="3"/>
        <v>3</v>
      </c>
      <c r="G31" s="103" t="str">
        <f t="shared" si="4"/>
        <v>0</v>
      </c>
      <c r="H31" s="102" t="s">
        <v>311</v>
      </c>
    </row>
    <row r="32" spans="1:9" outlineLevel="3" x14ac:dyDescent="0.2">
      <c r="B32" s="102" t="s">
        <v>321</v>
      </c>
      <c r="C32" s="103" t="str">
        <f t="shared" si="0"/>
        <v>2</v>
      </c>
      <c r="D32" s="103" t="str">
        <f t="shared" si="1"/>
        <v>2</v>
      </c>
      <c r="E32" s="103" t="str">
        <f t="shared" si="2"/>
        <v>4</v>
      </c>
      <c r="F32" s="103" t="str">
        <f t="shared" si="3"/>
        <v>4</v>
      </c>
      <c r="G32" s="103" t="str">
        <f t="shared" si="4"/>
        <v>0</v>
      </c>
      <c r="H32" s="102" t="s">
        <v>313</v>
      </c>
    </row>
    <row r="33" spans="1:9" outlineLevel="3" x14ac:dyDescent="0.2">
      <c r="B33" s="102" t="s">
        <v>322</v>
      </c>
      <c r="C33" s="103" t="str">
        <f t="shared" si="0"/>
        <v>2</v>
      </c>
      <c r="D33" s="103" t="str">
        <f t="shared" si="1"/>
        <v>2</v>
      </c>
      <c r="E33" s="103" t="str">
        <f t="shared" si="2"/>
        <v>4</v>
      </c>
      <c r="F33" s="103" t="str">
        <f t="shared" si="3"/>
        <v>5</v>
      </c>
      <c r="G33" s="103" t="str">
        <f t="shared" si="4"/>
        <v>0</v>
      </c>
      <c r="H33" s="102" t="s">
        <v>315</v>
      </c>
    </row>
    <row r="34" spans="1:9" x14ac:dyDescent="0.2">
      <c r="A34" s="110">
        <f>+A35+A44</f>
        <v>0</v>
      </c>
      <c r="B34" s="189" t="s">
        <v>323</v>
      </c>
      <c r="C34" s="189" t="str">
        <f t="shared" si="0"/>
        <v>3</v>
      </c>
      <c r="D34" s="189" t="str">
        <f t="shared" si="1"/>
        <v>0</v>
      </c>
      <c r="E34" s="189" t="str">
        <f t="shared" si="2"/>
        <v>0</v>
      </c>
      <c r="F34" s="189" t="str">
        <f t="shared" si="3"/>
        <v>0</v>
      </c>
      <c r="G34" s="189" t="str">
        <f t="shared" si="4"/>
        <v>0</v>
      </c>
      <c r="H34" s="189" t="s">
        <v>324</v>
      </c>
    </row>
    <row r="35" spans="1:9" outlineLevel="1" x14ac:dyDescent="0.2">
      <c r="A35" s="110">
        <f>+A36+A41</f>
        <v>0</v>
      </c>
      <c r="B35" s="188" t="s">
        <v>325</v>
      </c>
      <c r="C35" s="188" t="str">
        <f t="shared" si="0"/>
        <v>3</v>
      </c>
      <c r="D35" s="188" t="str">
        <f t="shared" si="1"/>
        <v>1</v>
      </c>
      <c r="E35" s="188" t="str">
        <f t="shared" si="2"/>
        <v>0</v>
      </c>
      <c r="F35" s="188" t="str">
        <f t="shared" si="3"/>
        <v>0</v>
      </c>
      <c r="G35" s="188" t="str">
        <f t="shared" si="4"/>
        <v>0</v>
      </c>
      <c r="H35" s="188" t="s">
        <v>271</v>
      </c>
    </row>
    <row r="36" spans="1:9" outlineLevel="2" x14ac:dyDescent="0.2">
      <c r="A36" s="110">
        <f>+A37+A39+A40</f>
        <v>0</v>
      </c>
      <c r="B36" s="190" t="s">
        <v>326</v>
      </c>
      <c r="C36" s="190" t="str">
        <f t="shared" si="0"/>
        <v>3</v>
      </c>
      <c r="D36" s="190" t="str">
        <f t="shared" si="1"/>
        <v>1</v>
      </c>
      <c r="E36" s="190" t="str">
        <f t="shared" si="2"/>
        <v>1</v>
      </c>
      <c r="F36" s="190" t="str">
        <f t="shared" si="3"/>
        <v>0</v>
      </c>
      <c r="G36" s="190" t="str">
        <f t="shared" si="4"/>
        <v>0</v>
      </c>
      <c r="H36" s="190" t="s">
        <v>327</v>
      </c>
    </row>
    <row r="37" spans="1:9" outlineLevel="3" x14ac:dyDescent="0.2">
      <c r="B37" s="102" t="s">
        <v>328</v>
      </c>
      <c r="C37" s="103" t="str">
        <f t="shared" si="0"/>
        <v>3</v>
      </c>
      <c r="D37" s="103" t="str">
        <f t="shared" si="1"/>
        <v>1</v>
      </c>
      <c r="E37" s="103" t="str">
        <f t="shared" si="2"/>
        <v>1</v>
      </c>
      <c r="F37" s="103" t="str">
        <f t="shared" si="3"/>
        <v>1</v>
      </c>
      <c r="G37" s="103" t="str">
        <f t="shared" si="4"/>
        <v>0</v>
      </c>
      <c r="H37" s="102" t="s">
        <v>329</v>
      </c>
    </row>
    <row r="38" spans="1:9" outlineLevel="3" x14ac:dyDescent="0.2">
      <c r="B38" s="102" t="s">
        <v>330</v>
      </c>
      <c r="C38" s="103" t="str">
        <f t="shared" si="0"/>
        <v>3</v>
      </c>
      <c r="D38" s="103" t="str">
        <f t="shared" si="1"/>
        <v>1</v>
      </c>
      <c r="E38" s="103" t="str">
        <f t="shared" si="2"/>
        <v>1</v>
      </c>
      <c r="F38" s="103" t="str">
        <f t="shared" si="3"/>
        <v>1</v>
      </c>
      <c r="G38" s="103" t="str">
        <f t="shared" si="4"/>
        <v>1</v>
      </c>
      <c r="H38" s="102" t="s">
        <v>331</v>
      </c>
      <c r="I38" s="187" t="s">
        <v>376</v>
      </c>
    </row>
    <row r="39" spans="1:9" outlineLevel="3" x14ac:dyDescent="0.2">
      <c r="B39" s="102" t="s">
        <v>332</v>
      </c>
      <c r="C39" s="103" t="str">
        <f t="shared" si="0"/>
        <v>3</v>
      </c>
      <c r="D39" s="103" t="str">
        <f t="shared" si="1"/>
        <v>1</v>
      </c>
      <c r="E39" s="103" t="str">
        <f t="shared" si="2"/>
        <v>1</v>
      </c>
      <c r="F39" s="103" t="str">
        <f t="shared" si="3"/>
        <v>2</v>
      </c>
      <c r="G39" s="103" t="str">
        <f t="shared" si="4"/>
        <v>0</v>
      </c>
      <c r="H39" s="102" t="s">
        <v>282</v>
      </c>
      <c r="I39" s="187" t="s">
        <v>370</v>
      </c>
    </row>
    <row r="40" spans="1:9" outlineLevel="3" x14ac:dyDescent="0.2">
      <c r="B40" s="102" t="s">
        <v>332</v>
      </c>
      <c r="C40" s="103" t="str">
        <f t="shared" ref="C40" si="5">MID(B40,1,1)</f>
        <v>3</v>
      </c>
      <c r="D40" s="103" t="str">
        <f t="shared" ref="D40" si="6">MID(B40,3,1)</f>
        <v>1</v>
      </c>
      <c r="E40" s="103" t="str">
        <f t="shared" ref="E40" si="7">MID(B40,5,1)</f>
        <v>1</v>
      </c>
      <c r="F40" s="103" t="str">
        <f t="shared" ref="F40" si="8">MID(B40,7,1)</f>
        <v>2</v>
      </c>
      <c r="G40" s="103" t="str">
        <f t="shared" ref="G40" si="9">MID(B40,9,1)</f>
        <v>0</v>
      </c>
      <c r="H40" s="102" t="s">
        <v>284</v>
      </c>
      <c r="I40" s="187" t="s">
        <v>371</v>
      </c>
    </row>
    <row r="41" spans="1:9" outlineLevel="2" x14ac:dyDescent="0.2">
      <c r="A41" s="110">
        <f>+A42+A43</f>
        <v>0</v>
      </c>
      <c r="B41" s="190" t="s">
        <v>333</v>
      </c>
      <c r="C41" s="190" t="str">
        <f t="shared" si="0"/>
        <v>3</v>
      </c>
      <c r="D41" s="190" t="str">
        <f t="shared" si="1"/>
        <v>1</v>
      </c>
      <c r="E41" s="190" t="str">
        <f t="shared" si="2"/>
        <v>2</v>
      </c>
      <c r="F41" s="190" t="str">
        <f t="shared" si="3"/>
        <v>0</v>
      </c>
      <c r="G41" s="190" t="str">
        <f t="shared" si="4"/>
        <v>0</v>
      </c>
      <c r="H41" s="190" t="s">
        <v>334</v>
      </c>
      <c r="I41" s="187" t="s">
        <v>372</v>
      </c>
    </row>
    <row r="42" spans="1:9" outlineLevel="3" x14ac:dyDescent="0.2">
      <c r="B42" s="102" t="s">
        <v>335</v>
      </c>
      <c r="C42" s="103" t="str">
        <f t="shared" si="0"/>
        <v>3</v>
      </c>
      <c r="D42" s="103" t="str">
        <f t="shared" si="1"/>
        <v>1</v>
      </c>
      <c r="E42" s="103" t="str">
        <f t="shared" si="2"/>
        <v>2</v>
      </c>
      <c r="F42" s="103" t="str">
        <f t="shared" si="3"/>
        <v>1</v>
      </c>
      <c r="G42" s="103" t="str">
        <f t="shared" si="4"/>
        <v>0</v>
      </c>
      <c r="H42" s="102" t="s">
        <v>336</v>
      </c>
    </row>
    <row r="43" spans="1:9" outlineLevel="3" x14ac:dyDescent="0.2">
      <c r="B43" s="102" t="s">
        <v>337</v>
      </c>
      <c r="C43" s="103" t="str">
        <f t="shared" si="0"/>
        <v>3</v>
      </c>
      <c r="D43" s="103" t="str">
        <f t="shared" si="1"/>
        <v>1</v>
      </c>
      <c r="E43" s="103" t="str">
        <f t="shared" si="2"/>
        <v>2</v>
      </c>
      <c r="F43" s="103" t="str">
        <f t="shared" si="3"/>
        <v>2</v>
      </c>
      <c r="G43" s="103" t="str">
        <f t="shared" si="4"/>
        <v>0</v>
      </c>
      <c r="H43" s="102" t="s">
        <v>338</v>
      </c>
    </row>
    <row r="44" spans="1:9" outlineLevel="1" collapsed="1" x14ac:dyDescent="0.2">
      <c r="A44" s="110">
        <f>+A45+A46+A51+A57</f>
        <v>0</v>
      </c>
      <c r="B44" s="188" t="s">
        <v>339</v>
      </c>
      <c r="C44" s="188" t="str">
        <f t="shared" si="0"/>
        <v>3</v>
      </c>
      <c r="D44" s="188" t="str">
        <f t="shared" si="1"/>
        <v>2</v>
      </c>
      <c r="E44" s="188" t="str">
        <f t="shared" si="2"/>
        <v>0</v>
      </c>
      <c r="F44" s="188" t="str">
        <f t="shared" si="3"/>
        <v>0</v>
      </c>
      <c r="G44" s="188" t="str">
        <f t="shared" si="4"/>
        <v>0</v>
      </c>
      <c r="H44" s="188" t="s">
        <v>292</v>
      </c>
    </row>
    <row r="45" spans="1:9" hidden="1" outlineLevel="2" x14ac:dyDescent="0.2">
      <c r="B45" s="192" t="s">
        <v>362</v>
      </c>
      <c r="C45" s="190" t="str">
        <f t="shared" si="0"/>
        <v>3</v>
      </c>
      <c r="D45" s="190" t="str">
        <f t="shared" si="1"/>
        <v>2</v>
      </c>
      <c r="E45" s="190" t="str">
        <f t="shared" si="2"/>
        <v>1</v>
      </c>
      <c r="F45" s="190" t="str">
        <f t="shared" si="3"/>
        <v>0</v>
      </c>
      <c r="G45" s="190" t="str">
        <f t="shared" si="4"/>
        <v>0</v>
      </c>
      <c r="H45" s="192" t="s">
        <v>340</v>
      </c>
    </row>
    <row r="46" spans="1:9" hidden="1" outlineLevel="2" collapsed="1" x14ac:dyDescent="0.2">
      <c r="A46" s="110">
        <f>+A47+A48+A49+A50</f>
        <v>0</v>
      </c>
      <c r="B46" s="190" t="s">
        <v>341</v>
      </c>
      <c r="C46" s="190" t="str">
        <f t="shared" si="0"/>
        <v>3</v>
      </c>
      <c r="D46" s="190" t="str">
        <f t="shared" si="1"/>
        <v>2</v>
      </c>
      <c r="E46" s="190" t="str">
        <f t="shared" si="2"/>
        <v>2</v>
      </c>
      <c r="F46" s="190" t="str">
        <f t="shared" si="3"/>
        <v>0</v>
      </c>
      <c r="G46" s="190" t="str">
        <f t="shared" si="4"/>
        <v>0</v>
      </c>
      <c r="H46" s="190" t="s">
        <v>342</v>
      </c>
      <c r="I46" s="187" t="s">
        <v>373</v>
      </c>
    </row>
    <row r="47" spans="1:9" hidden="1" outlineLevel="3" x14ac:dyDescent="0.2">
      <c r="B47" s="102" t="s">
        <v>343</v>
      </c>
      <c r="C47" s="103" t="str">
        <f t="shared" si="0"/>
        <v>3</v>
      </c>
      <c r="D47" s="103" t="str">
        <f t="shared" si="1"/>
        <v>2</v>
      </c>
      <c r="E47" s="103" t="str">
        <f t="shared" si="2"/>
        <v>2</v>
      </c>
      <c r="F47" s="103" t="str">
        <f t="shared" si="3"/>
        <v>1</v>
      </c>
      <c r="G47" s="103" t="str">
        <f t="shared" si="4"/>
        <v>0</v>
      </c>
      <c r="H47" s="102" t="s">
        <v>297</v>
      </c>
    </row>
    <row r="48" spans="1:9" hidden="1" outlineLevel="3" x14ac:dyDescent="0.2">
      <c r="B48" s="102" t="s">
        <v>344</v>
      </c>
      <c r="C48" s="103" t="str">
        <f t="shared" si="0"/>
        <v>3</v>
      </c>
      <c r="D48" s="103" t="str">
        <f t="shared" si="1"/>
        <v>2</v>
      </c>
      <c r="E48" s="103" t="str">
        <f t="shared" si="2"/>
        <v>2</v>
      </c>
      <c r="F48" s="103" t="str">
        <f t="shared" si="3"/>
        <v>2</v>
      </c>
      <c r="G48" s="103" t="str">
        <f t="shared" si="4"/>
        <v>0</v>
      </c>
      <c r="H48" s="102" t="s">
        <v>299</v>
      </c>
    </row>
    <row r="49" spans="1:9" hidden="1" outlineLevel="3" x14ac:dyDescent="0.2">
      <c r="B49" s="102" t="s">
        <v>345</v>
      </c>
      <c r="C49" s="103" t="str">
        <f t="shared" si="0"/>
        <v>3</v>
      </c>
      <c r="D49" s="103" t="str">
        <f t="shared" si="1"/>
        <v>2</v>
      </c>
      <c r="E49" s="103" t="str">
        <f t="shared" si="2"/>
        <v>2</v>
      </c>
      <c r="F49" s="103" t="str">
        <f t="shared" si="3"/>
        <v>3</v>
      </c>
      <c r="G49" s="103" t="str">
        <f t="shared" si="4"/>
        <v>0</v>
      </c>
      <c r="H49" s="102" t="s">
        <v>301</v>
      </c>
    </row>
    <row r="50" spans="1:9" hidden="1" outlineLevel="3" x14ac:dyDescent="0.2">
      <c r="B50" s="102" t="s">
        <v>346</v>
      </c>
      <c r="C50" s="103" t="str">
        <f t="shared" si="0"/>
        <v>3</v>
      </c>
      <c r="D50" s="103" t="str">
        <f t="shared" si="1"/>
        <v>2</v>
      </c>
      <c r="E50" s="103" t="str">
        <f t="shared" si="2"/>
        <v>2</v>
      </c>
      <c r="F50" s="103" t="str">
        <f t="shared" si="3"/>
        <v>4</v>
      </c>
      <c r="G50" s="103" t="str">
        <f t="shared" si="4"/>
        <v>0</v>
      </c>
      <c r="H50" s="102" t="s">
        <v>303</v>
      </c>
    </row>
    <row r="51" spans="1:9" hidden="1" outlineLevel="2" collapsed="1" x14ac:dyDescent="0.2">
      <c r="A51" s="110">
        <f>+A52+A53+A54+A55+A56</f>
        <v>0</v>
      </c>
      <c r="B51" s="190" t="s">
        <v>347</v>
      </c>
      <c r="C51" s="190" t="str">
        <f t="shared" si="0"/>
        <v>3</v>
      </c>
      <c r="D51" s="190" t="str">
        <f t="shared" si="1"/>
        <v>2</v>
      </c>
      <c r="E51" s="190" t="str">
        <f t="shared" si="2"/>
        <v>3</v>
      </c>
      <c r="F51" s="190" t="str">
        <f t="shared" si="3"/>
        <v>0</v>
      </c>
      <c r="G51" s="190" t="str">
        <f t="shared" si="4"/>
        <v>0</v>
      </c>
      <c r="H51" s="190" t="s">
        <v>348</v>
      </c>
      <c r="I51" s="187" t="s">
        <v>374</v>
      </c>
    </row>
    <row r="52" spans="1:9" hidden="1" outlineLevel="3" x14ac:dyDescent="0.2">
      <c r="B52" s="102" t="s">
        <v>349</v>
      </c>
      <c r="C52" s="103" t="str">
        <f t="shared" si="0"/>
        <v>3</v>
      </c>
      <c r="D52" s="103" t="str">
        <f t="shared" si="1"/>
        <v>2</v>
      </c>
      <c r="E52" s="103" t="str">
        <f t="shared" si="2"/>
        <v>3</v>
      </c>
      <c r="F52" s="103" t="str">
        <f t="shared" si="3"/>
        <v>1</v>
      </c>
      <c r="G52" s="103" t="str">
        <f t="shared" si="4"/>
        <v>0</v>
      </c>
      <c r="H52" s="102" t="s">
        <v>350</v>
      </c>
    </row>
    <row r="53" spans="1:9" hidden="1" outlineLevel="3" x14ac:dyDescent="0.2">
      <c r="B53" s="102" t="s">
        <v>351</v>
      </c>
      <c r="C53" s="103" t="str">
        <f t="shared" si="0"/>
        <v>3</v>
      </c>
      <c r="D53" s="103" t="str">
        <f t="shared" si="1"/>
        <v>2</v>
      </c>
      <c r="E53" s="103" t="str">
        <f t="shared" si="2"/>
        <v>3</v>
      </c>
      <c r="F53" s="103" t="str">
        <f t="shared" si="3"/>
        <v>2</v>
      </c>
      <c r="G53" s="103" t="str">
        <f t="shared" si="4"/>
        <v>0</v>
      </c>
      <c r="H53" s="102" t="s">
        <v>309</v>
      </c>
    </row>
    <row r="54" spans="1:9" hidden="1" outlineLevel="3" x14ac:dyDescent="0.2">
      <c r="B54" s="102" t="s">
        <v>352</v>
      </c>
      <c r="C54" s="103" t="str">
        <f t="shared" si="0"/>
        <v>3</v>
      </c>
      <c r="D54" s="103" t="str">
        <f t="shared" si="1"/>
        <v>2</v>
      </c>
      <c r="E54" s="103" t="str">
        <f t="shared" si="2"/>
        <v>3</v>
      </c>
      <c r="F54" s="103" t="str">
        <f t="shared" si="3"/>
        <v>3</v>
      </c>
      <c r="G54" s="103" t="str">
        <f t="shared" si="4"/>
        <v>0</v>
      </c>
      <c r="H54" s="102" t="s">
        <v>311</v>
      </c>
    </row>
    <row r="55" spans="1:9" hidden="1" outlineLevel="3" x14ac:dyDescent="0.2">
      <c r="B55" s="102" t="s">
        <v>353</v>
      </c>
      <c r="C55" s="103" t="str">
        <f t="shared" si="0"/>
        <v>3</v>
      </c>
      <c r="D55" s="103" t="str">
        <f t="shared" si="1"/>
        <v>2</v>
      </c>
      <c r="E55" s="103" t="str">
        <f t="shared" si="2"/>
        <v>3</v>
      </c>
      <c r="F55" s="103" t="str">
        <f t="shared" si="3"/>
        <v>4</v>
      </c>
      <c r="G55" s="103" t="str">
        <f t="shared" si="4"/>
        <v>0</v>
      </c>
      <c r="H55" s="102" t="s">
        <v>313</v>
      </c>
    </row>
    <row r="56" spans="1:9" hidden="1" outlineLevel="3" x14ac:dyDescent="0.2">
      <c r="B56" s="102" t="s">
        <v>354</v>
      </c>
      <c r="C56" s="103" t="str">
        <f t="shared" si="0"/>
        <v>3</v>
      </c>
      <c r="D56" s="103" t="str">
        <f t="shared" si="1"/>
        <v>2</v>
      </c>
      <c r="E56" s="103" t="str">
        <f t="shared" si="2"/>
        <v>3</v>
      </c>
      <c r="F56" s="103" t="str">
        <f t="shared" si="3"/>
        <v>5</v>
      </c>
      <c r="G56" s="103" t="str">
        <f t="shared" si="4"/>
        <v>0</v>
      </c>
      <c r="H56" s="102" t="s">
        <v>315</v>
      </c>
    </row>
    <row r="57" spans="1:9" hidden="1" outlineLevel="2" collapsed="1" x14ac:dyDescent="0.2">
      <c r="A57" s="110">
        <f>+A58+A59+A60+A61+A62</f>
        <v>0</v>
      </c>
      <c r="B57" s="190" t="s">
        <v>355</v>
      </c>
      <c r="C57" s="190" t="str">
        <f t="shared" si="0"/>
        <v>3</v>
      </c>
      <c r="D57" s="190" t="str">
        <f t="shared" si="1"/>
        <v>2</v>
      </c>
      <c r="E57" s="190" t="str">
        <f t="shared" si="2"/>
        <v>4</v>
      </c>
      <c r="F57" s="190" t="str">
        <f t="shared" si="3"/>
        <v>0</v>
      </c>
      <c r="G57" s="190" t="str">
        <f t="shared" si="4"/>
        <v>0</v>
      </c>
      <c r="H57" s="190" t="s">
        <v>317</v>
      </c>
      <c r="I57" s="187" t="s">
        <v>375</v>
      </c>
    </row>
    <row r="58" spans="1:9" hidden="1" outlineLevel="3" x14ac:dyDescent="0.2">
      <c r="B58" s="102" t="s">
        <v>356</v>
      </c>
      <c r="C58" s="103" t="str">
        <f t="shared" si="0"/>
        <v>3</v>
      </c>
      <c r="D58" s="103" t="str">
        <f t="shared" si="1"/>
        <v>2</v>
      </c>
      <c r="E58" s="103" t="str">
        <f t="shared" si="2"/>
        <v>4</v>
      </c>
      <c r="F58" s="103" t="str">
        <f t="shared" si="3"/>
        <v>1</v>
      </c>
      <c r="G58" s="103" t="str">
        <f t="shared" si="4"/>
        <v>0</v>
      </c>
      <c r="H58" s="102" t="s">
        <v>350</v>
      </c>
    </row>
    <row r="59" spans="1:9" hidden="1" outlineLevel="3" x14ac:dyDescent="0.2">
      <c r="B59" s="102" t="s">
        <v>357</v>
      </c>
      <c r="C59" s="103" t="str">
        <f t="shared" si="0"/>
        <v>3</v>
      </c>
      <c r="D59" s="103" t="str">
        <f t="shared" si="1"/>
        <v>2</v>
      </c>
      <c r="E59" s="103" t="str">
        <f t="shared" si="2"/>
        <v>4</v>
      </c>
      <c r="F59" s="103" t="str">
        <f t="shared" si="3"/>
        <v>2</v>
      </c>
      <c r="G59" s="103" t="str">
        <f t="shared" si="4"/>
        <v>0</v>
      </c>
      <c r="H59" s="102" t="s">
        <v>309</v>
      </c>
    </row>
    <row r="60" spans="1:9" hidden="1" outlineLevel="3" x14ac:dyDescent="0.2">
      <c r="B60" s="102" t="s">
        <v>358</v>
      </c>
      <c r="C60" s="103" t="str">
        <f t="shared" si="0"/>
        <v>3</v>
      </c>
      <c r="D60" s="103" t="str">
        <f t="shared" si="1"/>
        <v>2</v>
      </c>
      <c r="E60" s="103" t="str">
        <f t="shared" si="2"/>
        <v>4</v>
      </c>
      <c r="F60" s="103" t="str">
        <f t="shared" si="3"/>
        <v>3</v>
      </c>
      <c r="G60" s="103" t="str">
        <f t="shared" si="4"/>
        <v>0</v>
      </c>
      <c r="H60" s="102" t="s">
        <v>311</v>
      </c>
    </row>
    <row r="61" spans="1:9" hidden="1" outlineLevel="3" x14ac:dyDescent="0.2">
      <c r="B61" s="102" t="s">
        <v>359</v>
      </c>
      <c r="C61" s="103" t="str">
        <f t="shared" si="0"/>
        <v>3</v>
      </c>
      <c r="D61" s="103" t="str">
        <f t="shared" si="1"/>
        <v>2</v>
      </c>
      <c r="E61" s="103" t="str">
        <f t="shared" si="2"/>
        <v>4</v>
      </c>
      <c r="F61" s="103" t="str">
        <f t="shared" si="3"/>
        <v>4</v>
      </c>
      <c r="G61" s="103" t="str">
        <f t="shared" si="4"/>
        <v>0</v>
      </c>
      <c r="H61" s="102" t="s">
        <v>313</v>
      </c>
    </row>
    <row r="62" spans="1:9" hidden="1" outlineLevel="3" x14ac:dyDescent="0.2">
      <c r="B62" s="102" t="s">
        <v>360</v>
      </c>
      <c r="C62" s="103" t="str">
        <f t="shared" si="0"/>
        <v>3</v>
      </c>
      <c r="D62" s="103" t="str">
        <f t="shared" si="1"/>
        <v>2</v>
      </c>
      <c r="E62" s="103" t="str">
        <f t="shared" si="2"/>
        <v>4</v>
      </c>
      <c r="F62" s="103" t="str">
        <f t="shared" si="3"/>
        <v>5</v>
      </c>
      <c r="G62" s="103" t="str">
        <f t="shared" si="4"/>
        <v>0</v>
      </c>
      <c r="H62" s="102" t="s">
        <v>315</v>
      </c>
    </row>
  </sheetData>
  <autoFilter ref="B1:I62"/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R71"/>
  <sheetViews>
    <sheetView showGridLines="0" tabSelected="1" zoomScale="90" zoomScaleNormal="90" workbookViewId="0">
      <selection activeCell="Q17" sqref="Q17"/>
    </sheetView>
  </sheetViews>
  <sheetFormatPr baseColWidth="10" defaultRowHeight="14.25" x14ac:dyDescent="0.2"/>
  <cols>
    <col min="1" max="2" width="2.5" style="1" customWidth="1"/>
    <col min="3" max="3" width="5.25" style="20" customWidth="1"/>
    <col min="4" max="4" width="11" style="1" customWidth="1"/>
    <col min="5" max="5" width="18" style="1" customWidth="1"/>
    <col min="6" max="7" width="13.625" style="1" hidden="1" customWidth="1"/>
    <col min="8" max="8" width="11.375" style="1" hidden="1" customWidth="1"/>
    <col min="9" max="10" width="11.75" style="1" hidden="1" customWidth="1"/>
    <col min="11" max="11" width="11.375" style="1" hidden="1" customWidth="1"/>
    <col min="12" max="14" width="11.125" style="1" bestFit="1" customWidth="1"/>
    <col min="15" max="16" width="11.875" style="1" customWidth="1"/>
    <col min="17" max="17" width="11.5" style="1" customWidth="1"/>
    <col min="18" max="22" width="7.75" style="1" hidden="1" customWidth="1"/>
    <col min="23" max="23" width="6.625" style="1" hidden="1" customWidth="1"/>
    <col min="24" max="24" width="15.375" style="1" bestFit="1" customWidth="1"/>
    <col min="25" max="25" width="15.125" style="1" bestFit="1" customWidth="1"/>
    <col min="26" max="26" width="15.375" style="1" bestFit="1" customWidth="1"/>
    <col min="27" max="27" width="2.25" style="1" customWidth="1"/>
    <col min="28" max="28" width="5.125" style="1" customWidth="1"/>
    <col min="29" max="29" width="2.75" style="248" customWidth="1"/>
    <col min="30" max="30" width="4.875" style="135" customWidth="1"/>
    <col min="31" max="32" width="15.5" style="248" customWidth="1"/>
    <col min="33" max="35" width="11.25" style="248" hidden="1" customWidth="1"/>
    <col min="36" max="36" width="12.375" style="248" hidden="1" customWidth="1"/>
    <col min="37" max="37" width="12.625" style="248" hidden="1" customWidth="1"/>
    <col min="38" max="38" width="13.75" style="248" hidden="1" customWidth="1"/>
    <col min="39" max="39" width="11.75" style="1" customWidth="1"/>
    <col min="40" max="41" width="9.875" style="1" bestFit="1" customWidth="1"/>
    <col min="42" max="43" width="13.5" style="1" bestFit="1" customWidth="1"/>
    <col min="44" max="44" width="13.125" style="1" customWidth="1"/>
    <col min="45" max="49" width="7.125" style="1" hidden="1" customWidth="1"/>
    <col min="50" max="50" width="3" style="1" hidden="1" customWidth="1"/>
    <col min="51" max="51" width="14.625" style="248" customWidth="1"/>
    <col min="52" max="52" width="14.75" style="248" bestFit="1" customWidth="1"/>
    <col min="53" max="53" width="15.125" style="248" bestFit="1" customWidth="1"/>
    <col min="54" max="54" width="4.875" bestFit="1" customWidth="1"/>
    <col min="55" max="55" width="5.125" style="1" customWidth="1"/>
    <col min="56" max="56" width="2.75" style="248" customWidth="1"/>
    <col min="57" max="57" width="7.75" style="135" bestFit="1" customWidth="1"/>
    <col min="58" max="59" width="15.5" style="248" customWidth="1"/>
    <col min="60" max="61" width="12" style="248" hidden="1" customWidth="1"/>
    <col min="62" max="62" width="12.5" style="248" hidden="1" customWidth="1"/>
    <col min="63" max="64" width="11.75" style="248" hidden="1" customWidth="1"/>
    <col min="65" max="65" width="13.125" style="248" hidden="1" customWidth="1"/>
    <col min="66" max="66" width="11.875" style="1" bestFit="1" customWidth="1"/>
    <col min="67" max="68" width="11.375" style="1" bestFit="1" customWidth="1"/>
    <col min="69" max="70" width="11.75" style="1" bestFit="1" customWidth="1"/>
    <col min="71" max="71" width="11.875" style="1" customWidth="1"/>
    <col min="72" max="73" width="7.125" style="1" hidden="1" customWidth="1"/>
    <col min="74" max="74" width="9.625" style="1" hidden="1" customWidth="1"/>
    <col min="75" max="77" width="7.125" style="1" hidden="1" customWidth="1"/>
    <col min="78" max="78" width="14.625" style="248" customWidth="1"/>
    <col min="79" max="79" width="14.75" style="248" customWidth="1"/>
    <col min="80" max="80" width="15.125" style="248" customWidth="1"/>
    <col min="81" max="81" width="3.25" customWidth="1"/>
    <col min="82" max="82" width="5.125" style="1" customWidth="1"/>
    <col min="83" max="83" width="2.875" customWidth="1"/>
    <col min="84" max="84" width="5.5" style="135" customWidth="1"/>
    <col min="85" max="85" width="11.25" customWidth="1"/>
    <col min="86" max="86" width="25.75" customWidth="1"/>
    <col min="87" max="88" width="15.375" bestFit="1" customWidth="1"/>
    <col min="89" max="89" width="14.75" bestFit="1" customWidth="1"/>
    <col min="90" max="90" width="5.5" style="135" customWidth="1"/>
    <col min="91" max="91" width="11.25" customWidth="1"/>
    <col min="92" max="92" width="18.875" customWidth="1"/>
    <col min="93" max="93" width="15.375" bestFit="1" customWidth="1"/>
    <col min="94" max="94" width="14.75" bestFit="1" customWidth="1"/>
    <col min="95" max="95" width="15.375" bestFit="1" customWidth="1"/>
    <col min="96" max="96" width="2.5" customWidth="1"/>
    <col min="97" max="97" width="3.5" customWidth="1"/>
    <col min="98" max="98" width="3.75" customWidth="1"/>
    <col min="99" max="99" width="4.5" customWidth="1"/>
    <col min="100" max="100" width="5.25" style="135" customWidth="1"/>
    <col min="101" max="101" width="11.25" customWidth="1"/>
    <col min="102" max="102" width="18.5" customWidth="1"/>
    <col min="103" max="103" width="14.5" bestFit="1" customWidth="1"/>
    <col min="104" max="104" width="14.375" bestFit="1" customWidth="1"/>
    <col min="105" max="105" width="14.5" bestFit="1" customWidth="1"/>
    <col min="106" max="106" width="6.75" style="135" customWidth="1"/>
    <col min="107" max="107" width="11.25" customWidth="1"/>
    <col min="108" max="108" width="17.75" customWidth="1"/>
    <col min="109" max="111" width="14.375" bestFit="1" customWidth="1"/>
    <col min="112" max="113" width="4.5" customWidth="1"/>
    <col min="114" max="114" width="3.75" customWidth="1"/>
    <col min="115" max="115" width="4.5" customWidth="1"/>
    <col min="116" max="116" width="5.25" style="135" bestFit="1" customWidth="1"/>
    <col min="117" max="118" width="11.25" customWidth="1"/>
    <col min="119" max="120" width="13.125" bestFit="1" customWidth="1"/>
    <col min="121" max="121" width="11.25" customWidth="1"/>
    <col min="122" max="122" width="12.625" bestFit="1" customWidth="1"/>
    <col min="123" max="123" width="5.25" style="135" bestFit="1" customWidth="1"/>
    <col min="124" max="125" width="11.25" customWidth="1"/>
    <col min="126" max="126" width="13.375" bestFit="1" customWidth="1"/>
    <col min="127" max="127" width="13.75" customWidth="1"/>
    <col min="128" max="128" width="13.5" customWidth="1"/>
    <col min="129" max="129" width="11.75" customWidth="1"/>
    <col min="130" max="130" width="5.125" customWidth="1"/>
    <col min="131" max="131" width="4.5" customWidth="1"/>
    <col min="132" max="132" width="3.75" customWidth="1"/>
    <col min="133" max="133" width="4.5" customWidth="1"/>
    <col min="134" max="134" width="5.5" style="135" customWidth="1"/>
    <col min="135" max="135" width="5.125" customWidth="1"/>
    <col min="136" max="136" width="21.875" customWidth="1"/>
    <col min="137" max="137" width="15.375" customWidth="1"/>
    <col min="138" max="138" width="15.125" customWidth="1"/>
    <col min="139" max="139" width="5.75" style="135" customWidth="1"/>
    <col min="140" max="140" width="4.75" customWidth="1"/>
    <col min="141" max="141" width="24.25" customWidth="1"/>
    <col min="142" max="142" width="15.125" customWidth="1"/>
    <col min="143" max="143" width="14.75" customWidth="1"/>
    <col min="144" max="144" width="4.5" customWidth="1"/>
    <col min="145" max="145" width="4.75" customWidth="1"/>
    <col min="146" max="146" width="3.75" customWidth="1"/>
    <col min="147" max="147" width="4.5" customWidth="1"/>
    <col min="148" max="148" width="5.5" style="135" customWidth="1"/>
    <col min="149" max="149" width="5.125" customWidth="1"/>
    <col min="150" max="150" width="21.875" customWidth="1"/>
    <col min="151" max="151" width="15.375" customWidth="1"/>
    <col min="152" max="152" width="15.125" customWidth="1"/>
    <col min="153" max="153" width="5.75" style="135" customWidth="1"/>
    <col min="154" max="154" width="4.75" customWidth="1"/>
    <col min="155" max="155" width="24.25" customWidth="1"/>
    <col min="156" max="156" width="15.125" customWidth="1"/>
    <col min="157" max="157" width="14.75" customWidth="1"/>
    <col min="158" max="158" width="4.5" customWidth="1"/>
    <col min="159" max="160" width="4.75" customWidth="1"/>
    <col min="161" max="161" width="3.25" customWidth="1"/>
    <col min="162" max="162" width="4.75" customWidth="1"/>
    <col min="163" max="163" width="6.125" style="135" bestFit="1" customWidth="1"/>
    <col min="166" max="169" width="18.625" customWidth="1"/>
    <col min="170" max="170" width="14.375" bestFit="1" customWidth="1"/>
    <col min="171" max="172" width="3.875" customWidth="1"/>
  </cols>
  <sheetData>
    <row r="1" spans="2:174" ht="15" thickBot="1" x14ac:dyDescent="0.25">
      <c r="AC1" s="1"/>
      <c r="AD1" s="20"/>
      <c r="AE1" s="1"/>
      <c r="AF1" s="1"/>
      <c r="AG1" s="1"/>
      <c r="AH1" s="1"/>
      <c r="AI1" s="1"/>
      <c r="AJ1" s="1"/>
      <c r="AK1" s="1"/>
      <c r="AL1" s="1"/>
      <c r="AY1" s="1"/>
      <c r="AZ1" s="1"/>
      <c r="BA1" s="1"/>
      <c r="BB1" s="1"/>
      <c r="BD1" s="1"/>
      <c r="BE1" s="20"/>
      <c r="BF1" s="1"/>
      <c r="BG1" s="1"/>
      <c r="BH1" s="1"/>
      <c r="BI1" s="1"/>
      <c r="BJ1" s="1"/>
      <c r="BK1" s="1"/>
      <c r="BL1" s="1"/>
      <c r="BM1" s="1"/>
      <c r="BZ1" s="1"/>
      <c r="CA1" s="1"/>
      <c r="CB1" s="1"/>
      <c r="CC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20"/>
      <c r="DM1" s="1"/>
      <c r="DN1" s="1"/>
      <c r="DO1" s="1"/>
      <c r="DP1" s="1"/>
      <c r="DQ1" s="1"/>
      <c r="DR1" s="1"/>
      <c r="DS1" s="20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20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2:174" x14ac:dyDescent="0.2">
      <c r="B2" s="21"/>
      <c r="C2" s="121"/>
      <c r="D2" s="12"/>
      <c r="E2" s="322" t="s">
        <v>503</v>
      </c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22"/>
      <c r="AC2" s="21"/>
      <c r="AD2" s="121"/>
      <c r="AE2" s="12"/>
      <c r="AF2" s="322" t="s">
        <v>503</v>
      </c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22"/>
      <c r="BD2" s="21"/>
      <c r="BE2" s="121"/>
      <c r="BF2" s="12"/>
      <c r="BG2" s="322" t="s">
        <v>503</v>
      </c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22"/>
      <c r="CE2" s="21"/>
      <c r="CF2" s="121"/>
      <c r="CG2" s="12"/>
      <c r="CH2" s="322" t="s">
        <v>504</v>
      </c>
      <c r="CI2" s="322"/>
      <c r="CJ2" s="322"/>
      <c r="CK2" s="322"/>
      <c r="CL2" s="322"/>
      <c r="CM2" s="322"/>
      <c r="CN2" s="322"/>
      <c r="CO2" s="322"/>
      <c r="CP2" s="195"/>
      <c r="CQ2" s="12"/>
      <c r="CR2" s="12"/>
      <c r="CS2" s="22"/>
      <c r="CT2" s="1"/>
      <c r="CU2" s="23"/>
      <c r="CV2" s="121"/>
      <c r="CW2" s="24"/>
      <c r="CX2" s="347" t="s">
        <v>503</v>
      </c>
      <c r="CY2" s="347"/>
      <c r="CZ2" s="347"/>
      <c r="DA2" s="347"/>
      <c r="DB2" s="347"/>
      <c r="DC2" s="347"/>
      <c r="DD2" s="347"/>
      <c r="DE2" s="347"/>
      <c r="DF2" s="205"/>
      <c r="DG2" s="24"/>
      <c r="DH2" s="24"/>
      <c r="DI2" s="169"/>
      <c r="DJ2" s="1"/>
      <c r="DK2" s="23"/>
      <c r="DL2" s="121"/>
      <c r="DM2" s="24"/>
      <c r="DN2" s="347" t="s">
        <v>503</v>
      </c>
      <c r="DO2" s="347"/>
      <c r="DP2" s="347"/>
      <c r="DQ2" s="347"/>
      <c r="DR2" s="347"/>
      <c r="DS2" s="347"/>
      <c r="DT2" s="347"/>
      <c r="DU2" s="347"/>
      <c r="DV2" s="347"/>
      <c r="DW2" s="24"/>
      <c r="DX2" s="24"/>
      <c r="DY2" s="24"/>
      <c r="DZ2" s="24"/>
      <c r="EA2" s="169"/>
      <c r="EB2" s="1"/>
      <c r="EC2" s="23"/>
      <c r="ED2" s="121"/>
      <c r="EE2" s="24"/>
      <c r="EF2" s="347" t="s">
        <v>503</v>
      </c>
      <c r="EG2" s="347"/>
      <c r="EH2" s="347"/>
      <c r="EI2" s="347"/>
      <c r="EJ2" s="347"/>
      <c r="EK2" s="347"/>
      <c r="EL2" s="347"/>
      <c r="EM2" s="276"/>
      <c r="EN2" s="24"/>
      <c r="EO2" s="169"/>
      <c r="EP2" s="1"/>
      <c r="EQ2" s="23"/>
      <c r="ER2" s="121"/>
      <c r="ES2" s="24"/>
      <c r="ET2" s="347" t="s">
        <v>503</v>
      </c>
      <c r="EU2" s="347"/>
      <c r="EV2" s="347"/>
      <c r="EW2" s="347"/>
      <c r="EX2" s="347"/>
      <c r="EY2" s="347"/>
      <c r="EZ2" s="347"/>
      <c r="FA2" s="276"/>
      <c r="FB2" s="24"/>
      <c r="FC2" s="169"/>
      <c r="FD2" s="169"/>
      <c r="FE2" s="1"/>
      <c r="FF2" s="23"/>
      <c r="FG2" s="121"/>
      <c r="FH2" s="24"/>
      <c r="FI2" s="347" t="s">
        <v>503</v>
      </c>
      <c r="FJ2" s="347"/>
      <c r="FK2" s="347"/>
      <c r="FL2" s="347"/>
      <c r="FM2" s="347"/>
      <c r="FN2" s="24"/>
      <c r="FO2" s="24"/>
      <c r="FP2" s="22"/>
      <c r="FQ2" s="1"/>
      <c r="FR2" s="1"/>
    </row>
    <row r="3" spans="2:174" x14ac:dyDescent="0.2">
      <c r="B3" s="25"/>
      <c r="C3" s="122"/>
      <c r="D3" s="13"/>
      <c r="E3" s="321" t="s">
        <v>2</v>
      </c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26"/>
      <c r="AC3" s="25"/>
      <c r="AD3" s="122"/>
      <c r="AE3" s="13"/>
      <c r="AF3" s="321" t="s">
        <v>101</v>
      </c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26"/>
      <c r="BD3" s="25"/>
      <c r="BE3" s="122"/>
      <c r="BF3" s="13"/>
      <c r="BG3" s="321" t="s">
        <v>475</v>
      </c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26"/>
      <c r="CE3" s="25"/>
      <c r="CF3" s="122"/>
      <c r="CG3" s="13"/>
      <c r="CH3" s="321" t="s">
        <v>261</v>
      </c>
      <c r="CI3" s="321"/>
      <c r="CJ3" s="321"/>
      <c r="CK3" s="321"/>
      <c r="CL3" s="321"/>
      <c r="CM3" s="321"/>
      <c r="CN3" s="321"/>
      <c r="CO3" s="321"/>
      <c r="CP3" s="196"/>
      <c r="CQ3" s="13"/>
      <c r="CR3" s="13"/>
      <c r="CS3" s="26"/>
      <c r="CT3" s="1"/>
      <c r="CU3" s="27"/>
      <c r="CV3" s="122"/>
      <c r="CW3" s="13"/>
      <c r="CX3" s="346" t="s">
        <v>262</v>
      </c>
      <c r="CY3" s="346"/>
      <c r="CZ3" s="346"/>
      <c r="DA3" s="346"/>
      <c r="DB3" s="346"/>
      <c r="DC3" s="346"/>
      <c r="DD3" s="346"/>
      <c r="DE3" s="346"/>
      <c r="DF3" s="206"/>
      <c r="DG3" s="13"/>
      <c r="DH3" s="13"/>
      <c r="DI3" s="77"/>
      <c r="DJ3" s="1"/>
      <c r="DK3" s="27"/>
      <c r="DL3" s="122"/>
      <c r="DM3" s="13"/>
      <c r="DN3" s="346" t="s">
        <v>263</v>
      </c>
      <c r="DO3" s="346"/>
      <c r="DP3" s="346"/>
      <c r="DQ3" s="346"/>
      <c r="DR3" s="346"/>
      <c r="DS3" s="346"/>
      <c r="DT3" s="346"/>
      <c r="DU3" s="346"/>
      <c r="DV3" s="346"/>
      <c r="DW3" s="13"/>
      <c r="DX3" s="13"/>
      <c r="DY3" s="13"/>
      <c r="DZ3" s="13"/>
      <c r="EA3" s="77"/>
      <c r="EB3" s="1"/>
      <c r="EC3" s="27"/>
      <c r="ED3" s="122"/>
      <c r="EE3" s="13"/>
      <c r="EF3" s="346" t="s">
        <v>264</v>
      </c>
      <c r="EG3" s="346"/>
      <c r="EH3" s="346"/>
      <c r="EI3" s="346"/>
      <c r="EJ3" s="346"/>
      <c r="EK3" s="346"/>
      <c r="EL3" s="346"/>
      <c r="EM3" s="275"/>
      <c r="EN3" s="13"/>
      <c r="EO3" s="77"/>
      <c r="EP3" s="1"/>
      <c r="EQ3" s="27"/>
      <c r="ER3" s="122"/>
      <c r="ES3" s="13"/>
      <c r="ET3" s="346" t="s">
        <v>264</v>
      </c>
      <c r="EU3" s="346"/>
      <c r="EV3" s="346"/>
      <c r="EW3" s="346"/>
      <c r="EX3" s="346"/>
      <c r="EY3" s="346"/>
      <c r="EZ3" s="346"/>
      <c r="FA3" s="275"/>
      <c r="FB3" s="13"/>
      <c r="FC3" s="77"/>
      <c r="FD3" s="77"/>
      <c r="FE3" s="1"/>
      <c r="FF3" s="27"/>
      <c r="FG3" s="122"/>
      <c r="FH3" s="13"/>
      <c r="FI3" s="346" t="s">
        <v>265</v>
      </c>
      <c r="FJ3" s="346"/>
      <c r="FK3" s="346"/>
      <c r="FL3" s="346"/>
      <c r="FM3" s="346"/>
      <c r="FN3" s="13"/>
      <c r="FO3" s="13"/>
      <c r="FP3" s="26"/>
      <c r="FQ3" s="1"/>
      <c r="FR3" s="1"/>
    </row>
    <row r="4" spans="2:174" ht="13.9" customHeight="1" x14ac:dyDescent="0.2">
      <c r="B4" s="25"/>
      <c r="C4" s="122"/>
      <c r="D4" s="13"/>
      <c r="E4" s="321" t="s">
        <v>506</v>
      </c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26"/>
      <c r="AC4" s="25"/>
      <c r="AD4" s="122"/>
      <c r="AE4" s="13"/>
      <c r="AF4" s="321" t="s">
        <v>507</v>
      </c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26"/>
      <c r="BD4" s="25"/>
      <c r="BE4" s="122"/>
      <c r="BF4" s="13"/>
      <c r="BG4" s="321" t="s">
        <v>507</v>
      </c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26"/>
      <c r="CE4" s="25"/>
      <c r="CF4" s="122"/>
      <c r="CG4" s="13"/>
      <c r="CH4" s="321" t="s">
        <v>506</v>
      </c>
      <c r="CI4" s="321"/>
      <c r="CJ4" s="321"/>
      <c r="CK4" s="321"/>
      <c r="CL4" s="321"/>
      <c r="CM4" s="321"/>
      <c r="CN4" s="321"/>
      <c r="CO4" s="321"/>
      <c r="CP4" s="196"/>
      <c r="CQ4" s="13"/>
      <c r="CR4" s="13"/>
      <c r="CS4" s="26"/>
      <c r="CT4" s="1"/>
      <c r="CU4" s="27"/>
      <c r="CV4" s="122"/>
      <c r="CW4" s="13"/>
      <c r="CX4" s="346" t="s">
        <v>507</v>
      </c>
      <c r="CY4" s="346"/>
      <c r="CZ4" s="346"/>
      <c r="DA4" s="346"/>
      <c r="DB4" s="346"/>
      <c r="DC4" s="346"/>
      <c r="DD4" s="346"/>
      <c r="DE4" s="346"/>
      <c r="DF4" s="206"/>
      <c r="DG4" s="13"/>
      <c r="DH4" s="13"/>
      <c r="DI4" s="77"/>
      <c r="DJ4" s="1"/>
      <c r="DK4" s="27"/>
      <c r="DL4" s="122"/>
      <c r="DM4" s="13"/>
      <c r="DN4" s="321" t="s">
        <v>506</v>
      </c>
      <c r="DO4" s="321"/>
      <c r="DP4" s="321"/>
      <c r="DQ4" s="321"/>
      <c r="DR4" s="321"/>
      <c r="DS4" s="321"/>
      <c r="DT4" s="321"/>
      <c r="DU4" s="321"/>
      <c r="DV4" s="321"/>
      <c r="DW4" s="13"/>
      <c r="DX4" s="13"/>
      <c r="DY4" s="13"/>
      <c r="DZ4" s="13"/>
      <c r="EA4" s="77"/>
      <c r="EB4" s="1"/>
      <c r="EC4" s="27"/>
      <c r="ED4" s="122"/>
      <c r="EE4" s="13"/>
      <c r="EF4" s="321" t="s">
        <v>506</v>
      </c>
      <c r="EG4" s="321"/>
      <c r="EH4" s="321"/>
      <c r="EI4" s="321"/>
      <c r="EJ4" s="321"/>
      <c r="EK4" s="321"/>
      <c r="EL4" s="321"/>
      <c r="EM4" s="273"/>
      <c r="EN4" s="13"/>
      <c r="EO4" s="77"/>
      <c r="EP4" s="1"/>
      <c r="EQ4" s="27"/>
      <c r="ER4" s="122"/>
      <c r="ES4" s="13"/>
      <c r="ET4" s="321" t="s">
        <v>506</v>
      </c>
      <c r="EU4" s="321"/>
      <c r="EV4" s="321"/>
      <c r="EW4" s="321"/>
      <c r="EX4" s="321"/>
      <c r="EY4" s="321"/>
      <c r="EZ4" s="321"/>
      <c r="FA4" s="273"/>
      <c r="FB4" s="13"/>
      <c r="FC4" s="77"/>
      <c r="FD4" s="77"/>
      <c r="FE4" s="1"/>
      <c r="FF4" s="27"/>
      <c r="FG4" s="122"/>
      <c r="FH4" s="13"/>
      <c r="FI4" s="346" t="s">
        <v>505</v>
      </c>
      <c r="FJ4" s="346"/>
      <c r="FK4" s="346"/>
      <c r="FL4" s="346"/>
      <c r="FM4" s="346"/>
      <c r="FN4" s="13"/>
      <c r="FO4" s="13"/>
      <c r="FP4" s="26"/>
      <c r="FQ4" s="1"/>
      <c r="FR4" s="1"/>
    </row>
    <row r="5" spans="2:174" x14ac:dyDescent="0.2">
      <c r="B5" s="25"/>
      <c r="C5" s="122"/>
      <c r="D5" s="13"/>
      <c r="E5" s="321" t="s">
        <v>3</v>
      </c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26"/>
      <c r="AC5" s="25"/>
      <c r="AD5" s="122"/>
      <c r="AE5" s="13"/>
      <c r="AF5" s="321" t="s">
        <v>3</v>
      </c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26"/>
      <c r="BD5" s="25"/>
      <c r="BE5" s="122"/>
      <c r="BF5" s="13"/>
      <c r="BG5" s="321" t="s">
        <v>3</v>
      </c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1"/>
      <c r="BS5" s="321"/>
      <c r="BT5" s="321"/>
      <c r="BU5" s="321"/>
      <c r="BV5" s="321"/>
      <c r="BW5" s="321"/>
      <c r="BX5" s="321"/>
      <c r="BY5" s="321"/>
      <c r="BZ5" s="321"/>
      <c r="CA5" s="321"/>
      <c r="CB5" s="321"/>
      <c r="CC5" s="26"/>
      <c r="CE5" s="25"/>
      <c r="CF5" s="122"/>
      <c r="CG5" s="13"/>
      <c r="CH5" s="321" t="s">
        <v>3</v>
      </c>
      <c r="CI5" s="321"/>
      <c r="CJ5" s="321"/>
      <c r="CK5" s="321"/>
      <c r="CL5" s="321"/>
      <c r="CM5" s="321"/>
      <c r="CN5" s="321"/>
      <c r="CO5" s="321"/>
      <c r="CP5" s="196"/>
      <c r="CQ5" s="13"/>
      <c r="CR5" s="13"/>
      <c r="CS5" s="26"/>
      <c r="CT5" s="1"/>
      <c r="CU5" s="27"/>
      <c r="CV5" s="122"/>
      <c r="CW5" s="29"/>
      <c r="CX5" s="348" t="s">
        <v>3</v>
      </c>
      <c r="CY5" s="348"/>
      <c r="CZ5" s="348"/>
      <c r="DA5" s="348"/>
      <c r="DB5" s="348"/>
      <c r="DC5" s="348"/>
      <c r="DD5" s="348"/>
      <c r="DE5" s="348"/>
      <c r="DF5" s="207"/>
      <c r="DG5" s="29"/>
      <c r="DH5" s="29"/>
      <c r="DI5" s="77"/>
      <c r="DJ5" s="1"/>
      <c r="DK5" s="27"/>
      <c r="DL5" s="122"/>
      <c r="DM5" s="29"/>
      <c r="DN5" s="348" t="s">
        <v>3</v>
      </c>
      <c r="DO5" s="348"/>
      <c r="DP5" s="348"/>
      <c r="DQ5" s="348"/>
      <c r="DR5" s="348"/>
      <c r="DS5" s="348"/>
      <c r="DT5" s="348"/>
      <c r="DU5" s="348"/>
      <c r="DV5" s="348"/>
      <c r="DW5" s="29"/>
      <c r="DX5" s="29"/>
      <c r="DY5" s="29"/>
      <c r="DZ5" s="29"/>
      <c r="EA5" s="77"/>
      <c r="EB5" s="1"/>
      <c r="EC5" s="27"/>
      <c r="ED5" s="122"/>
      <c r="EE5" s="29"/>
      <c r="EF5" s="348" t="s">
        <v>3</v>
      </c>
      <c r="EG5" s="348"/>
      <c r="EH5" s="348"/>
      <c r="EI5" s="348"/>
      <c r="EJ5" s="348"/>
      <c r="EK5" s="348"/>
      <c r="EL5" s="348"/>
      <c r="EM5" s="274"/>
      <c r="EN5" s="29"/>
      <c r="EO5" s="77"/>
      <c r="EP5" s="1"/>
      <c r="EQ5" s="27"/>
      <c r="ER5" s="122"/>
      <c r="ES5" s="29"/>
      <c r="ET5" s="348" t="s">
        <v>3</v>
      </c>
      <c r="EU5" s="348"/>
      <c r="EV5" s="348"/>
      <c r="EW5" s="348"/>
      <c r="EX5" s="348"/>
      <c r="EY5" s="348"/>
      <c r="EZ5" s="348"/>
      <c r="FA5" s="274"/>
      <c r="FB5" s="29"/>
      <c r="FC5" s="77"/>
      <c r="FD5" s="77"/>
      <c r="FE5" s="1"/>
      <c r="FF5" s="27"/>
      <c r="FG5" s="122"/>
      <c r="FH5" s="13"/>
      <c r="FI5" s="346" t="s">
        <v>227</v>
      </c>
      <c r="FJ5" s="346"/>
      <c r="FK5" s="346"/>
      <c r="FL5" s="346"/>
      <c r="FM5" s="346"/>
      <c r="FN5" s="13"/>
      <c r="FO5" s="13"/>
      <c r="FP5" s="26"/>
      <c r="FQ5" s="1"/>
      <c r="FR5" s="1"/>
    </row>
    <row r="6" spans="2:174" ht="13.9" customHeight="1" x14ac:dyDescent="0.2">
      <c r="B6" s="30"/>
      <c r="C6" s="123"/>
      <c r="D6" s="196"/>
      <c r="E6" s="206"/>
      <c r="F6" s="206"/>
      <c r="G6" s="206"/>
      <c r="H6" s="206"/>
      <c r="I6" s="18"/>
      <c r="J6" s="206"/>
      <c r="K6" s="18"/>
      <c r="L6" s="18"/>
      <c r="M6" s="206"/>
      <c r="N6" s="18"/>
      <c r="O6" s="117"/>
      <c r="P6" s="206"/>
      <c r="Q6" s="117"/>
      <c r="R6" s="117"/>
      <c r="S6" s="206"/>
      <c r="T6" s="117"/>
      <c r="U6" s="18"/>
      <c r="V6" s="206"/>
      <c r="W6" s="18"/>
      <c r="X6" s="18"/>
      <c r="Y6" s="206"/>
      <c r="Z6" s="18"/>
      <c r="AA6" s="26"/>
      <c r="AC6" s="30"/>
      <c r="AD6" s="123"/>
      <c r="AE6" s="19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6"/>
      <c r="BD6" s="30"/>
      <c r="BE6" s="123"/>
      <c r="BF6" s="19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6"/>
      <c r="CE6" s="30"/>
      <c r="CF6" s="123"/>
      <c r="CG6" s="115"/>
      <c r="CH6" s="117"/>
      <c r="CI6" s="117"/>
      <c r="CJ6" s="117"/>
      <c r="CK6" s="206"/>
      <c r="CL6" s="142"/>
      <c r="CM6" s="117"/>
      <c r="CN6" s="117"/>
      <c r="CO6" s="8"/>
      <c r="CP6" s="8"/>
      <c r="CQ6" s="8"/>
      <c r="CR6" s="8"/>
      <c r="CS6" s="26"/>
      <c r="CT6" s="1"/>
      <c r="CU6" s="27"/>
      <c r="CV6" s="122"/>
      <c r="CW6" s="29"/>
      <c r="CX6" s="116"/>
      <c r="CY6" s="116"/>
      <c r="CZ6" s="207"/>
      <c r="DA6" s="116"/>
      <c r="DB6" s="148"/>
      <c r="DC6" s="116"/>
      <c r="DD6" s="116"/>
      <c r="DE6" s="116"/>
      <c r="DF6" s="207"/>
      <c r="DG6" s="29"/>
      <c r="DH6" s="29"/>
      <c r="DI6" s="77"/>
      <c r="DJ6" s="1"/>
      <c r="DK6" s="27"/>
      <c r="DL6" s="122"/>
      <c r="DM6" s="29"/>
      <c r="DN6" s="116"/>
      <c r="DO6" s="116"/>
      <c r="DP6" s="116"/>
      <c r="DQ6" s="207"/>
      <c r="DR6" s="207"/>
      <c r="DS6" s="148"/>
      <c r="DT6" s="116"/>
      <c r="DU6" s="116"/>
      <c r="DV6" s="116"/>
      <c r="DW6" s="29"/>
      <c r="DX6" s="29"/>
      <c r="DY6" s="29"/>
      <c r="DZ6" s="29"/>
      <c r="EA6" s="77"/>
      <c r="EB6" s="1"/>
      <c r="EC6" s="27"/>
      <c r="ED6" s="122"/>
      <c r="EE6" s="29"/>
      <c r="EF6" s="274"/>
      <c r="EG6" s="274"/>
      <c r="EH6" s="274"/>
      <c r="EI6" s="148"/>
      <c r="EJ6" s="274"/>
      <c r="EK6" s="274"/>
      <c r="EL6" s="274"/>
      <c r="EM6" s="274"/>
      <c r="EN6" s="29"/>
      <c r="EO6" s="77"/>
      <c r="EP6" s="1"/>
      <c r="EQ6" s="27"/>
      <c r="ER6" s="122"/>
      <c r="ES6" s="29"/>
      <c r="ET6" s="274"/>
      <c r="EU6" s="274"/>
      <c r="EV6" s="274"/>
      <c r="EW6" s="148"/>
      <c r="EX6" s="274"/>
      <c r="EY6" s="274"/>
      <c r="EZ6" s="274"/>
      <c r="FA6" s="274"/>
      <c r="FB6" s="29"/>
      <c r="FC6" s="77"/>
      <c r="FD6" s="77"/>
      <c r="FE6" s="1"/>
      <c r="FF6" s="27"/>
      <c r="FG6" s="153"/>
      <c r="FH6" s="14"/>
      <c r="FI6" s="351"/>
      <c r="FJ6" s="351"/>
      <c r="FK6" s="351"/>
      <c r="FL6" s="351"/>
      <c r="FM6" s="351"/>
      <c r="FN6" s="351"/>
      <c r="FO6" s="351"/>
      <c r="FP6" s="26"/>
      <c r="FQ6" s="1"/>
      <c r="FR6" s="1"/>
    </row>
    <row r="7" spans="2:174" x14ac:dyDescent="0.2">
      <c r="B7" s="30"/>
      <c r="C7" s="123"/>
      <c r="D7" s="14" t="s">
        <v>4</v>
      </c>
      <c r="E7" s="341" t="s">
        <v>378</v>
      </c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26"/>
      <c r="AC7" s="30"/>
      <c r="AD7" s="123"/>
      <c r="AE7" s="14" t="s">
        <v>4</v>
      </c>
      <c r="AF7" s="330" t="str">
        <f>+E7</f>
        <v>3.1.1.2.0 Entidades Paraestatales y Fideicomisos No Empresariales y No Financieros</v>
      </c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26"/>
      <c r="BD7" s="30"/>
      <c r="BE7" s="123"/>
      <c r="BF7" s="14" t="s">
        <v>4</v>
      </c>
      <c r="BG7" s="330" t="str">
        <f>+AF7</f>
        <v>3.1.1.2.0 Entidades Paraestatales y Fideicomisos No Empresariales y No Financieros</v>
      </c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26"/>
      <c r="CE7" s="30"/>
      <c r="CF7" s="123"/>
      <c r="CG7" s="14" t="s">
        <v>4</v>
      </c>
      <c r="CH7" s="330" t="str">
        <f>+E7</f>
        <v>3.1.1.2.0 Entidades Paraestatales y Fideicomisos No Empresariales y No Financieros</v>
      </c>
      <c r="CI7" s="330"/>
      <c r="CJ7" s="330"/>
      <c r="CK7" s="330"/>
      <c r="CL7" s="330"/>
      <c r="CM7" s="330"/>
      <c r="CN7" s="330"/>
      <c r="CO7" s="330"/>
      <c r="CP7" s="330"/>
      <c r="CQ7" s="330"/>
      <c r="CR7" s="8"/>
      <c r="CS7" s="26"/>
      <c r="CT7" s="1"/>
      <c r="CU7" s="27"/>
      <c r="CV7" s="153"/>
      <c r="CW7" s="14" t="s">
        <v>4</v>
      </c>
      <c r="CX7" s="330" t="str">
        <f>+E7</f>
        <v>3.1.1.2.0 Entidades Paraestatales y Fideicomisos No Empresariales y No Financieros</v>
      </c>
      <c r="CY7" s="330"/>
      <c r="CZ7" s="330"/>
      <c r="DA7" s="330"/>
      <c r="DB7" s="330"/>
      <c r="DC7" s="330"/>
      <c r="DD7" s="330"/>
      <c r="DE7" s="330"/>
      <c r="DF7" s="330"/>
      <c r="DG7" s="330"/>
      <c r="DH7" s="8"/>
      <c r="DI7" s="77"/>
      <c r="DJ7" s="1"/>
      <c r="DK7" s="27"/>
      <c r="DL7" s="153"/>
      <c r="DM7" s="14" t="s">
        <v>4</v>
      </c>
      <c r="DN7" s="330" t="str">
        <f>+E7</f>
        <v>3.1.1.2.0 Entidades Paraestatales y Fideicomisos No Empresariales y No Financieros</v>
      </c>
      <c r="DO7" s="330"/>
      <c r="DP7" s="330"/>
      <c r="DQ7" s="330"/>
      <c r="DR7" s="330"/>
      <c r="DS7" s="330"/>
      <c r="DT7" s="330"/>
      <c r="DU7" s="330"/>
      <c r="DV7" s="330"/>
      <c r="DW7" s="330"/>
      <c r="DX7" s="246"/>
      <c r="DY7" s="246"/>
      <c r="DZ7" s="8"/>
      <c r="EA7" s="77"/>
      <c r="EB7" s="1"/>
      <c r="EC7" s="27"/>
      <c r="ED7" s="153"/>
      <c r="EE7" s="14" t="s">
        <v>4</v>
      </c>
      <c r="EF7" s="330" t="str">
        <f>+E7</f>
        <v>3.1.1.2.0 Entidades Paraestatales y Fideicomisos No Empresariales y No Financieros</v>
      </c>
      <c r="EG7" s="330"/>
      <c r="EH7" s="330"/>
      <c r="EI7" s="330"/>
      <c r="EJ7" s="330"/>
      <c r="EK7" s="330"/>
      <c r="EL7" s="330"/>
      <c r="EM7" s="330"/>
      <c r="EN7" s="8"/>
      <c r="EO7" s="77"/>
      <c r="EP7" s="1"/>
      <c r="EQ7" s="27"/>
      <c r="ER7" s="153"/>
      <c r="ES7" s="14" t="s">
        <v>4</v>
      </c>
      <c r="ET7" s="330" t="str">
        <f>+E7</f>
        <v>3.1.1.2.0 Entidades Paraestatales y Fideicomisos No Empresariales y No Financieros</v>
      </c>
      <c r="EU7" s="330"/>
      <c r="EV7" s="330"/>
      <c r="EW7" s="330"/>
      <c r="EX7" s="330"/>
      <c r="EY7" s="330"/>
      <c r="EZ7" s="330"/>
      <c r="FA7" s="330"/>
      <c r="FB7" s="8"/>
      <c r="FC7" s="77"/>
      <c r="FD7" s="77"/>
      <c r="FE7" s="1"/>
      <c r="FF7" s="27"/>
      <c r="FG7" s="153"/>
      <c r="FH7" s="14" t="s">
        <v>4</v>
      </c>
      <c r="FI7" s="330" t="str">
        <f>+EF7</f>
        <v>3.1.1.2.0 Entidades Paraestatales y Fideicomisos No Empresariales y No Financieros</v>
      </c>
      <c r="FJ7" s="330"/>
      <c r="FK7" s="330"/>
      <c r="FL7" s="330"/>
      <c r="FM7" s="330"/>
      <c r="FN7" s="32"/>
      <c r="FO7" s="32"/>
      <c r="FP7" s="26"/>
      <c r="FQ7" s="1"/>
      <c r="FR7" s="1"/>
    </row>
    <row r="8" spans="2:174" x14ac:dyDescent="0.2">
      <c r="B8" s="33"/>
      <c r="C8" s="124"/>
      <c r="D8" s="15"/>
      <c r="E8" s="15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26"/>
      <c r="AC8" s="33"/>
      <c r="AD8" s="124"/>
      <c r="AE8" s="15"/>
      <c r="AF8" s="15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26"/>
      <c r="BD8" s="33"/>
      <c r="BE8" s="124"/>
      <c r="BF8" s="15"/>
      <c r="BG8" s="15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26"/>
      <c r="CE8" s="33"/>
      <c r="CF8" s="124"/>
      <c r="CG8" s="15"/>
      <c r="CH8" s="15"/>
      <c r="CI8" s="34"/>
      <c r="CJ8" s="34"/>
      <c r="CK8" s="34"/>
      <c r="CL8" s="143"/>
      <c r="CM8" s="6"/>
      <c r="CN8" s="6"/>
      <c r="CO8" s="8"/>
      <c r="CP8" s="8"/>
      <c r="CQ8" s="8"/>
      <c r="CR8" s="8"/>
      <c r="CS8" s="26"/>
      <c r="CT8" s="1"/>
      <c r="CU8" s="27"/>
      <c r="CV8" s="154"/>
      <c r="CW8" s="29"/>
      <c r="CX8" s="29"/>
      <c r="CY8" s="29"/>
      <c r="CZ8" s="29"/>
      <c r="DA8" s="29"/>
      <c r="DB8" s="149"/>
      <c r="DC8" s="29"/>
      <c r="DD8" s="29"/>
      <c r="DE8" s="29"/>
      <c r="DF8" s="29"/>
      <c r="DG8" s="29"/>
      <c r="DH8" s="8"/>
      <c r="DI8" s="77"/>
      <c r="DJ8" s="1"/>
      <c r="DK8" s="27"/>
      <c r="DL8" s="154"/>
      <c r="DM8" s="29"/>
      <c r="DN8" s="29"/>
      <c r="DO8" s="29"/>
      <c r="DP8" s="29"/>
      <c r="DQ8" s="29"/>
      <c r="DR8" s="29"/>
      <c r="DS8" s="149"/>
      <c r="DT8" s="29"/>
      <c r="DU8" s="29"/>
      <c r="DV8" s="29"/>
      <c r="DW8" s="29"/>
      <c r="DX8" s="29"/>
      <c r="DY8" s="29"/>
      <c r="DZ8" s="8"/>
      <c r="EA8" s="77"/>
      <c r="EB8" s="1"/>
      <c r="EC8" s="27"/>
      <c r="ED8" s="156"/>
      <c r="EE8" s="35"/>
      <c r="EF8" s="2"/>
      <c r="EG8" s="36"/>
      <c r="EH8" s="36"/>
      <c r="EI8" s="163"/>
      <c r="EJ8" s="8"/>
      <c r="EK8" s="8"/>
      <c r="EL8" s="8"/>
      <c r="EM8" s="8"/>
      <c r="EN8" s="8"/>
      <c r="EO8" s="26"/>
      <c r="EP8" s="1"/>
      <c r="EQ8" s="27"/>
      <c r="ER8" s="156"/>
      <c r="ES8" s="35"/>
      <c r="ET8" s="2"/>
      <c r="EU8" s="36"/>
      <c r="EV8" s="36"/>
      <c r="EW8" s="163"/>
      <c r="EX8" s="8"/>
      <c r="EY8" s="8"/>
      <c r="EZ8" s="8"/>
      <c r="FA8" s="8"/>
      <c r="FB8" s="8"/>
      <c r="FC8" s="26"/>
      <c r="FD8" s="26"/>
      <c r="FE8" s="1"/>
      <c r="FF8" s="27"/>
      <c r="FG8" s="153"/>
      <c r="FH8" s="31"/>
      <c r="FI8" s="31" t="s">
        <v>228</v>
      </c>
      <c r="FJ8" s="31"/>
      <c r="FK8" s="31"/>
      <c r="FL8" s="31"/>
      <c r="FM8" s="31"/>
      <c r="FN8" s="31"/>
      <c r="FO8" s="31"/>
      <c r="FP8" s="26"/>
      <c r="FQ8" s="1"/>
      <c r="FR8" s="1"/>
    </row>
    <row r="9" spans="2:174" ht="13.9" customHeight="1" x14ac:dyDescent="0.2">
      <c r="B9" s="33"/>
      <c r="C9" s="125"/>
      <c r="D9" s="331" t="s">
        <v>5</v>
      </c>
      <c r="E9" s="332"/>
      <c r="F9" s="337" t="s">
        <v>499</v>
      </c>
      <c r="G9" s="337"/>
      <c r="H9" s="324"/>
      <c r="I9" s="337" t="s">
        <v>500</v>
      </c>
      <c r="J9" s="337"/>
      <c r="K9" s="324"/>
      <c r="L9" s="337" t="s">
        <v>501</v>
      </c>
      <c r="M9" s="337"/>
      <c r="N9" s="324"/>
      <c r="O9" s="337" t="s">
        <v>502</v>
      </c>
      <c r="P9" s="337"/>
      <c r="Q9" s="324"/>
      <c r="R9" s="337" t="s">
        <v>379</v>
      </c>
      <c r="S9" s="337"/>
      <c r="T9" s="324"/>
      <c r="U9" s="337" t="s">
        <v>380</v>
      </c>
      <c r="V9" s="337"/>
      <c r="W9" s="324"/>
      <c r="X9" s="324" t="s">
        <v>239</v>
      </c>
      <c r="Y9" s="325"/>
      <c r="Z9" s="326"/>
      <c r="AA9" s="39"/>
      <c r="AC9" s="33"/>
      <c r="AD9" s="125"/>
      <c r="AE9" s="331" t="s">
        <v>5</v>
      </c>
      <c r="AF9" s="332"/>
      <c r="AG9" s="337" t="str">
        <f>+F9</f>
        <v>3.1.1.2.0 
DIF</v>
      </c>
      <c r="AH9" s="337"/>
      <c r="AI9" s="324"/>
      <c r="AJ9" s="337" t="str">
        <f t="shared" ref="AJ9" si="0">+I9</f>
        <v>3.1.1.2.0 
SIMAPAS</v>
      </c>
      <c r="AK9" s="337"/>
      <c r="AL9" s="324"/>
      <c r="AM9" s="337" t="str">
        <f t="shared" ref="AM9" si="1">+L9</f>
        <v>3.1.1.2.0 
COMUDE</v>
      </c>
      <c r="AN9" s="337"/>
      <c r="AO9" s="324"/>
      <c r="AP9" s="337" t="str">
        <f t="shared" ref="AP9" si="2">+O9</f>
        <v>3.1.1.2.0 
IMUVI</v>
      </c>
      <c r="AQ9" s="337"/>
      <c r="AR9" s="324"/>
      <c r="AS9" s="337" t="str">
        <f t="shared" ref="AS9" si="3">+R9</f>
        <v>3.1.1.2.0 
Descentralizado 5</v>
      </c>
      <c r="AT9" s="337"/>
      <c r="AU9" s="324"/>
      <c r="AV9" s="337" t="str">
        <f t="shared" ref="AV9" si="4">+U9</f>
        <v>3.1.1.2.0 
Descentralizado 6</v>
      </c>
      <c r="AW9" s="337"/>
      <c r="AX9" s="324"/>
      <c r="AY9" s="324" t="s">
        <v>239</v>
      </c>
      <c r="AZ9" s="325"/>
      <c r="BA9" s="326"/>
      <c r="BB9" s="39"/>
      <c r="BD9" s="33"/>
      <c r="BE9" s="125"/>
      <c r="BF9" s="331" t="s">
        <v>5</v>
      </c>
      <c r="BG9" s="332"/>
      <c r="BH9" s="337" t="str">
        <f>+F9</f>
        <v>3.1.1.2.0 
DIF</v>
      </c>
      <c r="BI9" s="337"/>
      <c r="BJ9" s="324"/>
      <c r="BK9" s="337" t="str">
        <f t="shared" ref="BK9" si="5">+I9</f>
        <v>3.1.1.2.0 
SIMAPAS</v>
      </c>
      <c r="BL9" s="337"/>
      <c r="BM9" s="324"/>
      <c r="BN9" s="337" t="str">
        <f t="shared" ref="BN9" si="6">+L9</f>
        <v>3.1.1.2.0 
COMUDE</v>
      </c>
      <c r="BO9" s="337"/>
      <c r="BP9" s="324"/>
      <c r="BQ9" s="337" t="str">
        <f t="shared" ref="BQ9" si="7">+O9</f>
        <v>3.1.1.2.0 
IMUVI</v>
      </c>
      <c r="BR9" s="337"/>
      <c r="BS9" s="324"/>
      <c r="BT9" s="337" t="str">
        <f t="shared" ref="BT9" si="8">+R9</f>
        <v>3.1.1.2.0 
Descentralizado 5</v>
      </c>
      <c r="BU9" s="337"/>
      <c r="BV9" s="324"/>
      <c r="BW9" s="337" t="str">
        <f t="shared" ref="BW9" si="9">+U9</f>
        <v>3.1.1.2.0 
Descentralizado 6</v>
      </c>
      <c r="BX9" s="337"/>
      <c r="BY9" s="324"/>
      <c r="BZ9" s="324" t="s">
        <v>239</v>
      </c>
      <c r="CA9" s="325"/>
      <c r="CB9" s="326"/>
      <c r="CC9" s="39"/>
      <c r="CE9" s="170"/>
      <c r="CF9" s="140"/>
      <c r="CG9" s="352" t="s">
        <v>5</v>
      </c>
      <c r="CH9" s="352"/>
      <c r="CI9" s="37">
        <f>F11</f>
        <v>2020</v>
      </c>
      <c r="CJ9" s="37">
        <f t="shared" ref="CJ9:CK9" si="10">G11</f>
        <v>2019</v>
      </c>
      <c r="CK9" s="37">
        <f t="shared" si="10"/>
        <v>2018</v>
      </c>
      <c r="CL9" s="144"/>
      <c r="CM9" s="352" t="s">
        <v>5</v>
      </c>
      <c r="CN9" s="352"/>
      <c r="CO9" s="37">
        <f>F11</f>
        <v>2020</v>
      </c>
      <c r="CP9" s="37">
        <f t="shared" ref="CP9:CQ9" si="11">G11</f>
        <v>2019</v>
      </c>
      <c r="CQ9" s="37">
        <f t="shared" si="11"/>
        <v>2018</v>
      </c>
      <c r="CR9" s="38"/>
      <c r="CS9" s="171"/>
      <c r="CT9" s="104"/>
      <c r="CU9" s="172"/>
      <c r="CV9" s="140"/>
      <c r="CW9" s="352" t="s">
        <v>5</v>
      </c>
      <c r="CX9" s="352"/>
      <c r="CY9" s="37">
        <f>F11</f>
        <v>2020</v>
      </c>
      <c r="CZ9" s="37">
        <f t="shared" ref="CZ9:DA9" si="12">G11</f>
        <v>2019</v>
      </c>
      <c r="DA9" s="37">
        <f t="shared" si="12"/>
        <v>2018</v>
      </c>
      <c r="DB9" s="144"/>
      <c r="DC9" s="352" t="s">
        <v>5</v>
      </c>
      <c r="DD9" s="352"/>
      <c r="DE9" s="37">
        <f>F11</f>
        <v>2020</v>
      </c>
      <c r="DF9" s="37">
        <f t="shared" ref="DF9:DG9" si="13">G11</f>
        <v>2019</v>
      </c>
      <c r="DG9" s="37">
        <f t="shared" si="13"/>
        <v>2018</v>
      </c>
      <c r="DH9" s="38"/>
      <c r="DI9" s="40"/>
      <c r="DJ9" s="104"/>
      <c r="DK9" s="172"/>
      <c r="DL9" s="140"/>
      <c r="DM9" s="352" t="s">
        <v>5</v>
      </c>
      <c r="DN9" s="352"/>
      <c r="DO9" s="37" t="s">
        <v>198</v>
      </c>
      <c r="DP9" s="37" t="s">
        <v>199</v>
      </c>
      <c r="DQ9" s="37" t="s">
        <v>198</v>
      </c>
      <c r="DR9" s="37" t="s">
        <v>199</v>
      </c>
      <c r="DS9" s="144"/>
      <c r="DT9" s="352" t="s">
        <v>5</v>
      </c>
      <c r="DU9" s="352"/>
      <c r="DV9" s="37" t="s">
        <v>198</v>
      </c>
      <c r="DW9" s="37" t="s">
        <v>199</v>
      </c>
      <c r="DX9" s="37" t="s">
        <v>198</v>
      </c>
      <c r="DY9" s="37" t="s">
        <v>199</v>
      </c>
      <c r="DZ9" s="38"/>
      <c r="EA9" s="40"/>
      <c r="EB9" s="104"/>
      <c r="EC9" s="172"/>
      <c r="ED9" s="157"/>
      <c r="EE9" s="350" t="s">
        <v>5</v>
      </c>
      <c r="EF9" s="350"/>
      <c r="EG9" s="37">
        <f>F11</f>
        <v>2020</v>
      </c>
      <c r="EH9" s="37">
        <f>G11</f>
        <v>2019</v>
      </c>
      <c r="EI9" s="37"/>
      <c r="EJ9" s="350" t="s">
        <v>5</v>
      </c>
      <c r="EK9" s="350"/>
      <c r="EL9" s="37">
        <f>$F11</f>
        <v>2020</v>
      </c>
      <c r="EM9" s="37">
        <f>$G11</f>
        <v>2019</v>
      </c>
      <c r="EN9" s="43"/>
      <c r="EO9" s="173"/>
      <c r="EP9" s="104"/>
      <c r="EQ9" s="172"/>
      <c r="ER9" s="157"/>
      <c r="ES9" s="350" t="s">
        <v>5</v>
      </c>
      <c r="ET9" s="350"/>
      <c r="EU9" s="37">
        <f>$F11</f>
        <v>2020</v>
      </c>
      <c r="EV9" s="37">
        <f>$G11</f>
        <v>2019</v>
      </c>
      <c r="EW9" s="164"/>
      <c r="EX9" s="350" t="s">
        <v>5</v>
      </c>
      <c r="EY9" s="350"/>
      <c r="EZ9" s="37">
        <f>$F11</f>
        <v>2020</v>
      </c>
      <c r="FA9" s="37">
        <f>$G11</f>
        <v>2019</v>
      </c>
      <c r="FB9" s="43"/>
      <c r="FC9" s="173"/>
      <c r="FD9" s="173"/>
      <c r="FE9" s="104"/>
      <c r="FF9" s="27"/>
      <c r="FG9" s="353"/>
      <c r="FH9" s="331" t="s">
        <v>5</v>
      </c>
      <c r="FI9" s="331"/>
      <c r="FJ9" s="356" t="s">
        <v>144</v>
      </c>
      <c r="FK9" s="356" t="s">
        <v>229</v>
      </c>
      <c r="FL9" s="356" t="s">
        <v>230</v>
      </c>
      <c r="FM9" s="356" t="s">
        <v>231</v>
      </c>
      <c r="FN9" s="356" t="s">
        <v>232</v>
      </c>
      <c r="FO9" s="359"/>
      <c r="FP9" s="26"/>
      <c r="FQ9" s="1"/>
      <c r="FR9" s="1"/>
    </row>
    <row r="10" spans="2:174" ht="27.6" customHeight="1" x14ac:dyDescent="0.2">
      <c r="B10" s="33"/>
      <c r="C10" s="126"/>
      <c r="D10" s="333"/>
      <c r="E10" s="334"/>
      <c r="F10" s="338"/>
      <c r="G10" s="338"/>
      <c r="H10" s="327"/>
      <c r="I10" s="338"/>
      <c r="J10" s="338"/>
      <c r="K10" s="327"/>
      <c r="L10" s="338"/>
      <c r="M10" s="338"/>
      <c r="N10" s="327"/>
      <c r="O10" s="338"/>
      <c r="P10" s="338"/>
      <c r="Q10" s="327"/>
      <c r="R10" s="338"/>
      <c r="S10" s="338"/>
      <c r="T10" s="327"/>
      <c r="U10" s="338"/>
      <c r="V10" s="338"/>
      <c r="W10" s="327"/>
      <c r="X10" s="327"/>
      <c r="Y10" s="328"/>
      <c r="Z10" s="329"/>
      <c r="AA10" s="39"/>
      <c r="AC10" s="33"/>
      <c r="AD10" s="126"/>
      <c r="AE10" s="333"/>
      <c r="AF10" s="334"/>
      <c r="AG10" s="338"/>
      <c r="AH10" s="338"/>
      <c r="AI10" s="327"/>
      <c r="AJ10" s="338"/>
      <c r="AK10" s="338"/>
      <c r="AL10" s="327"/>
      <c r="AM10" s="338"/>
      <c r="AN10" s="338"/>
      <c r="AO10" s="327"/>
      <c r="AP10" s="338"/>
      <c r="AQ10" s="338"/>
      <c r="AR10" s="327"/>
      <c r="AS10" s="338"/>
      <c r="AT10" s="338"/>
      <c r="AU10" s="327"/>
      <c r="AV10" s="338"/>
      <c r="AW10" s="338"/>
      <c r="AX10" s="327"/>
      <c r="AY10" s="327"/>
      <c r="AZ10" s="328"/>
      <c r="BA10" s="329"/>
      <c r="BB10" s="39"/>
      <c r="BD10" s="33"/>
      <c r="BE10" s="126"/>
      <c r="BF10" s="333"/>
      <c r="BG10" s="334"/>
      <c r="BH10" s="338"/>
      <c r="BI10" s="338"/>
      <c r="BJ10" s="327"/>
      <c r="BK10" s="338"/>
      <c r="BL10" s="338"/>
      <c r="BM10" s="327"/>
      <c r="BN10" s="338"/>
      <c r="BO10" s="338"/>
      <c r="BP10" s="327"/>
      <c r="BQ10" s="338"/>
      <c r="BR10" s="338"/>
      <c r="BS10" s="327"/>
      <c r="BT10" s="338"/>
      <c r="BU10" s="338"/>
      <c r="BV10" s="327"/>
      <c r="BW10" s="338"/>
      <c r="BX10" s="338"/>
      <c r="BY10" s="327"/>
      <c r="BZ10" s="327"/>
      <c r="CA10" s="328"/>
      <c r="CB10" s="329"/>
      <c r="CC10" s="39"/>
      <c r="CE10" s="33"/>
      <c r="CF10" s="128"/>
      <c r="CG10" s="120"/>
      <c r="CH10" s="120"/>
      <c r="CI10" s="41"/>
      <c r="CJ10" s="41"/>
      <c r="CK10" s="41"/>
      <c r="CL10" s="143"/>
      <c r="CM10" s="6"/>
      <c r="CN10" s="6"/>
      <c r="CO10" s="8"/>
      <c r="CP10" s="8"/>
      <c r="CQ10" s="8"/>
      <c r="CR10" s="42"/>
      <c r="CS10" s="26"/>
      <c r="CT10" s="1"/>
      <c r="CU10" s="27"/>
      <c r="CV10" s="155"/>
      <c r="CW10" s="29"/>
      <c r="CX10" s="29"/>
      <c r="CY10" s="29"/>
      <c r="CZ10" s="29"/>
      <c r="DA10" s="29"/>
      <c r="DB10" s="150"/>
      <c r="DC10" s="29"/>
      <c r="DD10" s="29"/>
      <c r="DE10" s="29"/>
      <c r="DF10" s="29"/>
      <c r="DG10" s="29"/>
      <c r="DH10" s="42"/>
      <c r="DI10" s="77"/>
      <c r="DJ10" s="1"/>
      <c r="DK10" s="27"/>
      <c r="DL10" s="155"/>
      <c r="DM10" s="29"/>
      <c r="DN10" s="29"/>
      <c r="DO10" s="29"/>
      <c r="DP10" s="29"/>
      <c r="DQ10" s="29"/>
      <c r="DR10" s="29"/>
      <c r="DS10" s="150"/>
      <c r="DT10" s="29"/>
      <c r="DU10" s="29"/>
      <c r="DV10" s="29"/>
      <c r="DW10" s="29"/>
      <c r="DX10" s="29"/>
      <c r="DY10" s="29"/>
      <c r="DZ10" s="42"/>
      <c r="EA10" s="77"/>
      <c r="EB10" s="1"/>
      <c r="EC10" s="27"/>
      <c r="ED10" s="158"/>
      <c r="EE10" s="6"/>
      <c r="EF10" s="199"/>
      <c r="EG10" s="5"/>
      <c r="EH10" s="5"/>
      <c r="EI10" s="156"/>
      <c r="EJ10" s="8"/>
      <c r="EK10" s="8"/>
      <c r="EL10" s="8"/>
      <c r="EM10" s="8"/>
      <c r="EN10" s="42"/>
      <c r="EO10" s="26"/>
      <c r="EP10" s="1"/>
      <c r="EQ10" s="27"/>
      <c r="ER10" s="158"/>
      <c r="ES10" s="6"/>
      <c r="ET10" s="199"/>
      <c r="EU10" s="5"/>
      <c r="EV10" s="5"/>
      <c r="EW10" s="156"/>
      <c r="EX10" s="8"/>
      <c r="EY10" s="8"/>
      <c r="EZ10" s="8"/>
      <c r="FA10" s="8"/>
      <c r="FB10" s="42"/>
      <c r="FC10" s="26"/>
      <c r="FD10" s="26"/>
      <c r="FE10" s="1"/>
      <c r="FF10" s="27"/>
      <c r="FG10" s="354"/>
      <c r="FH10" s="333"/>
      <c r="FI10" s="333"/>
      <c r="FJ10" s="357"/>
      <c r="FK10" s="357"/>
      <c r="FL10" s="357"/>
      <c r="FM10" s="357"/>
      <c r="FN10" s="357"/>
      <c r="FO10" s="360"/>
      <c r="FP10" s="26"/>
      <c r="FQ10" s="1"/>
      <c r="FR10" s="1"/>
    </row>
    <row r="11" spans="2:174" ht="13.9" customHeight="1" x14ac:dyDescent="0.2">
      <c r="B11" s="33"/>
      <c r="C11" s="127"/>
      <c r="D11" s="335"/>
      <c r="E11" s="336"/>
      <c r="F11" s="136">
        <v>2020</v>
      </c>
      <c r="G11" s="137">
        <v>2019</v>
      </c>
      <c r="H11" s="137">
        <v>2018</v>
      </c>
      <c r="I11" s="136">
        <f>F11</f>
        <v>2020</v>
      </c>
      <c r="J11" s="136">
        <f t="shared" ref="J11:Z11" si="14">G11</f>
        <v>2019</v>
      </c>
      <c r="K11" s="136">
        <f t="shared" si="14"/>
        <v>2018</v>
      </c>
      <c r="L11" s="136">
        <f t="shared" si="14"/>
        <v>2020</v>
      </c>
      <c r="M11" s="136">
        <f t="shared" si="14"/>
        <v>2019</v>
      </c>
      <c r="N11" s="136">
        <f t="shared" si="14"/>
        <v>2018</v>
      </c>
      <c r="O11" s="136">
        <f t="shared" si="14"/>
        <v>2020</v>
      </c>
      <c r="P11" s="136">
        <f t="shared" si="14"/>
        <v>2019</v>
      </c>
      <c r="Q11" s="136">
        <f t="shared" si="14"/>
        <v>2018</v>
      </c>
      <c r="R11" s="136">
        <f t="shared" si="14"/>
        <v>2020</v>
      </c>
      <c r="S11" s="136">
        <f t="shared" si="14"/>
        <v>2019</v>
      </c>
      <c r="T11" s="136">
        <f t="shared" si="14"/>
        <v>2018</v>
      </c>
      <c r="U11" s="136">
        <f t="shared" si="14"/>
        <v>2020</v>
      </c>
      <c r="V11" s="136">
        <f t="shared" si="14"/>
        <v>2019</v>
      </c>
      <c r="W11" s="136">
        <f t="shared" si="14"/>
        <v>2018</v>
      </c>
      <c r="X11" s="136">
        <f t="shared" si="14"/>
        <v>2020</v>
      </c>
      <c r="Y11" s="136">
        <f t="shared" si="14"/>
        <v>2019</v>
      </c>
      <c r="Z11" s="136">
        <f t="shared" si="14"/>
        <v>2018</v>
      </c>
      <c r="AA11" s="39"/>
      <c r="AC11" s="33"/>
      <c r="AD11" s="127"/>
      <c r="AE11" s="335"/>
      <c r="AF11" s="336"/>
      <c r="AG11" s="136">
        <v>2020</v>
      </c>
      <c r="AH11" s="137">
        <f>+AG11-1</f>
        <v>2019</v>
      </c>
      <c r="AI11" s="137">
        <f>+AH11-1</f>
        <v>2018</v>
      </c>
      <c r="AJ11" s="136">
        <f>AG11</f>
        <v>2020</v>
      </c>
      <c r="AK11" s="136">
        <f t="shared" ref="AK11" si="15">AH11</f>
        <v>2019</v>
      </c>
      <c r="AL11" s="136">
        <f t="shared" ref="AL11" si="16">AI11</f>
        <v>2018</v>
      </c>
      <c r="AM11" s="136">
        <f t="shared" ref="AM11" si="17">AJ11</f>
        <v>2020</v>
      </c>
      <c r="AN11" s="136">
        <f t="shared" ref="AN11" si="18">AK11</f>
        <v>2019</v>
      </c>
      <c r="AO11" s="136">
        <f t="shared" ref="AO11" si="19">AL11</f>
        <v>2018</v>
      </c>
      <c r="AP11" s="136">
        <f t="shared" ref="AP11" si="20">AM11</f>
        <v>2020</v>
      </c>
      <c r="AQ11" s="136">
        <f t="shared" ref="AQ11" si="21">AN11</f>
        <v>2019</v>
      </c>
      <c r="AR11" s="136">
        <f t="shared" ref="AR11" si="22">AO11</f>
        <v>2018</v>
      </c>
      <c r="AS11" s="136">
        <f t="shared" ref="AS11" si="23">AP11</f>
        <v>2020</v>
      </c>
      <c r="AT11" s="136">
        <f t="shared" ref="AT11" si="24">AQ11</f>
        <v>2019</v>
      </c>
      <c r="AU11" s="136">
        <f t="shared" ref="AU11" si="25">AR11</f>
        <v>2018</v>
      </c>
      <c r="AV11" s="136">
        <f t="shared" ref="AV11" si="26">AS11</f>
        <v>2020</v>
      </c>
      <c r="AW11" s="136">
        <f t="shared" ref="AW11" si="27">AT11</f>
        <v>2019</v>
      </c>
      <c r="AX11" s="136">
        <f t="shared" ref="AX11" si="28">AU11</f>
        <v>2018</v>
      </c>
      <c r="AY11" s="136">
        <f t="shared" ref="AY11" si="29">AV11</f>
        <v>2020</v>
      </c>
      <c r="AZ11" s="136">
        <f t="shared" ref="AZ11" si="30">AW11</f>
        <v>2019</v>
      </c>
      <c r="BA11" s="136">
        <f t="shared" ref="BA11" si="31">AX11</f>
        <v>2018</v>
      </c>
      <c r="BB11" s="39"/>
      <c r="BD11" s="33"/>
      <c r="BE11" s="127"/>
      <c r="BF11" s="335"/>
      <c r="BG11" s="336"/>
      <c r="BH11" s="136">
        <v>2020</v>
      </c>
      <c r="BI11" s="137">
        <f>+BH11-1</f>
        <v>2019</v>
      </c>
      <c r="BJ11" s="137">
        <f>+BI11-1</f>
        <v>2018</v>
      </c>
      <c r="BK11" s="136">
        <f>BH11</f>
        <v>2020</v>
      </c>
      <c r="BL11" s="136">
        <f t="shared" ref="BL11" si="32">BI11</f>
        <v>2019</v>
      </c>
      <c r="BM11" s="136">
        <f t="shared" ref="BM11" si="33">BJ11</f>
        <v>2018</v>
      </c>
      <c r="BN11" s="136">
        <f t="shared" ref="BN11" si="34">BK11</f>
        <v>2020</v>
      </c>
      <c r="BO11" s="136">
        <f t="shared" ref="BO11" si="35">BL11</f>
        <v>2019</v>
      </c>
      <c r="BP11" s="136">
        <f t="shared" ref="BP11" si="36">BM11</f>
        <v>2018</v>
      </c>
      <c r="BQ11" s="136">
        <f t="shared" ref="BQ11" si="37">BN11</f>
        <v>2020</v>
      </c>
      <c r="BR11" s="136">
        <f t="shared" ref="BR11" si="38">BO11</f>
        <v>2019</v>
      </c>
      <c r="BS11" s="136">
        <f t="shared" ref="BS11" si="39">BP11</f>
        <v>2018</v>
      </c>
      <c r="BT11" s="136">
        <f t="shared" ref="BT11" si="40">BQ11</f>
        <v>2020</v>
      </c>
      <c r="BU11" s="136">
        <f t="shared" ref="BU11" si="41">BR11</f>
        <v>2019</v>
      </c>
      <c r="BV11" s="136">
        <f t="shared" ref="BV11" si="42">BS11</f>
        <v>2018</v>
      </c>
      <c r="BW11" s="136">
        <f t="shared" ref="BW11" si="43">BT11</f>
        <v>2020</v>
      </c>
      <c r="BX11" s="136">
        <f t="shared" ref="BX11" si="44">BU11</f>
        <v>2019</v>
      </c>
      <c r="BY11" s="136">
        <f t="shared" ref="BY11" si="45">BV11</f>
        <v>2018</v>
      </c>
      <c r="BZ11" s="136">
        <f t="shared" ref="BZ11" si="46">BW11</f>
        <v>2020</v>
      </c>
      <c r="CA11" s="136">
        <f t="shared" ref="CA11" si="47">BX11</f>
        <v>2019</v>
      </c>
      <c r="CB11" s="136">
        <f t="shared" ref="CB11" si="48">BY11</f>
        <v>2018</v>
      </c>
      <c r="CC11" s="39"/>
      <c r="CE11" s="33"/>
      <c r="CF11" s="129"/>
      <c r="CG11" s="340" t="s">
        <v>6</v>
      </c>
      <c r="CH11" s="340"/>
      <c r="CI11" s="44">
        <f>CI12+CI22+CI26</f>
        <v>117621925.38</v>
      </c>
      <c r="CJ11" s="44">
        <f t="shared" ref="CJ11:CK11" si="49">CJ12+CJ22+CJ26</f>
        <v>121230533.08000001</v>
      </c>
      <c r="CK11" s="44">
        <f t="shared" si="49"/>
        <v>115078511.58</v>
      </c>
      <c r="CL11" s="145"/>
      <c r="CM11" s="340" t="s">
        <v>7</v>
      </c>
      <c r="CN11" s="340"/>
      <c r="CO11" s="44">
        <f>CO12+CO17+CO28+CO33+CO40+CO48</f>
        <v>102006113.13</v>
      </c>
      <c r="CP11" s="44">
        <f t="shared" ref="CP11:CQ11" si="50">CP12+CP17+CP28+CP33+CP40+CP48</f>
        <v>93226362.980000004</v>
      </c>
      <c r="CQ11" s="44">
        <f t="shared" si="50"/>
        <v>100355669.33999999</v>
      </c>
      <c r="CR11" s="45"/>
      <c r="CS11" s="46"/>
      <c r="CT11" s="1"/>
      <c r="CU11" s="27"/>
      <c r="CV11" s="132"/>
      <c r="CW11" s="344" t="s">
        <v>102</v>
      </c>
      <c r="CX11" s="344"/>
      <c r="CY11" s="47">
        <f>CY12+CY23</f>
        <v>354190278.96999997</v>
      </c>
      <c r="CZ11" s="47">
        <f t="shared" ref="CZ11:DA11" si="51">CZ12+CZ23</f>
        <v>341653417.10000002</v>
      </c>
      <c r="DA11" s="47">
        <f t="shared" si="51"/>
        <v>307933576.63999999</v>
      </c>
      <c r="DB11" s="145"/>
      <c r="DC11" s="344" t="s">
        <v>103</v>
      </c>
      <c r="DD11" s="344"/>
      <c r="DE11" s="47">
        <f>DE12+DE23</f>
        <v>36466206.090000004</v>
      </c>
      <c r="DF11" s="47">
        <f t="shared" ref="DF11:DG11" si="52">DF12+DF23</f>
        <v>39859759.660000004</v>
      </c>
      <c r="DG11" s="47">
        <f t="shared" si="52"/>
        <v>35090548.450000003</v>
      </c>
      <c r="DH11" s="42"/>
      <c r="DI11" s="77"/>
      <c r="DJ11" s="1"/>
      <c r="DK11" s="27"/>
      <c r="DL11" s="132"/>
      <c r="DM11" s="344" t="s">
        <v>102</v>
      </c>
      <c r="DN11" s="344"/>
      <c r="DO11" s="49">
        <f>IF((CY11-CZ11)&gt;0,0,-CY11+CZ11)</f>
        <v>0</v>
      </c>
      <c r="DP11" s="49">
        <f>IF((CY11-CZ11)&gt;0,+CY11-CZ11,0)</f>
        <v>12536861.869999945</v>
      </c>
      <c r="DQ11" s="49">
        <f>IF((CZ11-DA11)&gt;0,0,-CZ11+DA11)</f>
        <v>0</v>
      </c>
      <c r="DR11" s="49">
        <f>IF((CZ11-DA11)&gt;0,+CZ11-DA11,0)</f>
        <v>33719840.460000038</v>
      </c>
      <c r="DS11" s="145"/>
      <c r="DT11" s="344" t="s">
        <v>103</v>
      </c>
      <c r="DU11" s="344"/>
      <c r="DV11" s="49">
        <f>IF((DE11-DF11)&gt;0,+DE11-DF11,0)</f>
        <v>0</v>
      </c>
      <c r="DW11" s="49">
        <f>IF((DE11-DF11)&gt;0,0,-DE11+DF11)</f>
        <v>3393553.5700000003</v>
      </c>
      <c r="DX11" s="49">
        <f>IF((DF11-DG11)&gt;0,+DF11-DG11,0)</f>
        <v>4769211.2100000009</v>
      </c>
      <c r="DY11" s="49">
        <f>IF((DF11-DG11)&gt;0,0,-DF11+DG11)</f>
        <v>0</v>
      </c>
      <c r="DZ11" s="42"/>
      <c r="EA11" s="77"/>
      <c r="EB11" s="1"/>
      <c r="EC11" s="27"/>
      <c r="ED11" s="159"/>
      <c r="EE11" s="202"/>
      <c r="EF11" s="3"/>
      <c r="EG11" s="52"/>
      <c r="EH11" s="52"/>
      <c r="EI11" s="162"/>
      <c r="EJ11" s="8"/>
      <c r="EK11" s="8"/>
      <c r="EL11" s="8"/>
      <c r="EM11" s="8"/>
      <c r="EN11" s="42"/>
      <c r="EO11" s="26"/>
      <c r="EP11" s="1"/>
      <c r="EQ11" s="27"/>
      <c r="ER11" s="159"/>
      <c r="ES11" s="202"/>
      <c r="ET11" s="3"/>
      <c r="EU11" s="52"/>
      <c r="EV11" s="52"/>
      <c r="EW11" s="162"/>
      <c r="EX11" s="8"/>
      <c r="EY11" s="8"/>
      <c r="EZ11" s="8"/>
      <c r="FA11" s="8"/>
      <c r="FB11" s="42"/>
      <c r="FC11" s="26"/>
      <c r="FD11" s="26"/>
      <c r="FE11" s="1"/>
      <c r="FF11" s="27"/>
      <c r="FG11" s="355"/>
      <c r="FH11" s="335"/>
      <c r="FI11" s="335"/>
      <c r="FJ11" s="358"/>
      <c r="FK11" s="358"/>
      <c r="FL11" s="358"/>
      <c r="FM11" s="358"/>
      <c r="FN11" s="358"/>
      <c r="FO11" s="361"/>
      <c r="FP11" s="26"/>
      <c r="FQ11" s="1"/>
      <c r="FR11" s="1"/>
    </row>
    <row r="12" spans="2:174" x14ac:dyDescent="0.2">
      <c r="B12" s="33"/>
      <c r="C12" s="128"/>
      <c r="D12" s="343"/>
      <c r="E12" s="343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9"/>
      <c r="Y12" s="208"/>
      <c r="Z12" s="210"/>
      <c r="AA12" s="26"/>
      <c r="AC12" s="33"/>
      <c r="AD12" s="128"/>
      <c r="AE12" s="339"/>
      <c r="AF12" s="339"/>
      <c r="AG12" s="251"/>
      <c r="AH12" s="251"/>
      <c r="AI12" s="251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9"/>
      <c r="AZ12" s="208"/>
      <c r="BA12" s="210"/>
      <c r="BB12" s="26"/>
      <c r="BD12" s="33"/>
      <c r="BE12" s="128"/>
      <c r="BF12" s="339"/>
      <c r="BG12" s="339"/>
      <c r="BH12" s="208"/>
      <c r="BI12" s="208"/>
      <c r="BJ12" s="208"/>
      <c r="BK12" s="208"/>
      <c r="BL12" s="208"/>
      <c r="BM12" s="208"/>
      <c r="BN12" s="236"/>
      <c r="BO12" s="236"/>
      <c r="BP12" s="236"/>
      <c r="BQ12" s="208"/>
      <c r="BR12" s="208"/>
      <c r="BS12" s="208"/>
      <c r="BT12" s="208"/>
      <c r="BU12" s="208"/>
      <c r="BV12" s="208"/>
      <c r="BW12" s="208"/>
      <c r="BX12" s="208"/>
      <c r="BY12" s="208"/>
      <c r="BZ12" s="209"/>
      <c r="CA12" s="208"/>
      <c r="CB12" s="210"/>
      <c r="CC12" s="26"/>
      <c r="CE12" s="33"/>
      <c r="CF12" s="129"/>
      <c r="CG12" s="344" t="s">
        <v>8</v>
      </c>
      <c r="CH12" s="344"/>
      <c r="CI12" s="50">
        <f>SUM(CI13:CI20)</f>
        <v>89343009.919999987</v>
      </c>
      <c r="CJ12" s="50">
        <f t="shared" ref="CJ12:CK12" si="53">SUM(CJ13:CJ20)</f>
        <v>90243650.329999998</v>
      </c>
      <c r="CK12" s="50">
        <f t="shared" si="53"/>
        <v>80235610.379999995</v>
      </c>
      <c r="CL12" s="145"/>
      <c r="CM12" s="340" t="s">
        <v>9</v>
      </c>
      <c r="CN12" s="340"/>
      <c r="CO12" s="50">
        <f>SUM(CO13:CO15)</f>
        <v>96255584.519999996</v>
      </c>
      <c r="CP12" s="50">
        <f t="shared" ref="CP12:CQ12" si="54">SUM(CP13:CP15)</f>
        <v>88941370.13000001</v>
      </c>
      <c r="CQ12" s="50">
        <f t="shared" si="54"/>
        <v>88660244.239999995</v>
      </c>
      <c r="CR12" s="51"/>
      <c r="CS12" s="26"/>
      <c r="CT12" s="1"/>
      <c r="CU12" s="27"/>
      <c r="CV12" s="132"/>
      <c r="CW12" s="345" t="s">
        <v>104</v>
      </c>
      <c r="CX12" s="345"/>
      <c r="CY12" s="47">
        <f>SUM(CY13:CY19)</f>
        <v>73844365.209999993</v>
      </c>
      <c r="CZ12" s="47">
        <f t="shared" ref="CZ12:DA12" si="55">SUM(CZ13:CZ19)</f>
        <v>69736487.689999998</v>
      </c>
      <c r="DA12" s="47">
        <f t="shared" si="55"/>
        <v>53646669.159999996</v>
      </c>
      <c r="DB12" s="145"/>
      <c r="DC12" s="345" t="s">
        <v>105</v>
      </c>
      <c r="DD12" s="345"/>
      <c r="DE12" s="47">
        <f>SUM(DE13:DE20)</f>
        <v>13516753.300000001</v>
      </c>
      <c r="DF12" s="47">
        <f t="shared" ref="DF12:DG12" si="56">SUM(DF13:DF20)</f>
        <v>11663688.380000001</v>
      </c>
      <c r="DG12" s="47">
        <f t="shared" si="56"/>
        <v>8920564.5300000012</v>
      </c>
      <c r="DH12" s="42"/>
      <c r="DI12" s="77"/>
      <c r="DJ12" s="1"/>
      <c r="DK12" s="27"/>
      <c r="DL12" s="132"/>
      <c r="DM12" s="345" t="s">
        <v>104</v>
      </c>
      <c r="DN12" s="345"/>
      <c r="DO12" s="49">
        <f t="shared" ref="DO12:DO32" si="57">IF((CY12-CZ12)&gt;0,0,-CY12+CZ12)</f>
        <v>0</v>
      </c>
      <c r="DP12" s="49">
        <f t="shared" ref="DP12:DP32" si="58">IF((CY12-CZ12)&gt;0,+CY12-CZ12,0)</f>
        <v>4107877.5199999958</v>
      </c>
      <c r="DQ12" s="49">
        <f t="shared" ref="DQ12:DQ19" si="59">IF((CZ12-DA12)&gt;0,0,-CZ12+DA12)</f>
        <v>0</v>
      </c>
      <c r="DR12" s="49">
        <f t="shared" ref="DR12:DR19" si="60">IF((CZ12-DA12)&gt;0,+CZ12-DA12,0)</f>
        <v>16089818.530000001</v>
      </c>
      <c r="DS12" s="145"/>
      <c r="DT12" s="345" t="s">
        <v>105</v>
      </c>
      <c r="DU12" s="345"/>
      <c r="DV12" s="49">
        <f t="shared" ref="DV12:DV49" si="61">IF((DE12-DF12)&gt;0,+DE12-DF12,0)</f>
        <v>1853064.92</v>
      </c>
      <c r="DW12" s="49">
        <f t="shared" ref="DW12:DW49" si="62">IF((DE12-DF12)&gt;0,0,-DE12+DF12)</f>
        <v>0</v>
      </c>
      <c r="DX12" s="49">
        <f t="shared" ref="DX12:DX20" si="63">IF((DF12-DG12)&gt;0,+DF12-DG12,0)</f>
        <v>2743123.8499999996</v>
      </c>
      <c r="DY12" s="49">
        <f t="shared" ref="DY12:DY20" si="64">IF((DF12-DG12)&gt;0,0,-DF12+DG12)</f>
        <v>0</v>
      </c>
      <c r="DZ12" s="42"/>
      <c r="EA12" s="77"/>
      <c r="EB12" s="1"/>
      <c r="EC12" s="27"/>
      <c r="ED12" s="159"/>
      <c r="EE12" s="349" t="s">
        <v>226</v>
      </c>
      <c r="EF12" s="349"/>
      <c r="EG12" s="52"/>
      <c r="EH12" s="52"/>
      <c r="EI12" s="162"/>
      <c r="EJ12" s="349" t="s">
        <v>201</v>
      </c>
      <c r="EK12" s="349"/>
      <c r="EL12" s="52"/>
      <c r="EM12" s="52"/>
      <c r="EN12" s="42"/>
      <c r="EO12" s="26"/>
      <c r="EP12" s="1"/>
      <c r="EQ12" s="27"/>
      <c r="ER12" s="159"/>
      <c r="ES12" s="349" t="s">
        <v>226</v>
      </c>
      <c r="ET12" s="349"/>
      <c r="EU12" s="52"/>
      <c r="EV12" s="52"/>
      <c r="EW12" s="162"/>
      <c r="EX12" s="349" t="s">
        <v>201</v>
      </c>
      <c r="EY12" s="349"/>
      <c r="EZ12" s="52"/>
      <c r="FA12" s="52"/>
      <c r="FB12" s="42"/>
      <c r="FC12" s="26"/>
      <c r="FD12" s="26"/>
      <c r="FE12" s="1"/>
      <c r="FF12" s="27"/>
      <c r="FG12" s="159"/>
      <c r="FH12" s="55"/>
      <c r="FI12" s="114"/>
      <c r="FJ12" s="56"/>
      <c r="FK12" s="57"/>
      <c r="FL12" s="119"/>
      <c r="FM12" s="119"/>
      <c r="FN12" s="55"/>
      <c r="FO12" s="58"/>
      <c r="FP12" s="26"/>
      <c r="FQ12" s="1"/>
      <c r="FR12" s="1"/>
    </row>
    <row r="13" spans="2:174" x14ac:dyDescent="0.2">
      <c r="B13" s="33"/>
      <c r="C13" s="129">
        <v>4000</v>
      </c>
      <c r="D13" s="234" t="s">
        <v>6</v>
      </c>
      <c r="E13" s="234"/>
      <c r="F13" s="212">
        <f>+F14+F23+F26</f>
        <v>26714647.960000001</v>
      </c>
      <c r="G13" s="212">
        <f>+G14+G23+G26</f>
        <v>25745598</v>
      </c>
      <c r="H13" s="212">
        <v>27165113.840000004</v>
      </c>
      <c r="I13" s="212">
        <f>+I14+I23+I26</f>
        <v>79906140.439999998</v>
      </c>
      <c r="J13" s="212">
        <f>+J14+J23+J26</f>
        <v>82253969.590000004</v>
      </c>
      <c r="K13" s="212">
        <v>73846123.280000001</v>
      </c>
      <c r="L13" s="212">
        <f>+L14+L23+L26</f>
        <v>1713240</v>
      </c>
      <c r="M13" s="212">
        <f>+M14+M23+M26</f>
        <v>1663345.97</v>
      </c>
      <c r="N13" s="212">
        <v>1834283.41</v>
      </c>
      <c r="O13" s="212">
        <f>+O14+O23+O26</f>
        <v>9287896.9800000004</v>
      </c>
      <c r="P13" s="212">
        <f>+P14+P23+P26</f>
        <v>11567619.52</v>
      </c>
      <c r="Q13" s="212">
        <v>12232991.050000001</v>
      </c>
      <c r="R13" s="212"/>
      <c r="S13" s="212"/>
      <c r="T13" s="212"/>
      <c r="U13" s="212"/>
      <c r="V13" s="212"/>
      <c r="W13" s="212"/>
      <c r="X13" s="222">
        <f t="shared" ref="X13:X44" si="65">+F13+I13+L13+O13+R13+U13</f>
        <v>117621925.38000001</v>
      </c>
      <c r="Y13" s="212">
        <f t="shared" ref="Y13:Y44" si="66">+G13+J13+M13+P13+S13+V13</f>
        <v>121230533.08</v>
      </c>
      <c r="Z13" s="214">
        <f t="shared" ref="Z13:Z44" si="67">+H13+K13+N13+Q13+T13+W13</f>
        <v>115078511.58</v>
      </c>
      <c r="AA13" s="46"/>
      <c r="AC13" s="27"/>
      <c r="AD13" s="133">
        <v>1000</v>
      </c>
      <c r="AE13" s="233" t="s">
        <v>432</v>
      </c>
      <c r="AF13" s="233"/>
      <c r="AG13" s="236">
        <f>+AG14+AG22</f>
        <v>8338957.669999999</v>
      </c>
      <c r="AH13" s="236">
        <f>+AH14+AH22</f>
        <v>7983051.2199999988</v>
      </c>
      <c r="AI13" s="236">
        <f>+AI14+AI22</f>
        <v>6743151.3899999997</v>
      </c>
      <c r="AJ13" s="236">
        <f t="shared" ref="AJ13:AK13" si="68">+AJ14+AJ22</f>
        <v>215800046.27000001</v>
      </c>
      <c r="AK13" s="236">
        <f t="shared" si="68"/>
        <v>204355819.00999999</v>
      </c>
      <c r="AL13" s="236">
        <f t="shared" ref="AL13" si="69">+AL14+AL22</f>
        <v>182663538.68000001</v>
      </c>
      <c r="AM13" s="236">
        <f>+AM14+AM22</f>
        <v>1180323.97</v>
      </c>
      <c r="AN13" s="236">
        <f>+AN14+AN22</f>
        <v>584283.31000000006</v>
      </c>
      <c r="AO13" s="236">
        <f>+AO14+AO22</f>
        <v>494074.01000000007</v>
      </c>
      <c r="AP13" s="236">
        <f t="shared" ref="AP13:AQ13" si="70">+AP14+AP22</f>
        <v>128870951.05999997</v>
      </c>
      <c r="AQ13" s="236">
        <f t="shared" si="70"/>
        <v>128730263.56</v>
      </c>
      <c r="AR13" s="236">
        <f t="shared" ref="AR13" si="71">+AR14+AR22</f>
        <v>118032812.55999999</v>
      </c>
      <c r="AS13" s="212"/>
      <c r="AT13" s="212"/>
      <c r="AU13" s="212"/>
      <c r="AV13" s="212"/>
      <c r="AW13" s="212"/>
      <c r="AX13" s="212"/>
      <c r="AY13" s="222">
        <f t="shared" ref="AY13:AY44" si="72">+AG13+AJ13+AM13+AP13+AS13+AV13</f>
        <v>354190278.96999997</v>
      </c>
      <c r="AZ13" s="212">
        <f t="shared" ref="AZ13:AZ44" si="73">+AH13+AK13+AN13+AQ13+AT13+AW13</f>
        <v>341653417.10000002</v>
      </c>
      <c r="BA13" s="214">
        <f t="shared" ref="BA13:BA44" si="74">+AI13+AL13+AO13+AR13+AU13+AX13</f>
        <v>307933576.63999999</v>
      </c>
      <c r="BB13" s="46"/>
      <c r="BD13" s="27"/>
      <c r="BE13" s="133"/>
      <c r="BF13" s="233" t="s">
        <v>476</v>
      </c>
      <c r="BG13" s="233"/>
      <c r="BH13" s="221"/>
      <c r="BI13" s="221"/>
      <c r="BJ13" s="236"/>
      <c r="BK13" s="236"/>
      <c r="BL13" s="236"/>
      <c r="BM13" s="236"/>
      <c r="BN13" s="283"/>
      <c r="BO13" s="283"/>
      <c r="BP13" s="283"/>
      <c r="BQ13" s="212"/>
      <c r="BR13" s="212"/>
      <c r="BS13" s="212"/>
      <c r="BT13" s="212"/>
      <c r="BU13" s="212"/>
      <c r="BV13" s="212"/>
      <c r="BW13" s="212"/>
      <c r="BX13" s="212"/>
      <c r="BY13" s="212"/>
      <c r="BZ13" s="222">
        <f t="shared" ref="BZ13:BZ44" si="75">+BH13+BK13+BN13+BQ13+BT13+BW13</f>
        <v>0</v>
      </c>
      <c r="CA13" s="212">
        <f t="shared" ref="CA13:CA44" si="76">+BI13+BL13+BO13+BR13+BU13+BX13</f>
        <v>0</v>
      </c>
      <c r="CB13" s="214">
        <f t="shared" ref="CB13:CB44" si="77">+BJ13+BM13+BP13+BS13+BV13+BY13</f>
        <v>0</v>
      </c>
      <c r="CC13" s="46"/>
      <c r="CE13" s="33"/>
      <c r="CF13" s="128" t="s">
        <v>60</v>
      </c>
      <c r="CG13" s="342" t="s">
        <v>10</v>
      </c>
      <c r="CH13" s="342"/>
      <c r="CI13" s="54">
        <f t="shared" ref="CI13:CK20" si="78">+X15</f>
        <v>0</v>
      </c>
      <c r="CJ13" s="54">
        <f t="shared" si="78"/>
        <v>0</v>
      </c>
      <c r="CK13" s="54">
        <f t="shared" si="78"/>
        <v>0</v>
      </c>
      <c r="CL13" s="145" t="s">
        <v>75</v>
      </c>
      <c r="CM13" s="342" t="s">
        <v>11</v>
      </c>
      <c r="CN13" s="342"/>
      <c r="CO13" s="54">
        <f t="shared" ref="CO13:CQ15" si="79">+X34</f>
        <v>54640229.380000003</v>
      </c>
      <c r="CP13" s="54">
        <f t="shared" si="79"/>
        <v>51389193.240000002</v>
      </c>
      <c r="CQ13" s="54">
        <f t="shared" si="79"/>
        <v>47691539.479999997</v>
      </c>
      <c r="CR13" s="51"/>
      <c r="CS13" s="26"/>
      <c r="CT13" s="1"/>
      <c r="CU13" s="27"/>
      <c r="CV13" s="132" t="s">
        <v>158</v>
      </c>
      <c r="CW13" s="342" t="s">
        <v>106</v>
      </c>
      <c r="CX13" s="342"/>
      <c r="CY13" s="54">
        <f t="shared" ref="CY13:DA19" si="80">+AY15</f>
        <v>42248914.99000001</v>
      </c>
      <c r="CZ13" s="54">
        <f t="shared" si="80"/>
        <v>32185628.859999999</v>
      </c>
      <c r="DA13" s="54">
        <f t="shared" si="80"/>
        <v>17161263.830000002</v>
      </c>
      <c r="DB13" s="145" t="s">
        <v>174</v>
      </c>
      <c r="DC13" s="342" t="s">
        <v>107</v>
      </c>
      <c r="DD13" s="342"/>
      <c r="DE13" s="54">
        <f t="shared" ref="DE13:DG20" si="81">+AY34</f>
        <v>13516753.300000001</v>
      </c>
      <c r="DF13" s="54">
        <f t="shared" si="81"/>
        <v>11663688.380000001</v>
      </c>
      <c r="DG13" s="54">
        <f t="shared" si="81"/>
        <v>8920564.5300000012</v>
      </c>
      <c r="DH13" s="42"/>
      <c r="DI13" s="77"/>
      <c r="DJ13" s="1"/>
      <c r="DK13" s="27"/>
      <c r="DL13" s="132" t="s">
        <v>158</v>
      </c>
      <c r="DM13" s="342" t="s">
        <v>106</v>
      </c>
      <c r="DN13" s="342"/>
      <c r="DO13" s="54">
        <f t="shared" si="57"/>
        <v>0</v>
      </c>
      <c r="DP13" s="54">
        <f t="shared" si="58"/>
        <v>10063286.13000001</v>
      </c>
      <c r="DQ13" s="54">
        <f t="shared" si="59"/>
        <v>0</v>
      </c>
      <c r="DR13" s="54">
        <f t="shared" si="60"/>
        <v>15024365.029999997</v>
      </c>
      <c r="DS13" s="145" t="s">
        <v>174</v>
      </c>
      <c r="DT13" s="342" t="s">
        <v>107</v>
      </c>
      <c r="DU13" s="342"/>
      <c r="DV13" s="54">
        <f t="shared" si="61"/>
        <v>1853064.92</v>
      </c>
      <c r="DW13" s="54">
        <f t="shared" si="62"/>
        <v>0</v>
      </c>
      <c r="DX13" s="54">
        <f t="shared" si="63"/>
        <v>2743123.8499999996</v>
      </c>
      <c r="DY13" s="54">
        <f t="shared" si="64"/>
        <v>0</v>
      </c>
      <c r="DZ13" s="42"/>
      <c r="EA13" s="77"/>
      <c r="EB13" s="1"/>
      <c r="EC13" s="27"/>
      <c r="ED13" s="159"/>
      <c r="EE13" s="202"/>
      <c r="EF13" s="202"/>
      <c r="EG13" s="52"/>
      <c r="EH13" s="52"/>
      <c r="EI13" s="162"/>
      <c r="EJ13" s="202"/>
      <c r="EK13" s="3"/>
      <c r="EL13" s="52"/>
      <c r="EM13" s="52"/>
      <c r="EN13" s="42"/>
      <c r="EO13" s="26"/>
      <c r="EP13" s="1"/>
      <c r="EQ13" s="27"/>
      <c r="ER13" s="159"/>
      <c r="ES13" s="202"/>
      <c r="ET13" s="202"/>
      <c r="EU13" s="52"/>
      <c r="EV13" s="52"/>
      <c r="EW13" s="162"/>
      <c r="EX13" s="202"/>
      <c r="EY13" s="3"/>
      <c r="EZ13" s="52"/>
      <c r="FA13" s="52"/>
      <c r="FB13" s="42"/>
      <c r="FC13" s="26"/>
      <c r="FD13" s="26"/>
      <c r="FE13" s="1"/>
      <c r="FF13" s="27"/>
      <c r="FG13" s="132" t="s">
        <v>195</v>
      </c>
      <c r="FH13" s="344" t="s">
        <v>152</v>
      </c>
      <c r="FI13" s="344"/>
      <c r="FJ13" s="178"/>
      <c r="FK13" s="175">
        <f>+DF45</f>
        <v>-353118.03</v>
      </c>
      <c r="FL13" s="175">
        <f>+DE45-DF45</f>
        <v>0</v>
      </c>
      <c r="FM13" s="60">
        <v>0</v>
      </c>
      <c r="FN13" s="61"/>
      <c r="FO13" s="58"/>
      <c r="FP13" s="26"/>
      <c r="FQ13" s="1"/>
      <c r="FR13" s="1"/>
    </row>
    <row r="14" spans="2:174" x14ac:dyDescent="0.2">
      <c r="B14" s="33"/>
      <c r="C14" s="129">
        <v>4100</v>
      </c>
      <c r="D14" s="234" t="s">
        <v>388</v>
      </c>
      <c r="E14" s="234"/>
      <c r="F14" s="212">
        <f>SUM(F15:F22)</f>
        <v>3762230.5</v>
      </c>
      <c r="G14" s="212">
        <f>SUM(G15:G22)</f>
        <v>5266956.5599999996</v>
      </c>
      <c r="H14" s="212">
        <v>4584989.4000000004</v>
      </c>
      <c r="I14" s="212">
        <f>SUM(I15:I22)</f>
        <v>79486140.439999998</v>
      </c>
      <c r="J14" s="212">
        <f>SUM(J15:J22)</f>
        <v>76602332.339999989</v>
      </c>
      <c r="K14" s="212">
        <v>70499906.699999988</v>
      </c>
      <c r="L14" s="212">
        <f>SUM(L15:L22)</f>
        <v>0</v>
      </c>
      <c r="M14" s="212">
        <f>SUM(M15:M22)</f>
        <v>0</v>
      </c>
      <c r="N14" s="212">
        <v>25023</v>
      </c>
      <c r="O14" s="212">
        <f>SUM(O15:O22)</f>
        <v>6094638.9799999995</v>
      </c>
      <c r="P14" s="212">
        <f>SUM(P15:P22)</f>
        <v>8374361.4299999997</v>
      </c>
      <c r="Q14" s="212">
        <v>5125691.28</v>
      </c>
      <c r="R14" s="212"/>
      <c r="S14" s="212"/>
      <c r="T14" s="212"/>
      <c r="U14" s="212"/>
      <c r="V14" s="212"/>
      <c r="W14" s="212"/>
      <c r="X14" s="222">
        <f t="shared" si="65"/>
        <v>89343009.920000002</v>
      </c>
      <c r="Y14" s="212">
        <f t="shared" si="66"/>
        <v>90243650.329999983</v>
      </c>
      <c r="Z14" s="214">
        <f t="shared" si="67"/>
        <v>80235610.379999995</v>
      </c>
      <c r="AA14" s="26"/>
      <c r="AC14" s="27"/>
      <c r="AD14" s="133">
        <v>1100</v>
      </c>
      <c r="AE14" s="233" t="s">
        <v>433</v>
      </c>
      <c r="AF14" s="233"/>
      <c r="AG14" s="236">
        <f>SUM(AG15:AG21)</f>
        <v>5263406.3</v>
      </c>
      <c r="AH14" s="236">
        <f>SUM(AH15:AH21)</f>
        <v>4497208.3</v>
      </c>
      <c r="AI14" s="236">
        <f>SUM(AI15:AI21)</f>
        <v>2892421.7800000003</v>
      </c>
      <c r="AJ14" s="236">
        <f t="shared" ref="AJ14:AK14" si="82">SUM(AJ15:AJ21)</f>
        <v>35287151.880000003</v>
      </c>
      <c r="AK14" s="236">
        <f t="shared" si="82"/>
        <v>27969456.389999997</v>
      </c>
      <c r="AL14" s="236">
        <f t="shared" ref="AL14" si="83">SUM(AL15:AL21)</f>
        <v>18936876.670000002</v>
      </c>
      <c r="AM14" s="236">
        <f>SUM(AM15:AM21)</f>
        <v>880471.08</v>
      </c>
      <c r="AN14" s="236">
        <f>SUM(AN15:AN21)</f>
        <v>227537.58000000002</v>
      </c>
      <c r="AO14" s="236">
        <f>SUM(AO15:AO21)</f>
        <v>115341.33</v>
      </c>
      <c r="AP14" s="236">
        <f t="shared" ref="AP14" si="84">SUM(AP15:AP21)</f>
        <v>32413335.949999996</v>
      </c>
      <c r="AQ14" s="236">
        <f t="shared" ref="AQ14:AR14" si="85">SUM(AQ15:AQ21)</f>
        <v>37042285.420000002</v>
      </c>
      <c r="AR14" s="236">
        <f t="shared" si="85"/>
        <v>31702029.379999999</v>
      </c>
      <c r="AS14" s="212"/>
      <c r="AT14" s="212"/>
      <c r="AU14" s="212"/>
      <c r="AV14" s="212"/>
      <c r="AW14" s="212"/>
      <c r="AX14" s="212"/>
      <c r="AY14" s="222">
        <f t="shared" si="72"/>
        <v>73844365.209999993</v>
      </c>
      <c r="AZ14" s="212">
        <f t="shared" si="73"/>
        <v>69736487.689999998</v>
      </c>
      <c r="BA14" s="214">
        <f t="shared" si="74"/>
        <v>53646669.159999996</v>
      </c>
      <c r="BB14" s="26"/>
      <c r="BD14" s="27"/>
      <c r="BE14" s="133"/>
      <c r="BF14" s="233" t="s">
        <v>477</v>
      </c>
      <c r="BG14" s="233"/>
      <c r="BH14" s="236">
        <f>SUM(BH15:BH25)</f>
        <v>26714647.960000001</v>
      </c>
      <c r="BI14" s="236">
        <f>SUM(BI15:BI25)</f>
        <v>25745598</v>
      </c>
      <c r="BJ14" s="236">
        <f>SUM(BJ15:BJ25)</f>
        <v>27165113.840000004</v>
      </c>
      <c r="BK14" s="236">
        <f t="shared" ref="BK14:BQ14" si="86">SUM(BK15:BK25)</f>
        <v>79906140.439999998</v>
      </c>
      <c r="BL14" s="236">
        <f t="shared" ref="BL14" si="87">SUM(BL15:BL25)</f>
        <v>82253969.590000004</v>
      </c>
      <c r="BM14" s="236">
        <f t="shared" si="86"/>
        <v>73846123.280000001</v>
      </c>
      <c r="BN14" s="236">
        <f t="shared" si="86"/>
        <v>1713240</v>
      </c>
      <c r="BO14" s="236">
        <f t="shared" ref="BO14:BP14" si="88">SUM(BO15:BO25)</f>
        <v>1663345.97</v>
      </c>
      <c r="BP14" s="236">
        <f t="shared" si="88"/>
        <v>1834283.41</v>
      </c>
      <c r="BQ14" s="236">
        <f t="shared" si="86"/>
        <v>9287896.9800000004</v>
      </c>
      <c r="BR14" s="236">
        <f t="shared" ref="BR14:BS14" si="89">SUM(BR15:BR25)</f>
        <v>11567619.52</v>
      </c>
      <c r="BS14" s="236">
        <f t="shared" si="89"/>
        <v>12232991.050000001</v>
      </c>
      <c r="BT14" s="212"/>
      <c r="BU14" s="212"/>
      <c r="BV14" s="212"/>
      <c r="BW14" s="212"/>
      <c r="BX14" s="212"/>
      <c r="BY14" s="212"/>
      <c r="BZ14" s="222">
        <f>+BH14+BK14+BN14+BQ14+BT14+BW14</f>
        <v>117621925.38000001</v>
      </c>
      <c r="CA14" s="212">
        <f t="shared" si="76"/>
        <v>121230533.08</v>
      </c>
      <c r="CB14" s="214">
        <f t="shared" si="77"/>
        <v>115078511.58</v>
      </c>
      <c r="CC14" s="26"/>
      <c r="CE14" s="33"/>
      <c r="CF14" s="128" t="s">
        <v>61</v>
      </c>
      <c r="CG14" s="342" t="s">
        <v>12</v>
      </c>
      <c r="CH14" s="342"/>
      <c r="CI14" s="54">
        <f t="shared" si="78"/>
        <v>0</v>
      </c>
      <c r="CJ14" s="54">
        <f t="shared" si="78"/>
        <v>0</v>
      </c>
      <c r="CK14" s="54">
        <f t="shared" si="78"/>
        <v>0</v>
      </c>
      <c r="CL14" s="145" t="s">
        <v>76</v>
      </c>
      <c r="CM14" s="342" t="s">
        <v>13</v>
      </c>
      <c r="CN14" s="342"/>
      <c r="CO14" s="54">
        <f t="shared" si="79"/>
        <v>16727155.120000001</v>
      </c>
      <c r="CP14" s="54">
        <f t="shared" si="79"/>
        <v>15745602.519999998</v>
      </c>
      <c r="CQ14" s="54">
        <f t="shared" si="79"/>
        <v>16531548.889999999</v>
      </c>
      <c r="CR14" s="51"/>
      <c r="CS14" s="26"/>
      <c r="CT14" s="1"/>
      <c r="CU14" s="27"/>
      <c r="CV14" s="132" t="s">
        <v>159</v>
      </c>
      <c r="CW14" s="342" t="s">
        <v>108</v>
      </c>
      <c r="CX14" s="342"/>
      <c r="CY14" s="54">
        <f t="shared" si="80"/>
        <v>28447561.709999997</v>
      </c>
      <c r="CZ14" s="54">
        <f t="shared" si="80"/>
        <v>34563636.159999996</v>
      </c>
      <c r="DA14" s="54">
        <f t="shared" si="80"/>
        <v>33352426.109999999</v>
      </c>
      <c r="DB14" s="145" t="s">
        <v>175</v>
      </c>
      <c r="DC14" s="342" t="s">
        <v>109</v>
      </c>
      <c r="DD14" s="342"/>
      <c r="DE14" s="54">
        <f t="shared" si="81"/>
        <v>0</v>
      </c>
      <c r="DF14" s="54">
        <f t="shared" si="81"/>
        <v>0</v>
      </c>
      <c r="DG14" s="54">
        <f t="shared" si="81"/>
        <v>0</v>
      </c>
      <c r="DH14" s="42"/>
      <c r="DI14" s="77"/>
      <c r="DJ14" s="1"/>
      <c r="DK14" s="27"/>
      <c r="DL14" s="132" t="s">
        <v>159</v>
      </c>
      <c r="DM14" s="342" t="s">
        <v>108</v>
      </c>
      <c r="DN14" s="342"/>
      <c r="DO14" s="54">
        <f t="shared" si="57"/>
        <v>6116074.4499999993</v>
      </c>
      <c r="DP14" s="54">
        <f t="shared" si="58"/>
        <v>0</v>
      </c>
      <c r="DQ14" s="54">
        <f t="shared" si="59"/>
        <v>0</v>
      </c>
      <c r="DR14" s="54">
        <f t="shared" si="60"/>
        <v>1211210.049999997</v>
      </c>
      <c r="DS14" s="145" t="s">
        <v>175</v>
      </c>
      <c r="DT14" s="342" t="s">
        <v>109</v>
      </c>
      <c r="DU14" s="342"/>
      <c r="DV14" s="54">
        <f t="shared" si="61"/>
        <v>0</v>
      </c>
      <c r="DW14" s="54">
        <f t="shared" si="62"/>
        <v>0</v>
      </c>
      <c r="DX14" s="54">
        <f t="shared" si="63"/>
        <v>0</v>
      </c>
      <c r="DY14" s="54">
        <f t="shared" si="64"/>
        <v>0</v>
      </c>
      <c r="DZ14" s="42"/>
      <c r="EA14" s="77"/>
      <c r="EB14" s="1"/>
      <c r="EC14" s="27"/>
      <c r="ED14" s="159"/>
      <c r="EE14" s="272" t="s">
        <v>198</v>
      </c>
      <c r="EF14" s="272"/>
      <c r="EG14" s="50">
        <f>SUM(EG15:EG25)</f>
        <v>117621925.38</v>
      </c>
      <c r="EH14" s="50">
        <f t="shared" ref="EH14" si="90">SUM(EH15:EH25)</f>
        <v>121230533.08000001</v>
      </c>
      <c r="EI14" s="162"/>
      <c r="EJ14" s="272" t="s">
        <v>198</v>
      </c>
      <c r="EK14" s="272"/>
      <c r="EL14" s="50">
        <f>SUM(EL15:EL17)</f>
        <v>378956.15</v>
      </c>
      <c r="EM14" s="50">
        <f t="shared" ref="EM14" si="91">SUM(EM15:EM17)</f>
        <v>0</v>
      </c>
      <c r="EN14" s="42"/>
      <c r="EO14" s="26"/>
      <c r="EP14" s="1"/>
      <c r="EQ14" s="27"/>
      <c r="ER14" s="159"/>
      <c r="ES14" s="272" t="s">
        <v>198</v>
      </c>
      <c r="ET14" s="272"/>
      <c r="EU14" s="50">
        <f>SUM(EU15:EU25)</f>
        <v>117621925.38</v>
      </c>
      <c r="EV14" s="50">
        <f>SUM(EV15:EV25)</f>
        <v>121230533.08000001</v>
      </c>
      <c r="EW14" s="162"/>
      <c r="EX14" s="272" t="s">
        <v>198</v>
      </c>
      <c r="EY14" s="272"/>
      <c r="EZ14" s="50">
        <f>SUM(EZ15:EZ17)</f>
        <v>378956.15</v>
      </c>
      <c r="FA14" s="50">
        <f t="shared" ref="FA14" si="92">SUM(FA15:FA17)</f>
        <v>0</v>
      </c>
      <c r="FB14" s="42"/>
      <c r="FC14" s="26"/>
      <c r="FD14" s="26"/>
      <c r="FE14" s="1"/>
      <c r="FF14" s="27"/>
      <c r="FG14" s="167"/>
      <c r="FH14" s="113"/>
      <c r="FI14" s="56"/>
      <c r="FJ14" s="179"/>
      <c r="FK14" s="179"/>
      <c r="FL14" s="179"/>
      <c r="FM14" s="62"/>
      <c r="FN14" s="62"/>
      <c r="FO14" s="58"/>
      <c r="FP14" s="26"/>
      <c r="FQ14" s="1"/>
      <c r="FR14" s="1"/>
    </row>
    <row r="15" spans="2:174" x14ac:dyDescent="0.2">
      <c r="B15" s="33"/>
      <c r="C15" s="128">
        <v>4110</v>
      </c>
      <c r="D15" s="235" t="s">
        <v>10</v>
      </c>
      <c r="E15" s="235"/>
      <c r="F15" s="302"/>
      <c r="G15" s="302"/>
      <c r="H15" s="285"/>
      <c r="I15" s="302">
        <v>0</v>
      </c>
      <c r="J15" s="302">
        <v>0</v>
      </c>
      <c r="K15" s="286">
        <v>0</v>
      </c>
      <c r="L15" s="285">
        <v>0</v>
      </c>
      <c r="M15" s="285">
        <v>0</v>
      </c>
      <c r="N15" s="285">
        <v>0</v>
      </c>
      <c r="O15" s="285">
        <v>0</v>
      </c>
      <c r="P15" s="285">
        <v>0</v>
      </c>
      <c r="Q15" s="285">
        <v>0</v>
      </c>
      <c r="R15" s="286"/>
      <c r="S15" s="286"/>
      <c r="T15" s="286"/>
      <c r="U15" s="286"/>
      <c r="V15" s="286"/>
      <c r="W15" s="286"/>
      <c r="X15" s="218">
        <f t="shared" si="65"/>
        <v>0</v>
      </c>
      <c r="Y15" s="225">
        <f t="shared" ref="Y15:Z22" si="93">+G15+J15+M15+P15+S15+V15</f>
        <v>0</v>
      </c>
      <c r="Z15" s="227">
        <f t="shared" si="93"/>
        <v>0</v>
      </c>
      <c r="AA15" s="26"/>
      <c r="AC15" s="27"/>
      <c r="AD15" s="132">
        <v>1110</v>
      </c>
      <c r="AE15" s="224" t="s">
        <v>434</v>
      </c>
      <c r="AF15" s="224"/>
      <c r="AG15" s="316">
        <v>5105030.32</v>
      </c>
      <c r="AH15" s="317">
        <v>4330409.53</v>
      </c>
      <c r="AI15" s="292">
        <v>2621032.2400000002</v>
      </c>
      <c r="AJ15" s="316">
        <v>28569133.550000001</v>
      </c>
      <c r="AK15" s="316">
        <v>20511398.969999999</v>
      </c>
      <c r="AL15" s="286">
        <v>10502431.98</v>
      </c>
      <c r="AM15" s="316">
        <v>879179.38</v>
      </c>
      <c r="AN15" s="318">
        <v>226245.88</v>
      </c>
      <c r="AO15" s="292">
        <v>114049.63</v>
      </c>
      <c r="AP15" s="316">
        <v>7695571.7400000002</v>
      </c>
      <c r="AQ15" s="318">
        <v>7117574.4800000004</v>
      </c>
      <c r="AR15" s="292">
        <v>3923749.98</v>
      </c>
      <c r="AS15" s="286"/>
      <c r="AT15" s="286"/>
      <c r="AU15" s="286"/>
      <c r="AV15" s="286"/>
      <c r="AW15" s="286"/>
      <c r="AX15" s="286"/>
      <c r="AY15" s="218">
        <f t="shared" ref="AY15:BA21" si="94">+AG15+AJ15+AM15+AP15+AS15+AV15</f>
        <v>42248914.99000001</v>
      </c>
      <c r="AZ15" s="225">
        <f t="shared" si="94"/>
        <v>32185628.859999999</v>
      </c>
      <c r="BA15" s="227">
        <f t="shared" si="94"/>
        <v>17161263.830000002</v>
      </c>
      <c r="BB15" s="26"/>
      <c r="BD15" s="27"/>
      <c r="BE15" s="132">
        <v>4110</v>
      </c>
      <c r="BF15" s="224" t="s">
        <v>10</v>
      </c>
      <c r="BG15" s="224"/>
      <c r="BH15" s="308"/>
      <c r="BI15" s="308"/>
      <c r="BJ15" s="308"/>
      <c r="BK15" s="286">
        <v>0</v>
      </c>
      <c r="BL15" s="286">
        <v>0</v>
      </c>
      <c r="BM15" s="286">
        <v>0</v>
      </c>
      <c r="BN15" s="308"/>
      <c r="BO15" s="308"/>
      <c r="BP15" s="308"/>
      <c r="BQ15" s="286"/>
      <c r="BR15" s="286"/>
      <c r="BS15" s="286"/>
      <c r="BT15" s="217"/>
      <c r="BU15" s="217"/>
      <c r="BV15" s="217"/>
      <c r="BW15" s="217"/>
      <c r="BX15" s="217"/>
      <c r="BY15" s="217"/>
      <c r="BZ15" s="218">
        <f t="shared" si="75"/>
        <v>0</v>
      </c>
      <c r="CA15" s="225">
        <f t="shared" si="76"/>
        <v>0</v>
      </c>
      <c r="CB15" s="227">
        <f t="shared" si="77"/>
        <v>0</v>
      </c>
      <c r="CC15" s="26"/>
      <c r="CE15" s="33"/>
      <c r="CF15" s="128" t="s">
        <v>62</v>
      </c>
      <c r="CG15" s="342" t="s">
        <v>14</v>
      </c>
      <c r="CH15" s="342"/>
      <c r="CI15" s="54">
        <f t="shared" si="78"/>
        <v>0</v>
      </c>
      <c r="CJ15" s="54">
        <f t="shared" si="78"/>
        <v>0</v>
      </c>
      <c r="CK15" s="54">
        <f t="shared" si="78"/>
        <v>0</v>
      </c>
      <c r="CL15" s="145" t="s">
        <v>77</v>
      </c>
      <c r="CM15" s="342" t="s">
        <v>15</v>
      </c>
      <c r="CN15" s="342"/>
      <c r="CO15" s="54">
        <f t="shared" si="79"/>
        <v>24888200.02</v>
      </c>
      <c r="CP15" s="54">
        <f t="shared" si="79"/>
        <v>21806574.370000001</v>
      </c>
      <c r="CQ15" s="54">
        <f t="shared" si="79"/>
        <v>24437155.869999997</v>
      </c>
      <c r="CR15" s="51"/>
      <c r="CS15" s="26"/>
      <c r="CT15" s="1"/>
      <c r="CU15" s="27"/>
      <c r="CV15" s="132" t="s">
        <v>160</v>
      </c>
      <c r="CW15" s="342" t="s">
        <v>110</v>
      </c>
      <c r="CX15" s="342"/>
      <c r="CY15" s="54">
        <f t="shared" si="80"/>
        <v>604430.74</v>
      </c>
      <c r="CZ15" s="54">
        <f t="shared" si="80"/>
        <v>730310.37</v>
      </c>
      <c r="DA15" s="54">
        <f t="shared" si="80"/>
        <v>560969.99</v>
      </c>
      <c r="DB15" s="145" t="s">
        <v>176</v>
      </c>
      <c r="DC15" s="342" t="s">
        <v>111</v>
      </c>
      <c r="DD15" s="342"/>
      <c r="DE15" s="54">
        <f t="shared" si="81"/>
        <v>0</v>
      </c>
      <c r="DF15" s="54">
        <f t="shared" si="81"/>
        <v>0</v>
      </c>
      <c r="DG15" s="54">
        <f t="shared" si="81"/>
        <v>0</v>
      </c>
      <c r="DH15" s="42"/>
      <c r="DI15" s="77"/>
      <c r="DJ15" s="1"/>
      <c r="DK15" s="27"/>
      <c r="DL15" s="132" t="s">
        <v>160</v>
      </c>
      <c r="DM15" s="342" t="s">
        <v>110</v>
      </c>
      <c r="DN15" s="342"/>
      <c r="DO15" s="54">
        <f t="shared" si="57"/>
        <v>125879.63</v>
      </c>
      <c r="DP15" s="54">
        <f t="shared" si="58"/>
        <v>0</v>
      </c>
      <c r="DQ15" s="54">
        <f t="shared" si="59"/>
        <v>0</v>
      </c>
      <c r="DR15" s="54">
        <f t="shared" si="60"/>
        <v>169340.38</v>
      </c>
      <c r="DS15" s="145" t="s">
        <v>176</v>
      </c>
      <c r="DT15" s="342" t="s">
        <v>111</v>
      </c>
      <c r="DU15" s="342"/>
      <c r="DV15" s="54">
        <f t="shared" si="61"/>
        <v>0</v>
      </c>
      <c r="DW15" s="54">
        <f t="shared" si="62"/>
        <v>0</v>
      </c>
      <c r="DX15" s="54">
        <f t="shared" si="63"/>
        <v>0</v>
      </c>
      <c r="DY15" s="54">
        <f t="shared" si="64"/>
        <v>0</v>
      </c>
      <c r="DZ15" s="42"/>
      <c r="EA15" s="77"/>
      <c r="EB15" s="1"/>
      <c r="EC15" s="27"/>
      <c r="ED15" s="128" t="s">
        <v>60</v>
      </c>
      <c r="EE15" s="1"/>
      <c r="EF15" s="4" t="s">
        <v>10</v>
      </c>
      <c r="EG15" s="54">
        <f>+CI13</f>
        <v>0</v>
      </c>
      <c r="EH15" s="54">
        <f t="shared" ref="EH15:EH22" si="95">+CJ13</f>
        <v>0</v>
      </c>
      <c r="EI15" s="162"/>
      <c r="EJ15" s="202"/>
      <c r="EK15" s="9" t="s">
        <v>129</v>
      </c>
      <c r="EL15" s="54">
        <v>0</v>
      </c>
      <c r="EM15" s="54">
        <v>0</v>
      </c>
      <c r="EN15" s="42"/>
      <c r="EO15" s="26"/>
      <c r="EP15" s="1"/>
      <c r="EQ15" s="27"/>
      <c r="ER15" s="128" t="s">
        <v>60</v>
      </c>
      <c r="ES15" s="1"/>
      <c r="ET15" s="4" t="s">
        <v>10</v>
      </c>
      <c r="EU15" s="54">
        <f>+BZ15</f>
        <v>0</v>
      </c>
      <c r="EV15" s="54">
        <f t="shared" ref="EV15:EV25" si="96">+CA15</f>
        <v>0</v>
      </c>
      <c r="EW15" s="162"/>
      <c r="EX15" s="202"/>
      <c r="EY15" s="9" t="s">
        <v>129</v>
      </c>
      <c r="EZ15" s="54">
        <f t="shared" ref="EZ15:FA17" si="97">+BZ46</f>
        <v>0</v>
      </c>
      <c r="FA15" s="54">
        <f t="shared" si="97"/>
        <v>0</v>
      </c>
      <c r="FB15" s="42"/>
      <c r="FC15" s="26"/>
      <c r="FD15" s="26"/>
      <c r="FE15" s="1"/>
      <c r="FF15" s="27"/>
      <c r="FG15" s="167"/>
      <c r="FH15" s="344" t="s">
        <v>233</v>
      </c>
      <c r="FI15" s="344"/>
      <c r="FJ15" s="180">
        <f>SUM(FJ16:FJ18)</f>
        <v>30779997.100000001</v>
      </c>
      <c r="FK15" s="180"/>
      <c r="FL15" s="180"/>
      <c r="FM15" s="67">
        <f>SUM(FM16:FM18)</f>
        <v>0</v>
      </c>
      <c r="FN15" s="67">
        <f>SUM(FJ15:FM15)</f>
        <v>30779997.100000001</v>
      </c>
      <c r="FO15" s="58"/>
      <c r="FP15" s="26"/>
      <c r="FQ15" s="1"/>
      <c r="FR15" s="1"/>
    </row>
    <row r="16" spans="2:174" ht="13.9" customHeight="1" x14ac:dyDescent="0.2">
      <c r="B16" s="33"/>
      <c r="C16" s="128">
        <v>4120</v>
      </c>
      <c r="D16" s="235" t="s">
        <v>389</v>
      </c>
      <c r="E16" s="235"/>
      <c r="F16" s="302"/>
      <c r="G16" s="302"/>
      <c r="H16" s="285"/>
      <c r="I16" s="302">
        <v>0</v>
      </c>
      <c r="J16" s="302">
        <v>0</v>
      </c>
      <c r="K16" s="286">
        <v>0</v>
      </c>
      <c r="L16" s="285">
        <v>0</v>
      </c>
      <c r="M16" s="285">
        <v>0</v>
      </c>
      <c r="N16" s="285">
        <v>0</v>
      </c>
      <c r="O16" s="285">
        <v>0</v>
      </c>
      <c r="P16" s="285">
        <v>0</v>
      </c>
      <c r="Q16" s="285">
        <v>0</v>
      </c>
      <c r="R16" s="286"/>
      <c r="S16" s="286"/>
      <c r="T16" s="286"/>
      <c r="U16" s="286"/>
      <c r="V16" s="286"/>
      <c r="W16" s="286"/>
      <c r="X16" s="218">
        <f t="shared" si="65"/>
        <v>0</v>
      </c>
      <c r="Y16" s="225">
        <f t="shared" si="93"/>
        <v>0</v>
      </c>
      <c r="Z16" s="227">
        <f t="shared" si="93"/>
        <v>0</v>
      </c>
      <c r="AA16" s="26"/>
      <c r="AC16" s="27"/>
      <c r="AD16" s="132">
        <v>1120</v>
      </c>
      <c r="AE16" s="224" t="s">
        <v>435</v>
      </c>
      <c r="AF16" s="224"/>
      <c r="AG16" s="316">
        <v>156365.93</v>
      </c>
      <c r="AH16" s="317">
        <v>164788.72</v>
      </c>
      <c r="AI16" s="292">
        <v>269379.49</v>
      </c>
      <c r="AJ16" s="316">
        <v>4114527.84</v>
      </c>
      <c r="AK16" s="316">
        <v>5136712.01</v>
      </c>
      <c r="AL16" s="286">
        <v>5845863.4900000002</v>
      </c>
      <c r="AM16" s="316">
        <v>1291.7</v>
      </c>
      <c r="AN16" s="318">
        <v>1291.7</v>
      </c>
      <c r="AO16" s="292">
        <v>1291.7</v>
      </c>
      <c r="AP16" s="316">
        <v>24175376.239999998</v>
      </c>
      <c r="AQ16" s="318">
        <v>29260843.73</v>
      </c>
      <c r="AR16" s="292">
        <v>27235891.43</v>
      </c>
      <c r="AS16" s="286"/>
      <c r="AT16" s="286"/>
      <c r="AU16" s="286"/>
      <c r="AV16" s="286"/>
      <c r="AW16" s="286"/>
      <c r="AX16" s="286"/>
      <c r="AY16" s="218">
        <f t="shared" si="94"/>
        <v>28447561.709999997</v>
      </c>
      <c r="AZ16" s="225">
        <f t="shared" si="94"/>
        <v>34563636.159999996</v>
      </c>
      <c r="BA16" s="227">
        <f t="shared" si="94"/>
        <v>33352426.109999999</v>
      </c>
      <c r="BB16" s="26"/>
      <c r="BD16" s="27"/>
      <c r="BE16" s="132">
        <v>4120</v>
      </c>
      <c r="BF16" s="224" t="s">
        <v>203</v>
      </c>
      <c r="BG16" s="224"/>
      <c r="BH16" s="308"/>
      <c r="BI16" s="308"/>
      <c r="BJ16" s="308"/>
      <c r="BK16" s="286">
        <v>0</v>
      </c>
      <c r="BL16" s="286">
        <v>0</v>
      </c>
      <c r="BM16" s="286">
        <v>0</v>
      </c>
      <c r="BN16" s="308"/>
      <c r="BO16" s="308"/>
      <c r="BP16" s="308"/>
      <c r="BQ16" s="286"/>
      <c r="BR16" s="286"/>
      <c r="BS16" s="286"/>
      <c r="BT16" s="217"/>
      <c r="BU16" s="217"/>
      <c r="BV16" s="217"/>
      <c r="BW16" s="217"/>
      <c r="BX16" s="217"/>
      <c r="BY16" s="217"/>
      <c r="BZ16" s="218">
        <f>+BH16+BK16+BN16+BQ16+BT16+BW16</f>
        <v>0</v>
      </c>
      <c r="CA16" s="225">
        <f t="shared" si="76"/>
        <v>0</v>
      </c>
      <c r="CB16" s="227">
        <f t="shared" si="77"/>
        <v>0</v>
      </c>
      <c r="CC16" s="26"/>
      <c r="CE16" s="33"/>
      <c r="CF16" s="128" t="s">
        <v>63</v>
      </c>
      <c r="CG16" s="342" t="s">
        <v>16</v>
      </c>
      <c r="CH16" s="342"/>
      <c r="CI16" s="54">
        <f t="shared" si="78"/>
        <v>0</v>
      </c>
      <c r="CJ16" s="54">
        <f t="shared" si="78"/>
        <v>73493081.299999997</v>
      </c>
      <c r="CK16" s="54">
        <f t="shared" si="78"/>
        <v>67997356.709999993</v>
      </c>
      <c r="CL16" s="145"/>
      <c r="CM16" s="114"/>
      <c r="CN16" s="119"/>
      <c r="CO16" s="66"/>
      <c r="CP16" s="66"/>
      <c r="CQ16" s="66"/>
      <c r="CR16" s="51"/>
      <c r="CS16" s="26"/>
      <c r="CT16" s="1"/>
      <c r="CU16" s="27"/>
      <c r="CV16" s="132" t="s">
        <v>161</v>
      </c>
      <c r="CW16" s="342" t="s">
        <v>112</v>
      </c>
      <c r="CX16" s="342"/>
      <c r="CY16" s="54">
        <f t="shared" si="80"/>
        <v>0</v>
      </c>
      <c r="CZ16" s="54">
        <f t="shared" si="80"/>
        <v>0</v>
      </c>
      <c r="DA16" s="54">
        <f t="shared" si="80"/>
        <v>0</v>
      </c>
      <c r="DB16" s="145" t="s">
        <v>177</v>
      </c>
      <c r="DC16" s="342" t="s">
        <v>113</v>
      </c>
      <c r="DD16" s="342"/>
      <c r="DE16" s="54">
        <f t="shared" si="81"/>
        <v>0</v>
      </c>
      <c r="DF16" s="54">
        <f t="shared" si="81"/>
        <v>0</v>
      </c>
      <c r="DG16" s="54">
        <f t="shared" si="81"/>
        <v>0</v>
      </c>
      <c r="DH16" s="42"/>
      <c r="DI16" s="77"/>
      <c r="DJ16" s="1"/>
      <c r="DK16" s="27"/>
      <c r="DL16" s="132" t="s">
        <v>161</v>
      </c>
      <c r="DM16" s="342" t="s">
        <v>112</v>
      </c>
      <c r="DN16" s="342"/>
      <c r="DO16" s="54">
        <f t="shared" si="57"/>
        <v>0</v>
      </c>
      <c r="DP16" s="54">
        <f t="shared" si="58"/>
        <v>0</v>
      </c>
      <c r="DQ16" s="54">
        <f t="shared" si="59"/>
        <v>0</v>
      </c>
      <c r="DR16" s="54">
        <f t="shared" si="60"/>
        <v>0</v>
      </c>
      <c r="DS16" s="145" t="s">
        <v>177</v>
      </c>
      <c r="DT16" s="342" t="s">
        <v>113</v>
      </c>
      <c r="DU16" s="342"/>
      <c r="DV16" s="54">
        <f t="shared" si="61"/>
        <v>0</v>
      </c>
      <c r="DW16" s="54">
        <f t="shared" si="62"/>
        <v>0</v>
      </c>
      <c r="DX16" s="54">
        <f t="shared" si="63"/>
        <v>0</v>
      </c>
      <c r="DY16" s="54">
        <f t="shared" si="64"/>
        <v>0</v>
      </c>
      <c r="DZ16" s="42"/>
      <c r="EA16" s="77"/>
      <c r="EB16" s="1"/>
      <c r="EC16" s="27"/>
      <c r="ED16" s="128" t="s">
        <v>61</v>
      </c>
      <c r="EE16" s="1"/>
      <c r="EF16" s="4" t="s">
        <v>203</v>
      </c>
      <c r="EG16" s="54">
        <f t="shared" ref="EG16:EG22" si="98">+CI14</f>
        <v>0</v>
      </c>
      <c r="EH16" s="54">
        <f t="shared" si="95"/>
        <v>0</v>
      </c>
      <c r="EI16" s="162"/>
      <c r="EJ16" s="202"/>
      <c r="EK16" s="9" t="s">
        <v>131</v>
      </c>
      <c r="EL16" s="54">
        <f>BZ47</f>
        <v>162472.66</v>
      </c>
      <c r="EM16" s="54">
        <v>0</v>
      </c>
      <c r="EN16" s="42"/>
      <c r="EO16" s="26"/>
      <c r="EP16" s="1"/>
      <c r="EQ16" s="27"/>
      <c r="ER16" s="128" t="s">
        <v>61</v>
      </c>
      <c r="ES16" s="1"/>
      <c r="ET16" s="4" t="s">
        <v>203</v>
      </c>
      <c r="EU16" s="54">
        <f t="shared" ref="EU16:EU25" si="99">+BZ16</f>
        <v>0</v>
      </c>
      <c r="EV16" s="54">
        <f t="shared" si="96"/>
        <v>0</v>
      </c>
      <c r="EW16" s="162"/>
      <c r="EX16" s="202"/>
      <c r="EY16" s="9" t="s">
        <v>131</v>
      </c>
      <c r="EZ16" s="54">
        <f t="shared" si="97"/>
        <v>162472.66</v>
      </c>
      <c r="FA16" s="54">
        <f t="shared" si="97"/>
        <v>0</v>
      </c>
      <c r="FB16" s="42"/>
      <c r="FC16" s="26"/>
      <c r="FD16" s="26"/>
      <c r="FE16" s="1"/>
      <c r="FF16" s="27"/>
      <c r="FG16" s="132" t="s">
        <v>188</v>
      </c>
      <c r="FH16" s="342" t="s">
        <v>220</v>
      </c>
      <c r="FI16" s="342"/>
      <c r="FJ16" s="175">
        <f>+DF36</f>
        <v>29854610.370000001</v>
      </c>
      <c r="FK16" s="181"/>
      <c r="FL16" s="181"/>
      <c r="FM16" s="68">
        <v>0</v>
      </c>
      <c r="FN16" s="62">
        <f t="shared" ref="FN16:FN18" si="100">SUM(FJ16:FM16)</f>
        <v>29854610.370000001</v>
      </c>
      <c r="FO16" s="58"/>
      <c r="FP16" s="26"/>
      <c r="FQ16" s="1"/>
      <c r="FR16" s="1"/>
    </row>
    <row r="17" spans="2:174" ht="13.9" customHeight="1" x14ac:dyDescent="0.2">
      <c r="B17" s="33"/>
      <c r="C17" s="128">
        <v>4130</v>
      </c>
      <c r="D17" s="235" t="s">
        <v>204</v>
      </c>
      <c r="E17" s="235"/>
      <c r="F17" s="302"/>
      <c r="G17" s="302"/>
      <c r="H17" s="285"/>
      <c r="I17" s="302">
        <v>0</v>
      </c>
      <c r="J17" s="302">
        <v>0</v>
      </c>
      <c r="K17" s="286">
        <v>0</v>
      </c>
      <c r="L17" s="285">
        <v>0</v>
      </c>
      <c r="M17" s="285">
        <v>0</v>
      </c>
      <c r="N17" s="285">
        <v>0</v>
      </c>
      <c r="O17" s="285">
        <v>0</v>
      </c>
      <c r="P17" s="285">
        <v>0</v>
      </c>
      <c r="Q17" s="285">
        <v>0</v>
      </c>
      <c r="R17" s="286"/>
      <c r="S17" s="286"/>
      <c r="T17" s="286"/>
      <c r="U17" s="286"/>
      <c r="V17" s="286"/>
      <c r="W17" s="286"/>
      <c r="X17" s="218">
        <f t="shared" si="65"/>
        <v>0</v>
      </c>
      <c r="Y17" s="225">
        <f t="shared" si="93"/>
        <v>0</v>
      </c>
      <c r="Z17" s="227">
        <f t="shared" si="93"/>
        <v>0</v>
      </c>
      <c r="AA17" s="26"/>
      <c r="AC17" s="27"/>
      <c r="AD17" s="132">
        <v>1130</v>
      </c>
      <c r="AE17" s="224" t="s">
        <v>436</v>
      </c>
      <c r="AF17" s="224"/>
      <c r="AG17" s="316">
        <v>2010.05</v>
      </c>
      <c r="AH17" s="317">
        <v>2010.05</v>
      </c>
      <c r="AI17" s="292">
        <v>2010.05</v>
      </c>
      <c r="AJ17" s="316">
        <v>60032.72</v>
      </c>
      <c r="AK17" s="316">
        <v>64433.11</v>
      </c>
      <c r="AL17" s="286">
        <v>16571.97</v>
      </c>
      <c r="AM17" s="292">
        <v>0</v>
      </c>
      <c r="AN17" s="292">
        <v>0</v>
      </c>
      <c r="AO17" s="292">
        <v>0</v>
      </c>
      <c r="AP17" s="316">
        <v>542387.97</v>
      </c>
      <c r="AQ17" s="318">
        <v>663867.21</v>
      </c>
      <c r="AR17" s="292">
        <v>542387.97</v>
      </c>
      <c r="AS17" s="286"/>
      <c r="AT17" s="286"/>
      <c r="AU17" s="286"/>
      <c r="AV17" s="286"/>
      <c r="AW17" s="286"/>
      <c r="AX17" s="286"/>
      <c r="AY17" s="218">
        <f t="shared" si="94"/>
        <v>604430.74</v>
      </c>
      <c r="AZ17" s="225">
        <f t="shared" si="94"/>
        <v>730310.37</v>
      </c>
      <c r="BA17" s="227">
        <f t="shared" si="94"/>
        <v>560969.99</v>
      </c>
      <c r="BB17" s="26"/>
      <c r="BD17" s="27"/>
      <c r="BE17" s="132">
        <v>4130</v>
      </c>
      <c r="BF17" s="224" t="s">
        <v>204</v>
      </c>
      <c r="BG17" s="224"/>
      <c r="BH17" s="308"/>
      <c r="BI17" s="308"/>
      <c r="BJ17" s="308"/>
      <c r="BK17" s="286">
        <v>0</v>
      </c>
      <c r="BL17" s="286">
        <v>0</v>
      </c>
      <c r="BM17" s="286">
        <v>0</v>
      </c>
      <c r="BN17" s="308"/>
      <c r="BO17" s="308"/>
      <c r="BP17" s="308"/>
      <c r="BQ17" s="286"/>
      <c r="BR17" s="286"/>
      <c r="BS17" s="286"/>
      <c r="BT17" s="217"/>
      <c r="BU17" s="217"/>
      <c r="BV17" s="217"/>
      <c r="BW17" s="217"/>
      <c r="BX17" s="217"/>
      <c r="BY17" s="217"/>
      <c r="BZ17" s="218">
        <f t="shared" si="75"/>
        <v>0</v>
      </c>
      <c r="CA17" s="225">
        <f t="shared" si="76"/>
        <v>0</v>
      </c>
      <c r="CB17" s="227">
        <f t="shared" si="77"/>
        <v>0</v>
      </c>
      <c r="CC17" s="26"/>
      <c r="CE17" s="33"/>
      <c r="CF17" s="128" t="s">
        <v>64</v>
      </c>
      <c r="CG17" s="342" t="s">
        <v>17</v>
      </c>
      <c r="CH17" s="342"/>
      <c r="CI17" s="54">
        <f t="shared" si="78"/>
        <v>3241348.41</v>
      </c>
      <c r="CJ17" s="54">
        <f t="shared" si="78"/>
        <v>1585921.12</v>
      </c>
      <c r="CK17" s="54">
        <f t="shared" si="78"/>
        <v>1099749.9400000002</v>
      </c>
      <c r="CL17" s="145"/>
      <c r="CM17" s="340" t="s">
        <v>18</v>
      </c>
      <c r="CN17" s="340"/>
      <c r="CO17" s="50">
        <f>SUM(CO18:CO26)</f>
        <v>4123423.75</v>
      </c>
      <c r="CP17" s="50">
        <f t="shared" ref="CP17:CQ17" si="101">SUM(CP18:CP26)</f>
        <v>1602531.77</v>
      </c>
      <c r="CQ17" s="50">
        <f t="shared" si="101"/>
        <v>4084015.75</v>
      </c>
      <c r="CR17" s="51"/>
      <c r="CS17" s="26"/>
      <c r="CT17" s="1"/>
      <c r="CU17" s="27"/>
      <c r="CV17" s="132" t="s">
        <v>162</v>
      </c>
      <c r="CW17" s="342" t="s">
        <v>114</v>
      </c>
      <c r="CX17" s="342"/>
      <c r="CY17" s="54">
        <f t="shared" si="80"/>
        <v>2543457.77</v>
      </c>
      <c r="CZ17" s="54">
        <f t="shared" si="80"/>
        <v>2256912.2999999998</v>
      </c>
      <c r="DA17" s="54">
        <f t="shared" si="80"/>
        <v>2572009.23</v>
      </c>
      <c r="DB17" s="145" t="s">
        <v>178</v>
      </c>
      <c r="DC17" s="342" t="s">
        <v>115</v>
      </c>
      <c r="DD17" s="342"/>
      <c r="DE17" s="54">
        <f t="shared" si="81"/>
        <v>0</v>
      </c>
      <c r="DF17" s="54">
        <f t="shared" si="81"/>
        <v>0</v>
      </c>
      <c r="DG17" s="54">
        <f t="shared" si="81"/>
        <v>0</v>
      </c>
      <c r="DH17" s="42"/>
      <c r="DI17" s="77"/>
      <c r="DJ17" s="1"/>
      <c r="DK17" s="27"/>
      <c r="DL17" s="132" t="s">
        <v>162</v>
      </c>
      <c r="DM17" s="342" t="s">
        <v>114</v>
      </c>
      <c r="DN17" s="342"/>
      <c r="DO17" s="54">
        <f t="shared" si="57"/>
        <v>0</v>
      </c>
      <c r="DP17" s="54">
        <f t="shared" si="58"/>
        <v>286545.4700000002</v>
      </c>
      <c r="DQ17" s="54">
        <f t="shared" si="59"/>
        <v>315096.93000000017</v>
      </c>
      <c r="DR17" s="54">
        <f t="shared" si="60"/>
        <v>0</v>
      </c>
      <c r="DS17" s="145" t="s">
        <v>178</v>
      </c>
      <c r="DT17" s="342" t="s">
        <v>115</v>
      </c>
      <c r="DU17" s="342"/>
      <c r="DV17" s="54">
        <f t="shared" si="61"/>
        <v>0</v>
      </c>
      <c r="DW17" s="54">
        <f t="shared" si="62"/>
        <v>0</v>
      </c>
      <c r="DX17" s="54">
        <f t="shared" si="63"/>
        <v>0</v>
      </c>
      <c r="DY17" s="54">
        <f t="shared" si="64"/>
        <v>0</v>
      </c>
      <c r="DZ17" s="42"/>
      <c r="EA17" s="77"/>
      <c r="EB17" s="1"/>
      <c r="EC17" s="27"/>
      <c r="ED17" s="128" t="s">
        <v>62</v>
      </c>
      <c r="EE17" s="1"/>
      <c r="EF17" s="4" t="s">
        <v>204</v>
      </c>
      <c r="EG17" s="54">
        <f t="shared" si="98"/>
        <v>0</v>
      </c>
      <c r="EH17" s="54">
        <f t="shared" si="95"/>
        <v>0</v>
      </c>
      <c r="EI17" s="165" t="s">
        <v>188</v>
      </c>
      <c r="EJ17" s="1"/>
      <c r="EK17" s="9" t="s">
        <v>205</v>
      </c>
      <c r="EL17" s="54">
        <f>BZ48</f>
        <v>216483.49</v>
      </c>
      <c r="EM17" s="175">
        <f>+DX36-DY36</f>
        <v>0</v>
      </c>
      <c r="EN17" s="42"/>
      <c r="EO17" s="26"/>
      <c r="EP17" s="1"/>
      <c r="EQ17" s="27"/>
      <c r="ER17" s="128" t="s">
        <v>62</v>
      </c>
      <c r="ES17" s="1"/>
      <c r="ET17" s="4" t="s">
        <v>204</v>
      </c>
      <c r="EU17" s="54">
        <f t="shared" si="99"/>
        <v>0</v>
      </c>
      <c r="EV17" s="54">
        <f t="shared" si="96"/>
        <v>0</v>
      </c>
      <c r="EW17" s="165" t="s">
        <v>188</v>
      </c>
      <c r="EX17" s="1"/>
      <c r="EY17" s="9" t="s">
        <v>205</v>
      </c>
      <c r="EZ17" s="54">
        <f t="shared" si="97"/>
        <v>216483.49</v>
      </c>
      <c r="FA17" s="54">
        <f t="shared" si="97"/>
        <v>0</v>
      </c>
      <c r="FB17" s="42"/>
      <c r="FC17" s="26"/>
      <c r="FD17" s="26"/>
      <c r="FE17" s="1"/>
      <c r="FF17" s="27"/>
      <c r="FG17" s="132" t="s">
        <v>189</v>
      </c>
      <c r="FH17" s="342" t="s">
        <v>145</v>
      </c>
      <c r="FI17" s="342"/>
      <c r="FJ17" s="175">
        <f t="shared" ref="FJ17:FJ18" si="102">+DF37</f>
        <v>925386.73</v>
      </c>
      <c r="FK17" s="181"/>
      <c r="FL17" s="181"/>
      <c r="FM17" s="68">
        <v>0</v>
      </c>
      <c r="FN17" s="62">
        <f t="shared" si="100"/>
        <v>925386.73</v>
      </c>
      <c r="FO17" s="58"/>
      <c r="FP17" s="26"/>
      <c r="FQ17" s="1"/>
      <c r="FR17" s="1"/>
    </row>
    <row r="18" spans="2:174" ht="11.45" customHeight="1" x14ac:dyDescent="0.2">
      <c r="B18" s="33"/>
      <c r="C18" s="128">
        <v>4140</v>
      </c>
      <c r="D18" s="235" t="s">
        <v>16</v>
      </c>
      <c r="E18" s="235"/>
      <c r="F18" s="302"/>
      <c r="G18" s="302"/>
      <c r="H18" s="285"/>
      <c r="I18" s="302">
        <v>0</v>
      </c>
      <c r="J18" s="302">
        <v>73493081.299999997</v>
      </c>
      <c r="K18" s="286">
        <v>67997356.709999993</v>
      </c>
      <c r="L18" s="285">
        <v>0</v>
      </c>
      <c r="M18" s="285">
        <v>0</v>
      </c>
      <c r="N18" s="285">
        <v>0</v>
      </c>
      <c r="O18" s="285">
        <v>0</v>
      </c>
      <c r="P18" s="285">
        <v>0</v>
      </c>
      <c r="Q18" s="285">
        <v>0</v>
      </c>
      <c r="R18" s="286"/>
      <c r="S18" s="286"/>
      <c r="T18" s="286"/>
      <c r="U18" s="286"/>
      <c r="V18" s="286"/>
      <c r="W18" s="286"/>
      <c r="X18" s="218">
        <f t="shared" si="65"/>
        <v>0</v>
      </c>
      <c r="Y18" s="225">
        <f t="shared" si="93"/>
        <v>73493081.299999997</v>
      </c>
      <c r="Z18" s="227">
        <f t="shared" si="93"/>
        <v>67997356.709999993</v>
      </c>
      <c r="AA18" s="26"/>
      <c r="AC18" s="27"/>
      <c r="AD18" s="132">
        <v>1140</v>
      </c>
      <c r="AE18" s="224" t="s">
        <v>249</v>
      </c>
      <c r="AF18" s="224"/>
      <c r="AG18" s="292">
        <v>0</v>
      </c>
      <c r="AH18" s="292">
        <v>0</v>
      </c>
      <c r="AI18" s="292">
        <v>0</v>
      </c>
      <c r="AJ18" s="316">
        <v>0</v>
      </c>
      <c r="AK18" s="316">
        <v>0</v>
      </c>
      <c r="AL18" s="286">
        <v>0</v>
      </c>
      <c r="AM18" s="292">
        <v>0</v>
      </c>
      <c r="AN18" s="292">
        <v>0</v>
      </c>
      <c r="AO18" s="292">
        <v>0</v>
      </c>
      <c r="AP18" s="292"/>
      <c r="AQ18" s="292"/>
      <c r="AR18" s="292"/>
      <c r="AS18" s="286"/>
      <c r="AT18" s="286"/>
      <c r="AU18" s="286"/>
      <c r="AV18" s="286"/>
      <c r="AW18" s="286"/>
      <c r="AX18" s="286"/>
      <c r="AY18" s="218">
        <f t="shared" si="94"/>
        <v>0</v>
      </c>
      <c r="AZ18" s="225">
        <f t="shared" si="94"/>
        <v>0</v>
      </c>
      <c r="BA18" s="227">
        <f t="shared" si="94"/>
        <v>0</v>
      </c>
      <c r="BB18" s="26"/>
      <c r="BD18" s="27"/>
      <c r="BE18" s="132">
        <v>4140</v>
      </c>
      <c r="BF18" s="224" t="s">
        <v>16</v>
      </c>
      <c r="BG18" s="224"/>
      <c r="BH18" s="308"/>
      <c r="BI18" s="308"/>
      <c r="BJ18" s="308"/>
      <c r="BK18" s="308">
        <v>0</v>
      </c>
      <c r="BL18" s="308">
        <v>73493081.299999997</v>
      </c>
      <c r="BM18" s="286">
        <v>67997356.709999993</v>
      </c>
      <c r="BN18" s="308"/>
      <c r="BO18" s="308"/>
      <c r="BP18" s="308"/>
      <c r="BQ18" s="286"/>
      <c r="BR18" s="286"/>
      <c r="BS18" s="286"/>
      <c r="BT18" s="217"/>
      <c r="BU18" s="217"/>
      <c r="BV18" s="217"/>
      <c r="BW18" s="217"/>
      <c r="BX18" s="217"/>
      <c r="BY18" s="217"/>
      <c r="BZ18" s="218">
        <f t="shared" si="75"/>
        <v>0</v>
      </c>
      <c r="CA18" s="225">
        <f t="shared" si="76"/>
        <v>73493081.299999997</v>
      </c>
      <c r="CB18" s="227">
        <f t="shared" si="77"/>
        <v>67997356.709999993</v>
      </c>
      <c r="CC18" s="26"/>
      <c r="CE18" s="33"/>
      <c r="CF18" s="128" t="s">
        <v>65</v>
      </c>
      <c r="CG18" s="342" t="s">
        <v>19</v>
      </c>
      <c r="CH18" s="342"/>
      <c r="CI18" s="54">
        <f t="shared" si="78"/>
        <v>0</v>
      </c>
      <c r="CJ18" s="54">
        <f t="shared" si="78"/>
        <v>1617855.8</v>
      </c>
      <c r="CK18" s="54">
        <f t="shared" si="78"/>
        <v>1569438.8</v>
      </c>
      <c r="CL18" s="145" t="s">
        <v>78</v>
      </c>
      <c r="CM18" s="342" t="s">
        <v>20</v>
      </c>
      <c r="CN18" s="342"/>
      <c r="CO18" s="175">
        <f t="shared" ref="CO18:CO26" si="103">+X38</f>
        <v>0</v>
      </c>
      <c r="CP18" s="175">
        <f t="shared" ref="CP18:CP26" si="104">+Y38</f>
        <v>0</v>
      </c>
      <c r="CQ18" s="175">
        <f t="shared" ref="CQ18:CQ26" si="105">+Z38</f>
        <v>0</v>
      </c>
      <c r="CR18" s="51"/>
      <c r="CS18" s="26"/>
      <c r="CT18" s="1"/>
      <c r="CU18" s="27"/>
      <c r="CV18" s="132" t="s">
        <v>163</v>
      </c>
      <c r="CW18" s="342" t="s">
        <v>116</v>
      </c>
      <c r="CX18" s="342"/>
      <c r="CY18" s="54">
        <f t="shared" si="80"/>
        <v>0</v>
      </c>
      <c r="CZ18" s="54">
        <f t="shared" si="80"/>
        <v>0</v>
      </c>
      <c r="DA18" s="54">
        <f t="shared" si="80"/>
        <v>0</v>
      </c>
      <c r="DB18" s="145" t="s">
        <v>179</v>
      </c>
      <c r="DC18" s="362" t="s">
        <v>117</v>
      </c>
      <c r="DD18" s="362"/>
      <c r="DE18" s="54">
        <f t="shared" si="81"/>
        <v>0</v>
      </c>
      <c r="DF18" s="54">
        <f t="shared" si="81"/>
        <v>0</v>
      </c>
      <c r="DG18" s="54">
        <f t="shared" si="81"/>
        <v>0</v>
      </c>
      <c r="DH18" s="42"/>
      <c r="DI18" s="77"/>
      <c r="DJ18" s="1"/>
      <c r="DK18" s="27"/>
      <c r="DL18" s="132" t="s">
        <v>163</v>
      </c>
      <c r="DM18" s="342" t="s">
        <v>116</v>
      </c>
      <c r="DN18" s="342"/>
      <c r="DO18" s="54">
        <f t="shared" si="57"/>
        <v>0</v>
      </c>
      <c r="DP18" s="54">
        <f t="shared" si="58"/>
        <v>0</v>
      </c>
      <c r="DQ18" s="54">
        <f t="shared" si="59"/>
        <v>0</v>
      </c>
      <c r="DR18" s="54">
        <f t="shared" si="60"/>
        <v>0</v>
      </c>
      <c r="DS18" s="145" t="s">
        <v>179</v>
      </c>
      <c r="DT18" s="362" t="s">
        <v>117</v>
      </c>
      <c r="DU18" s="362"/>
      <c r="DV18" s="54">
        <f t="shared" si="61"/>
        <v>0</v>
      </c>
      <c r="DW18" s="54">
        <f t="shared" si="62"/>
        <v>0</v>
      </c>
      <c r="DX18" s="54">
        <f t="shared" si="63"/>
        <v>0</v>
      </c>
      <c r="DY18" s="54">
        <f t="shared" si="64"/>
        <v>0</v>
      </c>
      <c r="DZ18" s="42"/>
      <c r="EA18" s="77"/>
      <c r="EB18" s="1"/>
      <c r="EC18" s="27"/>
      <c r="ED18" s="128" t="s">
        <v>63</v>
      </c>
      <c r="EE18" s="1"/>
      <c r="EF18" s="4" t="s">
        <v>16</v>
      </c>
      <c r="EG18" s="54">
        <f t="shared" si="98"/>
        <v>0</v>
      </c>
      <c r="EH18" s="54">
        <f t="shared" si="95"/>
        <v>73493081.299999997</v>
      </c>
      <c r="EI18" s="162"/>
      <c r="EJ18" s="1"/>
      <c r="EK18" s="8"/>
      <c r="EL18" s="183"/>
      <c r="EM18" s="183"/>
      <c r="EN18" s="42"/>
      <c r="EO18" s="26"/>
      <c r="EP18" s="1"/>
      <c r="EQ18" s="27"/>
      <c r="ER18" s="128" t="s">
        <v>63</v>
      </c>
      <c r="ES18" s="1"/>
      <c r="ET18" s="4" t="s">
        <v>16</v>
      </c>
      <c r="EU18" s="54">
        <f t="shared" si="99"/>
        <v>0</v>
      </c>
      <c r="EV18" s="54">
        <f t="shared" si="96"/>
        <v>73493081.299999997</v>
      </c>
      <c r="EW18" s="162"/>
      <c r="EX18" s="1"/>
      <c r="EY18" s="8"/>
      <c r="EZ18" s="183"/>
      <c r="FA18" s="183"/>
      <c r="FB18" s="42"/>
      <c r="FC18" s="26"/>
      <c r="FD18" s="26"/>
      <c r="FE18" s="1"/>
      <c r="FF18" s="27"/>
      <c r="FG18" s="132" t="s">
        <v>190</v>
      </c>
      <c r="FH18" s="342" t="s">
        <v>234</v>
      </c>
      <c r="FI18" s="342"/>
      <c r="FJ18" s="175">
        <f t="shared" si="102"/>
        <v>0</v>
      </c>
      <c r="FK18" s="181"/>
      <c r="FL18" s="181"/>
      <c r="FM18" s="68">
        <v>0</v>
      </c>
      <c r="FN18" s="62">
        <f t="shared" si="100"/>
        <v>0</v>
      </c>
      <c r="FO18" s="58"/>
      <c r="FP18" s="26"/>
      <c r="FQ18" s="1"/>
      <c r="FR18" s="1"/>
    </row>
    <row r="19" spans="2:174" ht="13.9" customHeight="1" x14ac:dyDescent="0.2">
      <c r="B19" s="33"/>
      <c r="C19" s="128">
        <v>4150</v>
      </c>
      <c r="D19" s="235" t="s">
        <v>390</v>
      </c>
      <c r="E19" s="235"/>
      <c r="F19" s="302"/>
      <c r="G19" s="302"/>
      <c r="H19" s="287"/>
      <c r="I19" s="302">
        <v>2159243.7000000002</v>
      </c>
      <c r="J19" s="302">
        <v>0</v>
      </c>
      <c r="K19" s="286">
        <v>13793.12</v>
      </c>
      <c r="L19" s="287">
        <v>0</v>
      </c>
      <c r="M19" s="287">
        <v>0</v>
      </c>
      <c r="N19" s="287">
        <v>0</v>
      </c>
      <c r="O19" s="302">
        <v>1082104.71</v>
      </c>
      <c r="P19" s="302">
        <v>1585921.12</v>
      </c>
      <c r="Q19" s="287">
        <v>1085956.82</v>
      </c>
      <c r="R19" s="286"/>
      <c r="S19" s="286"/>
      <c r="T19" s="286"/>
      <c r="U19" s="286"/>
      <c r="V19" s="286"/>
      <c r="W19" s="286"/>
      <c r="X19" s="218">
        <f t="shared" si="65"/>
        <v>3241348.41</v>
      </c>
      <c r="Y19" s="225">
        <f t="shared" si="93"/>
        <v>1585921.12</v>
      </c>
      <c r="Z19" s="227">
        <f t="shared" si="93"/>
        <v>1099749.9400000002</v>
      </c>
      <c r="AA19" s="26"/>
      <c r="AC19" s="27"/>
      <c r="AD19" s="132">
        <v>1150</v>
      </c>
      <c r="AE19" s="224" t="s">
        <v>114</v>
      </c>
      <c r="AF19" s="224"/>
      <c r="AG19" s="293">
        <v>0</v>
      </c>
      <c r="AH19" s="293">
        <v>0</v>
      </c>
      <c r="AI19" s="293">
        <v>0</v>
      </c>
      <c r="AJ19" s="316">
        <v>2543457.77</v>
      </c>
      <c r="AK19" s="316">
        <v>2256912.2999999998</v>
      </c>
      <c r="AL19" s="286">
        <v>2572009.23</v>
      </c>
      <c r="AM19" s="293">
        <v>0</v>
      </c>
      <c r="AN19" s="293">
        <v>0</v>
      </c>
      <c r="AO19" s="293">
        <v>0</v>
      </c>
      <c r="AP19" s="293"/>
      <c r="AQ19" s="293"/>
      <c r="AR19" s="293"/>
      <c r="AS19" s="286"/>
      <c r="AT19" s="286"/>
      <c r="AU19" s="286"/>
      <c r="AV19" s="286"/>
      <c r="AW19" s="286"/>
      <c r="AX19" s="286"/>
      <c r="AY19" s="218">
        <f t="shared" si="94"/>
        <v>2543457.77</v>
      </c>
      <c r="AZ19" s="225">
        <f t="shared" si="94"/>
        <v>2256912.2999999998</v>
      </c>
      <c r="BA19" s="227">
        <f t="shared" si="94"/>
        <v>2572009.23</v>
      </c>
      <c r="BB19" s="26"/>
      <c r="BD19" s="27"/>
      <c r="BE19" s="132">
        <v>4150</v>
      </c>
      <c r="BF19" s="224" t="s">
        <v>390</v>
      </c>
      <c r="BG19" s="224"/>
      <c r="BH19" s="308"/>
      <c r="BI19" s="308"/>
      <c r="BJ19" s="308"/>
      <c r="BK19" s="308">
        <v>2159243.7000000002</v>
      </c>
      <c r="BL19" s="308">
        <v>0</v>
      </c>
      <c r="BM19" s="286">
        <v>13793.12</v>
      </c>
      <c r="BN19" s="308"/>
      <c r="BO19" s="308"/>
      <c r="BP19" s="308"/>
      <c r="BQ19" s="308">
        <v>1082104.71</v>
      </c>
      <c r="BR19" s="308">
        <v>1585921.12</v>
      </c>
      <c r="BS19" s="286">
        <v>1085956.82</v>
      </c>
      <c r="BT19" s="217"/>
      <c r="BU19" s="217"/>
      <c r="BV19" s="217"/>
      <c r="BW19" s="217"/>
      <c r="BX19" s="217"/>
      <c r="BY19" s="217"/>
      <c r="BZ19" s="218">
        <f t="shared" si="75"/>
        <v>3241348.41</v>
      </c>
      <c r="CA19" s="225">
        <f t="shared" si="76"/>
        <v>1585921.12</v>
      </c>
      <c r="CB19" s="227">
        <f t="shared" si="77"/>
        <v>1099749.9400000002</v>
      </c>
      <c r="CC19" s="26"/>
      <c r="CE19" s="33"/>
      <c r="CF19" s="128" t="s">
        <v>66</v>
      </c>
      <c r="CG19" s="342" t="s">
        <v>21</v>
      </c>
      <c r="CH19" s="342"/>
      <c r="CI19" s="54">
        <f t="shared" si="78"/>
        <v>86101661.50999999</v>
      </c>
      <c r="CJ19" s="54">
        <f t="shared" si="78"/>
        <v>13546792.109999999</v>
      </c>
      <c r="CK19" s="54">
        <f t="shared" si="78"/>
        <v>9569064.9299999997</v>
      </c>
      <c r="CL19" s="145" t="s">
        <v>79</v>
      </c>
      <c r="CM19" s="342" t="s">
        <v>22</v>
      </c>
      <c r="CN19" s="342"/>
      <c r="CO19" s="175">
        <f t="shared" si="103"/>
        <v>0</v>
      </c>
      <c r="CP19" s="175">
        <f t="shared" si="104"/>
        <v>0</v>
      </c>
      <c r="CQ19" s="175">
        <f t="shared" si="105"/>
        <v>0</v>
      </c>
      <c r="CR19" s="51"/>
      <c r="CS19" s="26"/>
      <c r="CT19" s="1"/>
      <c r="CU19" s="27"/>
      <c r="CV19" s="132" t="s">
        <v>164</v>
      </c>
      <c r="CW19" s="342" t="s">
        <v>118</v>
      </c>
      <c r="CX19" s="342"/>
      <c r="CY19" s="54">
        <f t="shared" si="80"/>
        <v>0</v>
      </c>
      <c r="CZ19" s="54">
        <f t="shared" si="80"/>
        <v>0</v>
      </c>
      <c r="DA19" s="54">
        <f t="shared" si="80"/>
        <v>0</v>
      </c>
      <c r="DB19" s="145" t="s">
        <v>180</v>
      </c>
      <c r="DC19" s="342" t="s">
        <v>119</v>
      </c>
      <c r="DD19" s="342"/>
      <c r="DE19" s="54">
        <f t="shared" si="81"/>
        <v>0</v>
      </c>
      <c r="DF19" s="54">
        <f t="shared" si="81"/>
        <v>0</v>
      </c>
      <c r="DG19" s="54">
        <f t="shared" si="81"/>
        <v>0</v>
      </c>
      <c r="DH19" s="42"/>
      <c r="DI19" s="77"/>
      <c r="DJ19" s="1"/>
      <c r="DK19" s="27"/>
      <c r="DL19" s="132" t="s">
        <v>164</v>
      </c>
      <c r="DM19" s="342" t="s">
        <v>118</v>
      </c>
      <c r="DN19" s="342"/>
      <c r="DO19" s="54">
        <f t="shared" si="57"/>
        <v>0</v>
      </c>
      <c r="DP19" s="54">
        <f t="shared" si="58"/>
        <v>0</v>
      </c>
      <c r="DQ19" s="54">
        <f t="shared" si="59"/>
        <v>0</v>
      </c>
      <c r="DR19" s="54">
        <f t="shared" si="60"/>
        <v>0</v>
      </c>
      <c r="DS19" s="145" t="s">
        <v>180</v>
      </c>
      <c r="DT19" s="342" t="s">
        <v>119</v>
      </c>
      <c r="DU19" s="342"/>
      <c r="DV19" s="54">
        <f t="shared" si="61"/>
        <v>0</v>
      </c>
      <c r="DW19" s="54">
        <f t="shared" si="62"/>
        <v>0</v>
      </c>
      <c r="DX19" s="54">
        <f t="shared" si="63"/>
        <v>0</v>
      </c>
      <c r="DY19" s="54">
        <f t="shared" si="64"/>
        <v>0</v>
      </c>
      <c r="DZ19" s="42"/>
      <c r="EA19" s="77"/>
      <c r="EB19" s="1"/>
      <c r="EC19" s="27"/>
      <c r="ED19" s="128" t="s">
        <v>64</v>
      </c>
      <c r="EE19" s="1"/>
      <c r="EF19" s="4" t="s">
        <v>17</v>
      </c>
      <c r="EG19" s="54">
        <f t="shared" si="98"/>
        <v>3241348.41</v>
      </c>
      <c r="EH19" s="54">
        <f t="shared" si="95"/>
        <v>1585921.12</v>
      </c>
      <c r="EI19" s="162"/>
      <c r="EJ19" s="272" t="s">
        <v>199</v>
      </c>
      <c r="EK19" s="272"/>
      <c r="EL19" s="184">
        <f>SUM(EL20:EL22)</f>
        <v>10043837.219999995</v>
      </c>
      <c r="EM19" s="184">
        <f t="shared" ref="EM19" si="106">SUM(EM20:EM22)</f>
        <v>18972700.940000005</v>
      </c>
      <c r="EN19" s="42"/>
      <c r="EO19" s="26"/>
      <c r="EP19" s="1"/>
      <c r="EQ19" s="27"/>
      <c r="ER19" s="128" t="s">
        <v>64</v>
      </c>
      <c r="ES19" s="1"/>
      <c r="ET19" s="4" t="s">
        <v>17</v>
      </c>
      <c r="EU19" s="54">
        <f t="shared" si="99"/>
        <v>3241348.41</v>
      </c>
      <c r="EV19" s="54">
        <f t="shared" si="96"/>
        <v>1585921.12</v>
      </c>
      <c r="EW19" s="162"/>
      <c r="EX19" s="272" t="s">
        <v>199</v>
      </c>
      <c r="EY19" s="272"/>
      <c r="EZ19" s="184">
        <f>SUM(EZ20:EZ22)</f>
        <v>10206309.879999999</v>
      </c>
      <c r="FA19" s="184">
        <f t="shared" ref="FA19" si="107">SUM(FA20:FA22)</f>
        <v>18972700.939999998</v>
      </c>
      <c r="FB19" s="42"/>
      <c r="FC19" s="26"/>
      <c r="FD19" s="26"/>
      <c r="FE19" s="1"/>
      <c r="FF19" s="27"/>
      <c r="FG19" s="132"/>
      <c r="FH19" s="113"/>
      <c r="FI19" s="56"/>
      <c r="FJ19" s="179"/>
      <c r="FK19" s="179"/>
      <c r="FL19" s="179"/>
      <c r="FM19" s="62"/>
      <c r="FN19" s="62"/>
      <c r="FO19" s="58"/>
      <c r="FP19" s="26"/>
      <c r="FQ19" s="1"/>
      <c r="FR19" s="1"/>
    </row>
    <row r="20" spans="2:174" ht="13.9" customHeight="1" x14ac:dyDescent="0.2">
      <c r="B20" s="33"/>
      <c r="C20" s="128">
        <v>4160</v>
      </c>
      <c r="D20" s="235" t="s">
        <v>391</v>
      </c>
      <c r="E20" s="235"/>
      <c r="F20" s="302"/>
      <c r="G20" s="302"/>
      <c r="H20" s="285"/>
      <c r="I20" s="302">
        <v>0</v>
      </c>
      <c r="J20" s="302">
        <v>1617855.8</v>
      </c>
      <c r="K20" s="286">
        <v>1569438.8</v>
      </c>
      <c r="L20" s="285">
        <v>0</v>
      </c>
      <c r="M20" s="285">
        <v>0</v>
      </c>
      <c r="N20" s="285">
        <v>0</v>
      </c>
      <c r="O20" s="302">
        <v>0</v>
      </c>
      <c r="P20" s="302">
        <v>0</v>
      </c>
      <c r="Q20" s="285"/>
      <c r="R20" s="286"/>
      <c r="S20" s="286"/>
      <c r="T20" s="286"/>
      <c r="U20" s="286"/>
      <c r="V20" s="286"/>
      <c r="W20" s="286"/>
      <c r="X20" s="218">
        <f t="shared" si="65"/>
        <v>0</v>
      </c>
      <c r="Y20" s="225">
        <f t="shared" si="93"/>
        <v>1617855.8</v>
      </c>
      <c r="Z20" s="227">
        <f t="shared" si="93"/>
        <v>1569438.8</v>
      </c>
      <c r="AA20" s="26"/>
      <c r="AC20" s="27"/>
      <c r="AD20" s="132">
        <v>1160</v>
      </c>
      <c r="AE20" s="224" t="s">
        <v>437</v>
      </c>
      <c r="AF20" s="224"/>
      <c r="AG20" s="293">
        <v>0</v>
      </c>
      <c r="AH20" s="293">
        <v>0</v>
      </c>
      <c r="AI20" s="293">
        <v>0</v>
      </c>
      <c r="AJ20" s="316">
        <v>0</v>
      </c>
      <c r="AK20" s="316">
        <v>0</v>
      </c>
      <c r="AL20" s="286"/>
      <c r="AM20" s="293">
        <v>0</v>
      </c>
      <c r="AN20" s="293">
        <v>0</v>
      </c>
      <c r="AO20" s="293">
        <v>0</v>
      </c>
      <c r="AP20" s="293"/>
      <c r="AQ20" s="293"/>
      <c r="AR20" s="293"/>
      <c r="AS20" s="286"/>
      <c r="AT20" s="286"/>
      <c r="AU20" s="286"/>
      <c r="AV20" s="286"/>
      <c r="AW20" s="286"/>
      <c r="AX20" s="286"/>
      <c r="AY20" s="218">
        <f t="shared" si="94"/>
        <v>0</v>
      </c>
      <c r="AZ20" s="225">
        <f t="shared" si="94"/>
        <v>0</v>
      </c>
      <c r="BA20" s="227">
        <f t="shared" si="94"/>
        <v>0</v>
      </c>
      <c r="BB20" s="26"/>
      <c r="BD20" s="27"/>
      <c r="BE20" s="132">
        <v>4160</v>
      </c>
      <c r="BF20" s="224" t="s">
        <v>391</v>
      </c>
      <c r="BG20" s="224"/>
      <c r="BH20" s="308"/>
      <c r="BI20" s="308"/>
      <c r="BJ20" s="308"/>
      <c r="BK20" s="308">
        <v>0</v>
      </c>
      <c r="BL20" s="308">
        <v>1617855.8</v>
      </c>
      <c r="BM20" s="286">
        <v>1569438.8</v>
      </c>
      <c r="BN20" s="308"/>
      <c r="BO20" s="308"/>
      <c r="BP20" s="308"/>
      <c r="BQ20" s="308">
        <v>0</v>
      </c>
      <c r="BR20" s="308">
        <v>0</v>
      </c>
      <c r="BS20" s="286"/>
      <c r="BT20" s="217"/>
      <c r="BU20" s="217"/>
      <c r="BV20" s="217"/>
      <c r="BW20" s="217"/>
      <c r="BX20" s="217"/>
      <c r="BY20" s="217"/>
      <c r="BZ20" s="218">
        <f t="shared" si="75"/>
        <v>0</v>
      </c>
      <c r="CA20" s="225">
        <f t="shared" si="76"/>
        <v>1617855.8</v>
      </c>
      <c r="CB20" s="227">
        <f t="shared" si="77"/>
        <v>1569438.8</v>
      </c>
      <c r="CC20" s="26"/>
      <c r="CE20" s="33"/>
      <c r="CF20" s="128" t="s">
        <v>67</v>
      </c>
      <c r="CG20" s="362" t="s">
        <v>23</v>
      </c>
      <c r="CH20" s="362"/>
      <c r="CI20" s="54">
        <f t="shared" si="78"/>
        <v>0</v>
      </c>
      <c r="CJ20" s="54">
        <f t="shared" si="78"/>
        <v>0</v>
      </c>
      <c r="CK20" s="54">
        <f t="shared" si="78"/>
        <v>0</v>
      </c>
      <c r="CL20" s="145" t="s">
        <v>80</v>
      </c>
      <c r="CM20" s="342" t="s">
        <v>24</v>
      </c>
      <c r="CN20" s="342"/>
      <c r="CO20" s="175">
        <f t="shared" si="103"/>
        <v>0.67</v>
      </c>
      <c r="CP20" s="175">
        <f t="shared" si="104"/>
        <v>480000.36</v>
      </c>
      <c r="CQ20" s="175">
        <f t="shared" si="105"/>
        <v>435</v>
      </c>
      <c r="CR20" s="51"/>
      <c r="CS20" s="26"/>
      <c r="CT20" s="1"/>
      <c r="CU20" s="27"/>
      <c r="CV20" s="133"/>
      <c r="CW20" s="345" t="s">
        <v>121</v>
      </c>
      <c r="CX20" s="345"/>
      <c r="CY20" s="48">
        <f>+CY12</f>
        <v>73844365.209999993</v>
      </c>
      <c r="CZ20" s="48">
        <f t="shared" ref="CZ20:DA20" si="108">+CZ12</f>
        <v>69736487.689999998</v>
      </c>
      <c r="DA20" s="48">
        <f t="shared" si="108"/>
        <v>53646669.159999996</v>
      </c>
      <c r="DB20" s="145" t="s">
        <v>181</v>
      </c>
      <c r="DC20" s="342" t="s">
        <v>120</v>
      </c>
      <c r="DD20" s="342"/>
      <c r="DE20" s="54">
        <f t="shared" si="81"/>
        <v>0</v>
      </c>
      <c r="DF20" s="54">
        <f t="shared" si="81"/>
        <v>0</v>
      </c>
      <c r="DG20" s="54">
        <f t="shared" si="81"/>
        <v>0</v>
      </c>
      <c r="DH20" s="42"/>
      <c r="DI20" s="77"/>
      <c r="DJ20" s="1"/>
      <c r="DK20" s="27"/>
      <c r="DL20" s="132"/>
      <c r="DM20" s="345"/>
      <c r="DN20" s="345"/>
      <c r="DO20" s="54"/>
      <c r="DP20" s="54"/>
      <c r="DQ20" s="54"/>
      <c r="DR20" s="54"/>
      <c r="DS20" s="145" t="s">
        <v>181</v>
      </c>
      <c r="DT20" s="342" t="s">
        <v>120</v>
      </c>
      <c r="DU20" s="342"/>
      <c r="DV20" s="54">
        <f t="shared" si="61"/>
        <v>0</v>
      </c>
      <c r="DW20" s="54">
        <f t="shared" si="62"/>
        <v>0</v>
      </c>
      <c r="DX20" s="54">
        <f t="shared" si="63"/>
        <v>0</v>
      </c>
      <c r="DY20" s="54">
        <f t="shared" si="64"/>
        <v>0</v>
      </c>
      <c r="DZ20" s="42"/>
      <c r="EA20" s="77"/>
      <c r="EB20" s="1"/>
      <c r="EC20" s="27"/>
      <c r="ED20" s="128" t="s">
        <v>65</v>
      </c>
      <c r="EE20" s="1"/>
      <c r="EF20" s="4" t="s">
        <v>19</v>
      </c>
      <c r="EG20" s="54">
        <f t="shared" si="98"/>
        <v>0</v>
      </c>
      <c r="EH20" s="54">
        <f t="shared" si="95"/>
        <v>1617855.8</v>
      </c>
      <c r="EI20" s="165" t="s">
        <v>167</v>
      </c>
      <c r="EJ20" s="1"/>
      <c r="EK20" s="9" t="s">
        <v>202</v>
      </c>
      <c r="EL20" s="175">
        <f>+DP26-DO26+CO49</f>
        <v>9727531.8799999952</v>
      </c>
      <c r="EM20" s="175">
        <f>+DR26-DQ26+CP49</f>
        <v>15140199.900000006</v>
      </c>
      <c r="EN20" s="42"/>
      <c r="EO20" s="26"/>
      <c r="EP20" s="1"/>
      <c r="EQ20" s="27"/>
      <c r="ER20" s="128" t="s">
        <v>65</v>
      </c>
      <c r="ES20" s="1"/>
      <c r="ET20" s="4" t="s">
        <v>19</v>
      </c>
      <c r="EU20" s="54">
        <f t="shared" si="99"/>
        <v>0</v>
      </c>
      <c r="EV20" s="54">
        <f t="shared" si="96"/>
        <v>1617855.8</v>
      </c>
      <c r="EW20" s="165" t="s">
        <v>167</v>
      </c>
      <c r="EX20" s="1"/>
      <c r="EY20" s="9" t="s">
        <v>202</v>
      </c>
      <c r="EZ20" s="175">
        <f t="shared" ref="EZ20:FA22" si="109">+BZ50</f>
        <v>9727531.879999999</v>
      </c>
      <c r="FA20" s="175">
        <f t="shared" si="109"/>
        <v>15140199.899999999</v>
      </c>
      <c r="FB20" s="42"/>
      <c r="FC20" s="26"/>
      <c r="FD20" s="26"/>
      <c r="FE20" s="1"/>
      <c r="FF20" s="27"/>
      <c r="FG20" s="132"/>
      <c r="FH20" s="344" t="s">
        <v>235</v>
      </c>
      <c r="FI20" s="344"/>
      <c r="FJ20" s="180"/>
      <c r="FK20" s="180">
        <f>SUM(FK21:FK24)+FK13</f>
        <v>270971838.78000003</v>
      </c>
      <c r="FL20" s="180"/>
      <c r="FM20" s="67">
        <f>SUM(FM21:FM24)</f>
        <v>0</v>
      </c>
      <c r="FN20" s="67">
        <f t="shared" ref="FN20:FN24" si="110">SUM(FJ20:FM20)</f>
        <v>270971838.78000003</v>
      </c>
      <c r="FO20" s="58"/>
      <c r="FP20" s="26"/>
      <c r="FQ20" s="1"/>
      <c r="FR20" s="1"/>
    </row>
    <row r="21" spans="2:174" ht="13.9" customHeight="1" x14ac:dyDescent="0.2">
      <c r="B21" s="33"/>
      <c r="C21" s="128">
        <v>4170</v>
      </c>
      <c r="D21" s="235" t="s">
        <v>392</v>
      </c>
      <c r="E21" s="235"/>
      <c r="F21" s="302">
        <v>3762230.5</v>
      </c>
      <c r="G21" s="302">
        <v>5266956.5599999996</v>
      </c>
      <c r="H21" s="287">
        <v>4584989.4000000004</v>
      </c>
      <c r="I21" s="302">
        <v>77326896.739999995</v>
      </c>
      <c r="J21" s="302">
        <v>1491395.24</v>
      </c>
      <c r="K21" s="286">
        <v>919318.07</v>
      </c>
      <c r="L21" s="287">
        <v>0</v>
      </c>
      <c r="M21" s="287">
        <v>0</v>
      </c>
      <c r="N21" s="287">
        <v>25023</v>
      </c>
      <c r="O21" s="302">
        <v>5012534.2699999996</v>
      </c>
      <c r="P21" s="302">
        <v>6788440.3099999996</v>
      </c>
      <c r="Q21" s="287">
        <v>4039734.46</v>
      </c>
      <c r="R21" s="286"/>
      <c r="S21" s="286"/>
      <c r="T21" s="286"/>
      <c r="U21" s="286"/>
      <c r="V21" s="286"/>
      <c r="W21" s="286"/>
      <c r="X21" s="218">
        <f t="shared" si="65"/>
        <v>86101661.50999999</v>
      </c>
      <c r="Y21" s="225">
        <f t="shared" si="93"/>
        <v>13546792.109999999</v>
      </c>
      <c r="Z21" s="227">
        <f t="shared" si="93"/>
        <v>9569064.9299999997</v>
      </c>
      <c r="AA21" s="26"/>
      <c r="AC21" s="27"/>
      <c r="AD21" s="132">
        <v>1190</v>
      </c>
      <c r="AE21" s="224" t="s">
        <v>438</v>
      </c>
      <c r="AF21" s="224"/>
      <c r="AG21" s="293">
        <v>0</v>
      </c>
      <c r="AH21" s="293">
        <v>0</v>
      </c>
      <c r="AI21" s="293">
        <v>0</v>
      </c>
      <c r="AJ21" s="316">
        <v>0</v>
      </c>
      <c r="AK21" s="316">
        <v>0</v>
      </c>
      <c r="AL21" s="286"/>
      <c r="AM21" s="293">
        <v>0</v>
      </c>
      <c r="AN21" s="293">
        <v>0</v>
      </c>
      <c r="AO21" s="293">
        <v>0</v>
      </c>
      <c r="AP21" s="293"/>
      <c r="AQ21" s="293"/>
      <c r="AR21" s="293"/>
      <c r="AS21" s="286"/>
      <c r="AT21" s="286"/>
      <c r="AU21" s="286"/>
      <c r="AV21" s="286"/>
      <c r="AW21" s="286"/>
      <c r="AX21" s="286"/>
      <c r="AY21" s="218">
        <f t="shared" si="94"/>
        <v>0</v>
      </c>
      <c r="AZ21" s="225">
        <f t="shared" si="94"/>
        <v>0</v>
      </c>
      <c r="BA21" s="227">
        <f t="shared" si="94"/>
        <v>0</v>
      </c>
      <c r="BB21" s="26"/>
      <c r="BD21" s="27"/>
      <c r="BE21" s="132">
        <v>4170</v>
      </c>
      <c r="BF21" s="224" t="s">
        <v>392</v>
      </c>
      <c r="BG21" s="224"/>
      <c r="BH21" s="308">
        <v>3762230.5</v>
      </c>
      <c r="BI21" s="308">
        <v>5266956.5599999996</v>
      </c>
      <c r="BJ21" s="308">
        <v>4584989.4000000004</v>
      </c>
      <c r="BK21" s="308">
        <v>77326896.739999995</v>
      </c>
      <c r="BL21" s="308">
        <v>1491395.24</v>
      </c>
      <c r="BM21" s="286">
        <v>919318.07</v>
      </c>
      <c r="BN21" s="308"/>
      <c r="BO21" s="308"/>
      <c r="BP21" s="308">
        <v>25023</v>
      </c>
      <c r="BQ21" s="308">
        <v>5012534.2699999996</v>
      </c>
      <c r="BR21" s="308">
        <v>6788440.3099999996</v>
      </c>
      <c r="BS21" s="286">
        <v>4039734.46</v>
      </c>
      <c r="BT21" s="217"/>
      <c r="BU21" s="217"/>
      <c r="BV21" s="217"/>
      <c r="BW21" s="217"/>
      <c r="BX21" s="217"/>
      <c r="BY21" s="217"/>
      <c r="BZ21" s="218">
        <f t="shared" si="75"/>
        <v>86101661.50999999</v>
      </c>
      <c r="CA21" s="225">
        <f t="shared" si="76"/>
        <v>13546792.109999999</v>
      </c>
      <c r="CB21" s="227">
        <f t="shared" si="77"/>
        <v>9569064.9299999997</v>
      </c>
      <c r="CC21" s="26"/>
      <c r="CE21" s="33"/>
      <c r="CF21" s="129"/>
      <c r="CG21" s="114"/>
      <c r="CH21" s="119"/>
      <c r="CI21" s="66"/>
      <c r="CJ21" s="66"/>
      <c r="CK21" s="66"/>
      <c r="CL21" s="145" t="s">
        <v>240</v>
      </c>
      <c r="CM21" s="342" t="s">
        <v>25</v>
      </c>
      <c r="CN21" s="342"/>
      <c r="CO21" s="175">
        <f t="shared" si="103"/>
        <v>3643569.34</v>
      </c>
      <c r="CP21" s="175">
        <f t="shared" si="104"/>
        <v>788430.37</v>
      </c>
      <c r="CQ21" s="175">
        <f t="shared" si="105"/>
        <v>3760098.87</v>
      </c>
      <c r="CR21" s="51"/>
      <c r="CS21" s="26"/>
      <c r="CT21" s="1"/>
      <c r="CU21" s="27"/>
      <c r="CV21" s="133"/>
      <c r="CW21" s="114"/>
      <c r="CX21" s="113"/>
      <c r="CY21" s="50"/>
      <c r="CZ21" s="50"/>
      <c r="DA21" s="50"/>
      <c r="DB21" s="151"/>
      <c r="DC21" s="345" t="s">
        <v>122</v>
      </c>
      <c r="DD21" s="345"/>
      <c r="DE21" s="48">
        <f>+DE12</f>
        <v>13516753.300000001</v>
      </c>
      <c r="DF21" s="48">
        <f t="shared" ref="DF21:DG21" si="111">+DF12</f>
        <v>11663688.380000001</v>
      </c>
      <c r="DG21" s="48">
        <f t="shared" si="111"/>
        <v>8920564.5300000012</v>
      </c>
      <c r="DH21" s="42"/>
      <c r="DI21" s="77"/>
      <c r="DJ21" s="1"/>
      <c r="DK21" s="27"/>
      <c r="DL21" s="132"/>
      <c r="DM21" s="197"/>
      <c r="DN21" s="198"/>
      <c r="DO21" s="54"/>
      <c r="DP21" s="54"/>
      <c r="DQ21" s="54"/>
      <c r="DR21" s="54"/>
      <c r="DS21" s="151"/>
      <c r="DT21" s="345"/>
      <c r="DU21" s="345"/>
      <c r="DV21" s="54"/>
      <c r="DW21" s="54"/>
      <c r="DX21" s="54"/>
      <c r="DY21" s="54"/>
      <c r="DZ21" s="42"/>
      <c r="EA21" s="77"/>
      <c r="EB21" s="1"/>
      <c r="EC21" s="27"/>
      <c r="ED21" s="128" t="s">
        <v>66</v>
      </c>
      <c r="EE21" s="1"/>
      <c r="EF21" s="4" t="s">
        <v>21</v>
      </c>
      <c r="EG21" s="54">
        <f t="shared" si="98"/>
        <v>86101661.50999999</v>
      </c>
      <c r="EH21" s="54">
        <f t="shared" si="95"/>
        <v>13546792.109999999</v>
      </c>
      <c r="EI21" s="165" t="s">
        <v>168</v>
      </c>
      <c r="EJ21" s="1"/>
      <c r="EK21" s="9" t="s">
        <v>131</v>
      </c>
      <c r="EL21" s="175">
        <f>+DP27+DP28-DO27-DO28</f>
        <v>316305.33999999985</v>
      </c>
      <c r="EM21" s="175">
        <f>+DR27+DR28-DQ27-DQ28</f>
        <v>3832501.0399999986</v>
      </c>
      <c r="EN21" s="42"/>
      <c r="EO21" s="26"/>
      <c r="EP21" s="1"/>
      <c r="EQ21" s="27"/>
      <c r="ER21" s="128" t="s">
        <v>66</v>
      </c>
      <c r="ES21" s="1"/>
      <c r="ET21" s="4" t="s">
        <v>21</v>
      </c>
      <c r="EU21" s="54">
        <f t="shared" si="99"/>
        <v>86101661.50999999</v>
      </c>
      <c r="EV21" s="54">
        <f t="shared" si="96"/>
        <v>13546792.109999999</v>
      </c>
      <c r="EW21" s="165" t="s">
        <v>168</v>
      </c>
      <c r="EX21" s="1"/>
      <c r="EY21" s="9" t="s">
        <v>131</v>
      </c>
      <c r="EZ21" s="175">
        <f t="shared" si="109"/>
        <v>478778</v>
      </c>
      <c r="FA21" s="175">
        <f t="shared" si="109"/>
        <v>3832501.04</v>
      </c>
      <c r="FB21" s="42"/>
      <c r="FC21" s="26"/>
      <c r="FD21" s="26"/>
      <c r="FE21" s="1"/>
      <c r="FF21" s="27"/>
      <c r="FG21" s="132" t="s">
        <v>191</v>
      </c>
      <c r="FH21" s="342" t="s">
        <v>236</v>
      </c>
      <c r="FI21" s="342"/>
      <c r="FJ21" s="181"/>
      <c r="FK21" s="175">
        <f>+DF41</f>
        <v>28004170.100000001</v>
      </c>
      <c r="FL21" s="181"/>
      <c r="FM21" s="68">
        <v>0</v>
      </c>
      <c r="FN21" s="62">
        <f t="shared" si="110"/>
        <v>28004170.100000001</v>
      </c>
      <c r="FO21" s="58"/>
      <c r="FP21" s="26"/>
      <c r="FQ21" s="1"/>
      <c r="FR21" s="1"/>
    </row>
    <row r="22" spans="2:174" ht="13.9" customHeight="1" x14ac:dyDescent="0.2">
      <c r="B22" s="33"/>
      <c r="C22" s="128">
        <v>4190</v>
      </c>
      <c r="D22" s="235" t="s">
        <v>393</v>
      </c>
      <c r="E22" s="235"/>
      <c r="F22" s="302"/>
      <c r="G22" s="302"/>
      <c r="H22" s="285"/>
      <c r="I22" s="286">
        <v>0</v>
      </c>
      <c r="J22" s="286">
        <v>0</v>
      </c>
      <c r="K22" s="286">
        <v>0</v>
      </c>
      <c r="L22" s="285">
        <v>0</v>
      </c>
      <c r="M22" s="285">
        <v>0</v>
      </c>
      <c r="N22" s="285">
        <v>0</v>
      </c>
      <c r="O22" s="285"/>
      <c r="P22" s="285"/>
      <c r="Q22" s="285"/>
      <c r="R22" s="286"/>
      <c r="S22" s="286"/>
      <c r="T22" s="286"/>
      <c r="U22" s="286"/>
      <c r="V22" s="286"/>
      <c r="W22" s="286"/>
      <c r="X22" s="218">
        <f t="shared" si="65"/>
        <v>0</v>
      </c>
      <c r="Y22" s="225">
        <f t="shared" si="93"/>
        <v>0</v>
      </c>
      <c r="Z22" s="227">
        <f t="shared" si="93"/>
        <v>0</v>
      </c>
      <c r="AA22" s="26"/>
      <c r="AC22" s="27"/>
      <c r="AD22" s="133">
        <v>1200</v>
      </c>
      <c r="AE22" s="233" t="s">
        <v>439</v>
      </c>
      <c r="AF22" s="233"/>
      <c r="AG22" s="236">
        <f>SUM(AG23:AG31)</f>
        <v>3075551.3699999992</v>
      </c>
      <c r="AH22" s="236">
        <f>SUM(AH23:AH31)</f>
        <v>3485842.9199999995</v>
      </c>
      <c r="AI22" s="236">
        <f>SUM(AI23:AI31)</f>
        <v>3850729.6099999994</v>
      </c>
      <c r="AJ22" s="236">
        <f t="shared" ref="AJ22:AK22" si="112">SUM(AJ23:AJ31)</f>
        <v>180512894.39000002</v>
      </c>
      <c r="AK22" s="236">
        <f t="shared" si="112"/>
        <v>176386362.62</v>
      </c>
      <c r="AL22" s="236">
        <f t="shared" ref="AL22" si="113">SUM(AL23:AL31)</f>
        <v>163726662.01000002</v>
      </c>
      <c r="AM22" s="236">
        <f>SUM(AM23:AM31)</f>
        <v>299852.89000000007</v>
      </c>
      <c r="AN22" s="236">
        <f>SUM(AN23:AN31)</f>
        <v>356745.73000000004</v>
      </c>
      <c r="AO22" s="236">
        <f>SUM(AO23:AO31)</f>
        <v>378732.68000000005</v>
      </c>
      <c r="AP22" s="236">
        <f t="shared" ref="AP22" si="114">SUM(AP23:AP31)</f>
        <v>96457615.109999985</v>
      </c>
      <c r="AQ22" s="236">
        <f t="shared" ref="AQ22:AR22" si="115">SUM(AQ23:AQ31)</f>
        <v>91687978.140000001</v>
      </c>
      <c r="AR22" s="236">
        <f t="shared" si="115"/>
        <v>86330783.179999992</v>
      </c>
      <c r="AS22" s="221"/>
      <c r="AT22" s="221"/>
      <c r="AU22" s="221"/>
      <c r="AV22" s="221"/>
      <c r="AW22" s="221"/>
      <c r="AX22" s="221"/>
      <c r="AY22" s="222">
        <f t="shared" si="72"/>
        <v>280345913.75999999</v>
      </c>
      <c r="AZ22" s="212">
        <f t="shared" si="73"/>
        <v>271916929.40999997</v>
      </c>
      <c r="BA22" s="214">
        <f t="shared" si="74"/>
        <v>254286907.48000002</v>
      </c>
      <c r="BB22" s="26"/>
      <c r="BD22" s="27"/>
      <c r="BE22" s="132">
        <v>4190</v>
      </c>
      <c r="BF22" s="224" t="s">
        <v>478</v>
      </c>
      <c r="BG22" s="224"/>
      <c r="BH22" s="308">
        <v>0</v>
      </c>
      <c r="BI22" s="308"/>
      <c r="BJ22" s="308"/>
      <c r="BK22" s="308">
        <v>0</v>
      </c>
      <c r="BL22" s="294">
        <v>0</v>
      </c>
      <c r="BM22" s="294">
        <v>0</v>
      </c>
      <c r="BN22" s="308"/>
      <c r="BO22" s="308"/>
      <c r="BP22" s="308"/>
      <c r="BQ22" s="286"/>
      <c r="BR22" s="286"/>
      <c r="BS22" s="286"/>
      <c r="BT22" s="217"/>
      <c r="BU22" s="217"/>
      <c r="BV22" s="217"/>
      <c r="BW22" s="217"/>
      <c r="BX22" s="217"/>
      <c r="BY22" s="217"/>
      <c r="BZ22" s="218">
        <f t="shared" si="75"/>
        <v>0</v>
      </c>
      <c r="CA22" s="225">
        <f t="shared" si="76"/>
        <v>0</v>
      </c>
      <c r="CB22" s="227">
        <f t="shared" si="77"/>
        <v>0</v>
      </c>
      <c r="CC22" s="26"/>
      <c r="CE22" s="33"/>
      <c r="CF22" s="129"/>
      <c r="CG22" s="344" t="s">
        <v>26</v>
      </c>
      <c r="CH22" s="344"/>
      <c r="CI22" s="50">
        <f>SUM(CI23:CI24)</f>
        <v>28134971.870000001</v>
      </c>
      <c r="CJ22" s="50">
        <f t="shared" ref="CJ22:CK22" si="116">SUM(CJ23:CJ24)</f>
        <v>30959013.07</v>
      </c>
      <c r="CK22" s="50">
        <f t="shared" si="116"/>
        <v>34543860.5</v>
      </c>
      <c r="CL22" s="145" t="s">
        <v>81</v>
      </c>
      <c r="CM22" s="342" t="s">
        <v>27</v>
      </c>
      <c r="CN22" s="342"/>
      <c r="CO22" s="175">
        <f t="shared" si="103"/>
        <v>479853.74</v>
      </c>
      <c r="CP22" s="175">
        <f t="shared" si="104"/>
        <v>334101.03999999998</v>
      </c>
      <c r="CQ22" s="175">
        <f t="shared" si="105"/>
        <v>323481.88</v>
      </c>
      <c r="CR22" s="51"/>
      <c r="CS22" s="26"/>
      <c r="CT22" s="1"/>
      <c r="CU22" s="27"/>
      <c r="CV22" s="133"/>
      <c r="CW22" s="114"/>
      <c r="CX22" s="113"/>
      <c r="CY22" s="50"/>
      <c r="CZ22" s="50"/>
      <c r="DA22" s="50"/>
      <c r="DB22" s="151"/>
      <c r="DC22" s="1"/>
      <c r="DD22" s="1"/>
      <c r="DE22" s="1"/>
      <c r="DF22" s="1"/>
      <c r="DG22" s="1"/>
      <c r="DH22" s="42"/>
      <c r="DI22" s="77"/>
      <c r="DJ22" s="1"/>
      <c r="DK22" s="27"/>
      <c r="DL22" s="132"/>
      <c r="DM22" s="197"/>
      <c r="DN22" s="198"/>
      <c r="DO22" s="54"/>
      <c r="DP22" s="54"/>
      <c r="DQ22" s="54"/>
      <c r="DR22" s="54"/>
      <c r="DS22" s="151"/>
      <c r="DT22" s="204"/>
      <c r="DU22" s="204"/>
      <c r="DV22" s="54"/>
      <c r="DW22" s="54"/>
      <c r="DX22" s="54"/>
      <c r="DY22" s="54"/>
      <c r="DZ22" s="42"/>
      <c r="EA22" s="77"/>
      <c r="EB22" s="1"/>
      <c r="EC22" s="27"/>
      <c r="ED22" s="128" t="s">
        <v>67</v>
      </c>
      <c r="EE22" s="1"/>
      <c r="EF22" s="4" t="s">
        <v>23</v>
      </c>
      <c r="EG22" s="54">
        <f t="shared" si="98"/>
        <v>0</v>
      </c>
      <c r="EH22" s="54">
        <f t="shared" si="95"/>
        <v>0</v>
      </c>
      <c r="EI22" s="165" t="s">
        <v>169</v>
      </c>
      <c r="EJ22" s="1"/>
      <c r="EK22" s="9" t="s">
        <v>206</v>
      </c>
      <c r="EL22" s="175">
        <f>+DP24</f>
        <v>0</v>
      </c>
      <c r="EM22" s="175">
        <f>+DR24</f>
        <v>0</v>
      </c>
      <c r="EN22" s="42"/>
      <c r="EO22" s="26"/>
      <c r="EP22" s="1"/>
      <c r="EQ22" s="27"/>
      <c r="ER22" s="128" t="s">
        <v>67</v>
      </c>
      <c r="ES22" s="1"/>
      <c r="ET22" s="4" t="s">
        <v>23</v>
      </c>
      <c r="EU22" s="54">
        <f t="shared" si="99"/>
        <v>0</v>
      </c>
      <c r="EV22" s="54">
        <f t="shared" si="96"/>
        <v>0</v>
      </c>
      <c r="EW22" s="165" t="s">
        <v>169</v>
      </c>
      <c r="EX22" s="1"/>
      <c r="EY22" s="9" t="s">
        <v>206</v>
      </c>
      <c r="EZ22" s="175">
        <f t="shared" si="109"/>
        <v>0</v>
      </c>
      <c r="FA22" s="175">
        <f t="shared" si="109"/>
        <v>0</v>
      </c>
      <c r="FB22" s="42"/>
      <c r="FC22" s="26"/>
      <c r="FD22" s="26"/>
      <c r="FE22" s="1"/>
      <c r="FF22" s="27"/>
      <c r="FG22" s="132" t="s">
        <v>192</v>
      </c>
      <c r="FH22" s="342" t="s">
        <v>149</v>
      </c>
      <c r="FI22" s="342"/>
      <c r="FJ22" s="181"/>
      <c r="FK22" s="175">
        <f t="shared" ref="FK22:FK24" si="117">+DF42</f>
        <v>243320786.70999998</v>
      </c>
      <c r="FL22" s="181"/>
      <c r="FM22" s="68">
        <v>0</v>
      </c>
      <c r="FN22" s="62">
        <f t="shared" si="110"/>
        <v>243320786.70999998</v>
      </c>
      <c r="FO22" s="58"/>
      <c r="FP22" s="26"/>
      <c r="FQ22" s="1"/>
      <c r="FR22" s="1"/>
    </row>
    <row r="23" spans="2:174" ht="13.9" customHeight="1" x14ac:dyDescent="0.2">
      <c r="B23" s="33"/>
      <c r="C23" s="129">
        <v>4200</v>
      </c>
      <c r="D23" s="234" t="s">
        <v>394</v>
      </c>
      <c r="E23" s="234"/>
      <c r="F23" s="212">
        <f>SUM(F24:F25)</f>
        <v>22808473.870000001</v>
      </c>
      <c r="G23" s="212">
        <f>SUM(G24:G25)</f>
        <v>20478641.440000001</v>
      </c>
      <c r="H23" s="212">
        <v>22580124.440000001</v>
      </c>
      <c r="I23" s="212">
        <f>SUM(I24:I25)</f>
        <v>420000</v>
      </c>
      <c r="J23" s="212">
        <f>SUM(J24:J25)</f>
        <v>5623767.5700000003</v>
      </c>
      <c r="K23" s="212">
        <v>3325006.65</v>
      </c>
      <c r="L23" s="212">
        <f>SUM(L24:L25)</f>
        <v>1713240</v>
      </c>
      <c r="M23" s="212">
        <f>SUM(M24:M25)</f>
        <v>1663345.97</v>
      </c>
      <c r="N23" s="212">
        <v>1809260.41</v>
      </c>
      <c r="O23" s="212">
        <f>SUM(O24:O25)</f>
        <v>3193258</v>
      </c>
      <c r="P23" s="212">
        <f>SUM(P24:P25)</f>
        <v>3193258.09</v>
      </c>
      <c r="Q23" s="212">
        <v>6829469</v>
      </c>
      <c r="R23" s="232"/>
      <c r="S23" s="232"/>
      <c r="T23" s="232"/>
      <c r="U23" s="232"/>
      <c r="V23" s="232"/>
      <c r="W23" s="232"/>
      <c r="X23" s="222">
        <f t="shared" si="65"/>
        <v>28134971.870000001</v>
      </c>
      <c r="Y23" s="212">
        <f t="shared" si="66"/>
        <v>30959013.07</v>
      </c>
      <c r="Z23" s="214">
        <f t="shared" si="67"/>
        <v>34543860.5</v>
      </c>
      <c r="AA23" s="26"/>
      <c r="AC23" s="27"/>
      <c r="AD23" s="132">
        <v>1210</v>
      </c>
      <c r="AE23" s="224" t="s">
        <v>440</v>
      </c>
      <c r="AF23" s="224"/>
      <c r="AG23" s="316">
        <v>0</v>
      </c>
      <c r="AH23" s="293">
        <v>0</v>
      </c>
      <c r="AI23" s="293">
        <v>0</v>
      </c>
      <c r="AJ23" s="288"/>
      <c r="AK23" s="288"/>
      <c r="AL23" s="288"/>
      <c r="AM23" s="293">
        <v>0</v>
      </c>
      <c r="AN23" s="293">
        <v>0</v>
      </c>
      <c r="AO23" s="293">
        <v>0</v>
      </c>
      <c r="AP23" s="292"/>
      <c r="AQ23" s="292"/>
      <c r="AR23" s="292"/>
      <c r="AS23" s="288"/>
      <c r="AT23" s="288"/>
      <c r="AU23" s="288"/>
      <c r="AV23" s="288"/>
      <c r="AW23" s="288"/>
      <c r="AX23" s="288"/>
      <c r="AY23" s="218">
        <f t="shared" si="72"/>
        <v>0</v>
      </c>
      <c r="AZ23" s="225">
        <f t="shared" si="73"/>
        <v>0</v>
      </c>
      <c r="BA23" s="227">
        <f t="shared" si="74"/>
        <v>0</v>
      </c>
      <c r="BB23" s="100"/>
      <c r="BD23" s="27"/>
      <c r="BE23" s="132">
        <v>4210</v>
      </c>
      <c r="BF23" s="224" t="s">
        <v>395</v>
      </c>
      <c r="BG23" s="224"/>
      <c r="BH23" s="308">
        <v>22808473.870000001</v>
      </c>
      <c r="BI23" s="308">
        <v>588621.46</v>
      </c>
      <c r="BJ23" s="308">
        <v>794376.5</v>
      </c>
      <c r="BK23" s="308">
        <v>420000</v>
      </c>
      <c r="BL23" s="308">
        <v>5623767.5700000003</v>
      </c>
      <c r="BM23" s="288">
        <v>3325006.65</v>
      </c>
      <c r="BN23" s="308"/>
      <c r="BO23" s="308"/>
      <c r="BP23" s="308">
        <v>61320</v>
      </c>
      <c r="BQ23" s="288"/>
      <c r="BR23" s="288"/>
      <c r="BS23" s="288">
        <v>170966</v>
      </c>
      <c r="BT23" s="225"/>
      <c r="BU23" s="225"/>
      <c r="BV23" s="225"/>
      <c r="BW23" s="225"/>
      <c r="BX23" s="225"/>
      <c r="BY23" s="225"/>
      <c r="BZ23" s="218">
        <f t="shared" si="75"/>
        <v>23228473.870000001</v>
      </c>
      <c r="CA23" s="225">
        <f t="shared" si="76"/>
        <v>6212389.0300000003</v>
      </c>
      <c r="CB23" s="227">
        <f t="shared" si="77"/>
        <v>4351669.1500000004</v>
      </c>
      <c r="CC23" s="100"/>
      <c r="CE23" s="33"/>
      <c r="CF23" s="128" t="s">
        <v>68</v>
      </c>
      <c r="CG23" s="342" t="s">
        <v>28</v>
      </c>
      <c r="CH23" s="342"/>
      <c r="CI23" s="54">
        <f t="shared" ref="CI23:CK24" si="118">+X24</f>
        <v>420000</v>
      </c>
      <c r="CJ23" s="54">
        <f t="shared" si="118"/>
        <v>6212389.0300000003</v>
      </c>
      <c r="CK23" s="54">
        <f t="shared" si="118"/>
        <v>4351669.1500000004</v>
      </c>
      <c r="CL23" s="145" t="s">
        <v>82</v>
      </c>
      <c r="CM23" s="342" t="s">
        <v>29</v>
      </c>
      <c r="CN23" s="342"/>
      <c r="CO23" s="175">
        <f t="shared" si="103"/>
        <v>0</v>
      </c>
      <c r="CP23" s="175">
        <f t="shared" si="104"/>
        <v>0</v>
      </c>
      <c r="CQ23" s="175">
        <f t="shared" si="105"/>
        <v>0</v>
      </c>
      <c r="CR23" s="51"/>
      <c r="CS23" s="26"/>
      <c r="CT23" s="1"/>
      <c r="CU23" s="27"/>
      <c r="CV23" s="132"/>
      <c r="CW23" s="345" t="s">
        <v>123</v>
      </c>
      <c r="CX23" s="345"/>
      <c r="CY23" s="47">
        <f>SUM(CY24:CY32)</f>
        <v>280345913.75999999</v>
      </c>
      <c r="CZ23" s="47">
        <f t="shared" ref="CZ23:DA23" si="119">SUM(CZ24:CZ32)</f>
        <v>271916929.41000003</v>
      </c>
      <c r="DA23" s="47">
        <f t="shared" si="119"/>
        <v>254286907.47999999</v>
      </c>
      <c r="DB23" s="145"/>
      <c r="DC23" s="345" t="s">
        <v>124</v>
      </c>
      <c r="DD23" s="345"/>
      <c r="DE23" s="176">
        <f>SUM(DE24:DE29)</f>
        <v>22949452.789999999</v>
      </c>
      <c r="DF23" s="176">
        <f t="shared" ref="DF23:DG23" si="120">SUM(DF24:DF29)</f>
        <v>28196071.280000001</v>
      </c>
      <c r="DG23" s="176">
        <f t="shared" si="120"/>
        <v>26169983.920000002</v>
      </c>
      <c r="DH23" s="42"/>
      <c r="DI23" s="77"/>
      <c r="DJ23" s="1"/>
      <c r="DK23" s="27"/>
      <c r="DL23" s="132"/>
      <c r="DM23" s="345" t="s">
        <v>123</v>
      </c>
      <c r="DN23" s="345"/>
      <c r="DO23" s="49">
        <f t="shared" si="57"/>
        <v>0</v>
      </c>
      <c r="DP23" s="49">
        <f t="shared" si="58"/>
        <v>8428984.3499999642</v>
      </c>
      <c r="DQ23" s="49">
        <f t="shared" ref="DQ23:DQ32" si="121">IF((CZ23-DA23)&gt;0,0,-CZ23+DA23)</f>
        <v>0</v>
      </c>
      <c r="DR23" s="49">
        <f t="shared" ref="DR23:DR32" si="122">IF((CZ23-DA23)&gt;0,+CZ23-DA23,0)</f>
        <v>17630021.930000037</v>
      </c>
      <c r="DS23" s="145"/>
      <c r="DT23" s="345" t="s">
        <v>124</v>
      </c>
      <c r="DU23" s="345"/>
      <c r="DV23" s="49">
        <f t="shared" si="61"/>
        <v>0</v>
      </c>
      <c r="DW23" s="49">
        <f t="shared" si="62"/>
        <v>5246618.4900000021</v>
      </c>
      <c r="DX23" s="49">
        <f t="shared" ref="DX23:DX49" si="123">IF((DF23-DG23)&gt;0,+DF23-DG23,0)</f>
        <v>2026087.3599999994</v>
      </c>
      <c r="DY23" s="49">
        <f t="shared" ref="DY23:DY49" si="124">IF((DF23-DG23)&gt;0,0,-DF23+DG23)</f>
        <v>0</v>
      </c>
      <c r="DZ23" s="42"/>
      <c r="EA23" s="77"/>
      <c r="EB23" s="1"/>
      <c r="EC23" s="27"/>
      <c r="ED23" s="128" t="s">
        <v>68</v>
      </c>
      <c r="EE23" s="1"/>
      <c r="EF23" s="4" t="s">
        <v>28</v>
      </c>
      <c r="EG23" s="54">
        <f>+CI23</f>
        <v>420000</v>
      </c>
      <c r="EH23" s="54">
        <f t="shared" ref="EH23:EH24" si="125">+CJ23</f>
        <v>6212389.0300000003</v>
      </c>
      <c r="EI23" s="162"/>
      <c r="EJ23" s="349" t="s">
        <v>245</v>
      </c>
      <c r="EK23" s="349"/>
      <c r="EL23" s="184">
        <f>EL14-EL19</f>
        <v>-9664881.0699999947</v>
      </c>
      <c r="EM23" s="184">
        <f t="shared" ref="EM23" si="126">EM14-EM19</f>
        <v>-18972700.940000005</v>
      </c>
      <c r="EN23" s="42"/>
      <c r="EO23" s="26"/>
      <c r="EP23" s="1"/>
      <c r="EQ23" s="27"/>
      <c r="ER23" s="128" t="s">
        <v>68</v>
      </c>
      <c r="ES23" s="1"/>
      <c r="ET23" s="4" t="s">
        <v>28</v>
      </c>
      <c r="EU23" s="54">
        <f t="shared" si="99"/>
        <v>23228473.870000001</v>
      </c>
      <c r="EV23" s="54">
        <f t="shared" si="96"/>
        <v>6212389.0300000003</v>
      </c>
      <c r="EW23" s="162"/>
      <c r="EX23" s="349" t="s">
        <v>245</v>
      </c>
      <c r="EY23" s="349"/>
      <c r="EZ23" s="184">
        <f>EZ14-EZ19</f>
        <v>-9827353.7299999986</v>
      </c>
      <c r="FA23" s="184">
        <f t="shared" ref="FA23" si="127">FA14-FA19</f>
        <v>-18972700.939999998</v>
      </c>
      <c r="FB23" s="42"/>
      <c r="FC23" s="26"/>
      <c r="FD23" s="26"/>
      <c r="FE23" s="1"/>
      <c r="FF23" s="27"/>
      <c r="FG23" s="132" t="s">
        <v>193</v>
      </c>
      <c r="FH23" s="342" t="s">
        <v>237</v>
      </c>
      <c r="FI23" s="342"/>
      <c r="FJ23" s="181"/>
      <c r="FK23" s="175">
        <f t="shared" si="117"/>
        <v>0</v>
      </c>
      <c r="FL23" s="181"/>
      <c r="FM23" s="68">
        <v>0</v>
      </c>
      <c r="FN23" s="62">
        <f t="shared" si="110"/>
        <v>0</v>
      </c>
      <c r="FO23" s="58"/>
      <c r="FP23" s="26"/>
      <c r="FQ23" s="1"/>
      <c r="FR23" s="1"/>
    </row>
    <row r="24" spans="2:174" ht="13.9" customHeight="1" x14ac:dyDescent="0.2">
      <c r="B24" s="33"/>
      <c r="C24" s="128">
        <v>4210</v>
      </c>
      <c r="D24" s="235" t="s">
        <v>395</v>
      </c>
      <c r="E24" s="235"/>
      <c r="F24" s="302">
        <v>0</v>
      </c>
      <c r="G24" s="302">
        <v>588621.46</v>
      </c>
      <c r="H24" s="287">
        <v>794376.5</v>
      </c>
      <c r="I24" s="302">
        <v>420000</v>
      </c>
      <c r="J24" s="302">
        <v>5623767.5700000003</v>
      </c>
      <c r="K24" s="288">
        <v>3325006.65</v>
      </c>
      <c r="L24" s="287">
        <v>0</v>
      </c>
      <c r="M24" s="287">
        <v>0</v>
      </c>
      <c r="N24" s="287">
        <v>61320</v>
      </c>
      <c r="O24" s="302">
        <v>0</v>
      </c>
      <c r="P24" s="302">
        <v>0</v>
      </c>
      <c r="Q24" s="287">
        <v>170966</v>
      </c>
      <c r="R24" s="288"/>
      <c r="S24" s="288"/>
      <c r="T24" s="288"/>
      <c r="U24" s="288"/>
      <c r="V24" s="288"/>
      <c r="W24" s="288"/>
      <c r="X24" s="218">
        <f t="shared" si="65"/>
        <v>420000</v>
      </c>
      <c r="Y24" s="225">
        <f>+G24+J24+M24+P24+S24+V24</f>
        <v>6212389.0300000003</v>
      </c>
      <c r="Z24" s="227">
        <f>+H24+K24+N24+Q24+T24+W24</f>
        <v>4351669.1500000004</v>
      </c>
      <c r="AA24" s="26"/>
      <c r="AC24" s="27"/>
      <c r="AD24" s="132">
        <v>1220</v>
      </c>
      <c r="AE24" s="224" t="s">
        <v>441</v>
      </c>
      <c r="AF24" s="224"/>
      <c r="AG24" s="316">
        <v>0</v>
      </c>
      <c r="AH24" s="293">
        <v>0</v>
      </c>
      <c r="AI24" s="293">
        <v>0</v>
      </c>
      <c r="AJ24" s="294"/>
      <c r="AK24" s="294"/>
      <c r="AL24" s="294"/>
      <c r="AM24" s="293">
        <v>0</v>
      </c>
      <c r="AN24" s="293">
        <v>0</v>
      </c>
      <c r="AO24" s="293">
        <v>0</v>
      </c>
      <c r="AP24" s="292"/>
      <c r="AQ24" s="292"/>
      <c r="AR24" s="292"/>
      <c r="AS24" s="288"/>
      <c r="AT24" s="288"/>
      <c r="AU24" s="288"/>
      <c r="AV24" s="288"/>
      <c r="AW24" s="288"/>
      <c r="AX24" s="288"/>
      <c r="AY24" s="218">
        <f t="shared" si="72"/>
        <v>0</v>
      </c>
      <c r="AZ24" s="225">
        <f t="shared" si="73"/>
        <v>0</v>
      </c>
      <c r="BA24" s="227">
        <f t="shared" si="74"/>
        <v>0</v>
      </c>
      <c r="BB24" s="100"/>
      <c r="BD24" s="27"/>
      <c r="BE24" s="132">
        <v>4220</v>
      </c>
      <c r="BF24" s="224" t="s">
        <v>396</v>
      </c>
      <c r="BG24" s="224"/>
      <c r="BH24" s="308">
        <v>143943.59</v>
      </c>
      <c r="BI24" s="308">
        <v>19890019.98</v>
      </c>
      <c r="BJ24" s="308">
        <v>21785747.940000001</v>
      </c>
      <c r="BK24" s="308">
        <v>0</v>
      </c>
      <c r="BL24" s="308">
        <v>0</v>
      </c>
      <c r="BM24" s="294">
        <v>0</v>
      </c>
      <c r="BN24" s="308">
        <f>+L25</f>
        <v>1713240</v>
      </c>
      <c r="BO24" s="319">
        <v>1663345.97</v>
      </c>
      <c r="BP24" s="308">
        <v>1747940.41</v>
      </c>
      <c r="BQ24" s="308">
        <v>3193258</v>
      </c>
      <c r="BR24" s="308">
        <v>3193258.09</v>
      </c>
      <c r="BS24" s="288">
        <v>6658503</v>
      </c>
      <c r="BT24" s="225"/>
      <c r="BU24" s="225"/>
      <c r="BV24" s="225"/>
      <c r="BW24" s="225"/>
      <c r="BX24" s="225"/>
      <c r="BY24" s="225"/>
      <c r="BZ24" s="218">
        <f t="shared" si="75"/>
        <v>5050441.59</v>
      </c>
      <c r="CA24" s="225">
        <f t="shared" si="76"/>
        <v>24746624.039999999</v>
      </c>
      <c r="CB24" s="227">
        <f t="shared" si="77"/>
        <v>30192191.350000001</v>
      </c>
      <c r="CC24" s="100"/>
      <c r="CE24" s="33"/>
      <c r="CF24" s="128" t="s">
        <v>69</v>
      </c>
      <c r="CG24" s="342" t="s">
        <v>30</v>
      </c>
      <c r="CH24" s="342"/>
      <c r="CI24" s="54">
        <f t="shared" si="118"/>
        <v>27714971.870000001</v>
      </c>
      <c r="CJ24" s="54">
        <f t="shared" si="118"/>
        <v>24746624.039999999</v>
      </c>
      <c r="CK24" s="54">
        <f t="shared" si="118"/>
        <v>30192191.350000001</v>
      </c>
      <c r="CL24" s="145" t="s">
        <v>83</v>
      </c>
      <c r="CM24" s="342" t="s">
        <v>31</v>
      </c>
      <c r="CN24" s="342"/>
      <c r="CO24" s="175">
        <f t="shared" si="103"/>
        <v>0</v>
      </c>
      <c r="CP24" s="175">
        <f t="shared" si="104"/>
        <v>0</v>
      </c>
      <c r="CQ24" s="175">
        <f t="shared" si="105"/>
        <v>0</v>
      </c>
      <c r="CR24" s="51"/>
      <c r="CS24" s="26"/>
      <c r="CT24" s="1"/>
      <c r="CU24" s="27"/>
      <c r="CV24" s="132" t="s">
        <v>165</v>
      </c>
      <c r="CW24" s="342" t="s">
        <v>125</v>
      </c>
      <c r="CX24" s="342"/>
      <c r="CY24" s="175">
        <f t="shared" ref="CY24:CY32" si="128">+AY23</f>
        <v>0</v>
      </c>
      <c r="CZ24" s="175">
        <f t="shared" ref="CZ24:CZ32" si="129">+AZ23</f>
        <v>0</v>
      </c>
      <c r="DA24" s="175">
        <f t="shared" ref="DA24:DA32" si="130">+BA23</f>
        <v>0</v>
      </c>
      <c r="DB24" s="145" t="s">
        <v>182</v>
      </c>
      <c r="DC24" s="342" t="s">
        <v>126</v>
      </c>
      <c r="DD24" s="342"/>
      <c r="DE24" s="54">
        <f t="shared" ref="DE24:DG29" si="131">+AY43</f>
        <v>0</v>
      </c>
      <c r="DF24" s="54">
        <f t="shared" si="131"/>
        <v>0</v>
      </c>
      <c r="DG24" s="54">
        <f t="shared" si="131"/>
        <v>0</v>
      </c>
      <c r="DH24" s="42"/>
      <c r="DI24" s="77"/>
      <c r="DJ24" s="1"/>
      <c r="DK24" s="27"/>
      <c r="DL24" s="132" t="s">
        <v>165</v>
      </c>
      <c r="DM24" s="342" t="s">
        <v>125</v>
      </c>
      <c r="DN24" s="342"/>
      <c r="DO24" s="54">
        <f t="shared" si="57"/>
        <v>0</v>
      </c>
      <c r="DP24" s="54">
        <f t="shared" si="58"/>
        <v>0</v>
      </c>
      <c r="DQ24" s="54">
        <f t="shared" si="121"/>
        <v>0</v>
      </c>
      <c r="DR24" s="54">
        <f t="shared" si="122"/>
        <v>0</v>
      </c>
      <c r="DS24" s="145" t="s">
        <v>182</v>
      </c>
      <c r="DT24" s="342" t="s">
        <v>126</v>
      </c>
      <c r="DU24" s="342"/>
      <c r="DV24" s="54">
        <f t="shared" si="61"/>
        <v>0</v>
      </c>
      <c r="DW24" s="54">
        <f t="shared" si="62"/>
        <v>0</v>
      </c>
      <c r="DX24" s="54">
        <f t="shared" si="123"/>
        <v>0</v>
      </c>
      <c r="DY24" s="54">
        <f t="shared" si="124"/>
        <v>0</v>
      </c>
      <c r="DZ24" s="42"/>
      <c r="EA24" s="77"/>
      <c r="EB24" s="1"/>
      <c r="EC24" s="27"/>
      <c r="ED24" s="128" t="s">
        <v>69</v>
      </c>
      <c r="EE24" s="1"/>
      <c r="EF24" s="4" t="s">
        <v>207</v>
      </c>
      <c r="EG24" s="175">
        <f>+CI24</f>
        <v>27714971.870000001</v>
      </c>
      <c r="EH24" s="175">
        <f t="shared" si="125"/>
        <v>24746624.039999999</v>
      </c>
      <c r="EI24" s="162"/>
      <c r="EJ24" s="202"/>
      <c r="EK24" s="8"/>
      <c r="EL24" s="183"/>
      <c r="EM24" s="183"/>
      <c r="EN24" s="42"/>
      <c r="EO24" s="26"/>
      <c r="EP24" s="1"/>
      <c r="EQ24" s="27"/>
      <c r="ER24" s="128" t="s">
        <v>69</v>
      </c>
      <c r="ES24" s="1"/>
      <c r="ET24" s="4" t="s">
        <v>207</v>
      </c>
      <c r="EU24" s="54">
        <f t="shared" si="99"/>
        <v>5050441.59</v>
      </c>
      <c r="EV24" s="54">
        <f t="shared" si="96"/>
        <v>24746624.039999999</v>
      </c>
      <c r="EW24" s="162"/>
      <c r="EX24" s="202"/>
      <c r="EY24" s="8"/>
      <c r="EZ24" s="183"/>
      <c r="FA24" s="183"/>
      <c r="FB24" s="42"/>
      <c r="FC24" s="26"/>
      <c r="FD24" s="26"/>
      <c r="FE24" s="1"/>
      <c r="FF24" s="27"/>
      <c r="FG24" s="132" t="s">
        <v>194</v>
      </c>
      <c r="FH24" s="342" t="s">
        <v>151</v>
      </c>
      <c r="FI24" s="342"/>
      <c r="FJ24" s="181"/>
      <c r="FK24" s="175">
        <f t="shared" si="117"/>
        <v>0</v>
      </c>
      <c r="FL24" s="181"/>
      <c r="FM24" s="68">
        <v>0</v>
      </c>
      <c r="FN24" s="62">
        <f t="shared" si="110"/>
        <v>0</v>
      </c>
      <c r="FO24" s="58"/>
      <c r="FP24" s="26"/>
      <c r="FQ24" s="1"/>
      <c r="FR24" s="1"/>
    </row>
    <row r="25" spans="2:174" ht="13.9" customHeight="1" x14ac:dyDescent="0.2">
      <c r="B25" s="33"/>
      <c r="C25" s="128">
        <v>4220</v>
      </c>
      <c r="D25" s="235" t="s">
        <v>396</v>
      </c>
      <c r="E25" s="235"/>
      <c r="F25" s="302">
        <v>22808473.870000001</v>
      </c>
      <c r="G25" s="302">
        <v>19890019.98</v>
      </c>
      <c r="H25" s="287">
        <v>21785747.940000001</v>
      </c>
      <c r="I25" s="286">
        <v>0</v>
      </c>
      <c r="J25" s="286">
        <v>0</v>
      </c>
      <c r="K25" s="286">
        <v>0</v>
      </c>
      <c r="L25" s="315">
        <v>1713240</v>
      </c>
      <c r="M25" s="315">
        <v>1663345.97</v>
      </c>
      <c r="N25" s="287">
        <v>1747940.41</v>
      </c>
      <c r="O25" s="302">
        <v>3193258</v>
      </c>
      <c r="P25" s="302">
        <v>3193258.09</v>
      </c>
      <c r="Q25" s="287">
        <v>6658503</v>
      </c>
      <c r="R25" s="286"/>
      <c r="S25" s="286"/>
      <c r="T25" s="286"/>
      <c r="U25" s="286"/>
      <c r="V25" s="286"/>
      <c r="W25" s="286"/>
      <c r="X25" s="218">
        <f t="shared" si="65"/>
        <v>27714971.870000001</v>
      </c>
      <c r="Y25" s="225">
        <f>+G25+J25+M25+P25+S25+V25</f>
        <v>24746624.039999999</v>
      </c>
      <c r="Z25" s="227">
        <f>+H25+K25+N25+Q25+T25+W25</f>
        <v>30192191.350000001</v>
      </c>
      <c r="AA25" s="26"/>
      <c r="AC25" s="27"/>
      <c r="AD25" s="132">
        <v>1230</v>
      </c>
      <c r="AE25" s="224" t="s">
        <v>442</v>
      </c>
      <c r="AF25" s="224"/>
      <c r="AG25" s="316">
        <v>434192.75</v>
      </c>
      <c r="AH25" s="317">
        <v>434192.75</v>
      </c>
      <c r="AI25" s="293">
        <v>434192.75</v>
      </c>
      <c r="AJ25" s="316">
        <v>162832686.11000001</v>
      </c>
      <c r="AK25" s="316">
        <v>157546220.62</v>
      </c>
      <c r="AL25" s="286">
        <v>147874636.5</v>
      </c>
      <c r="AM25" s="293">
        <v>0</v>
      </c>
      <c r="AN25" s="293">
        <v>0</v>
      </c>
      <c r="AO25" s="293">
        <v>0</v>
      </c>
      <c r="AP25" s="316">
        <v>94687621.069999993</v>
      </c>
      <c r="AQ25" s="318">
        <v>90246554.680000007</v>
      </c>
      <c r="AR25" s="292">
        <v>84777938.900000006</v>
      </c>
      <c r="AS25" s="286"/>
      <c r="AT25" s="286"/>
      <c r="AU25" s="286"/>
      <c r="AV25" s="286"/>
      <c r="AW25" s="286"/>
      <c r="AX25" s="286"/>
      <c r="AY25" s="218">
        <f t="shared" si="72"/>
        <v>257954499.93000001</v>
      </c>
      <c r="AZ25" s="225">
        <f t="shared" si="73"/>
        <v>248226968.05000001</v>
      </c>
      <c r="BA25" s="227">
        <f t="shared" si="74"/>
        <v>233086768.15000001</v>
      </c>
      <c r="BB25" s="100"/>
      <c r="BD25" s="27"/>
      <c r="BE25" s="132">
        <v>4400</v>
      </c>
      <c r="BF25" s="224" t="s">
        <v>479</v>
      </c>
      <c r="BG25" s="224"/>
      <c r="BH25" s="308">
        <v>0</v>
      </c>
      <c r="BI25" s="308">
        <v>0</v>
      </c>
      <c r="BJ25" s="308">
        <v>0</v>
      </c>
      <c r="BK25" s="308">
        <v>0</v>
      </c>
      <c r="BL25" s="308">
        <v>27869.68</v>
      </c>
      <c r="BM25" s="286">
        <v>21209.93</v>
      </c>
      <c r="BN25" s="308"/>
      <c r="BO25" s="308"/>
      <c r="BP25" s="308"/>
      <c r="BQ25" s="308">
        <v>0</v>
      </c>
      <c r="BR25" s="308">
        <v>0</v>
      </c>
      <c r="BS25" s="286">
        <v>277830.77</v>
      </c>
      <c r="BT25" s="217"/>
      <c r="BU25" s="217"/>
      <c r="BV25" s="217"/>
      <c r="BW25" s="217"/>
      <c r="BX25" s="217"/>
      <c r="BY25" s="217"/>
      <c r="BZ25" s="218">
        <f>+BH25+BK25+BN25+BQ25+BT25+BW25</f>
        <v>0</v>
      </c>
      <c r="CA25" s="225">
        <f t="shared" si="76"/>
        <v>27869.68</v>
      </c>
      <c r="CB25" s="227">
        <f t="shared" si="77"/>
        <v>299040.7</v>
      </c>
      <c r="CC25" s="100"/>
      <c r="CE25" s="33"/>
      <c r="CF25" s="129"/>
      <c r="CG25" s="114"/>
      <c r="CH25" s="119"/>
      <c r="CI25" s="54"/>
      <c r="CJ25" s="54"/>
      <c r="CK25" s="54"/>
      <c r="CL25" s="145" t="s">
        <v>84</v>
      </c>
      <c r="CM25" s="342" t="s">
        <v>32</v>
      </c>
      <c r="CN25" s="342"/>
      <c r="CO25" s="175">
        <f t="shared" si="103"/>
        <v>0</v>
      </c>
      <c r="CP25" s="175">
        <f t="shared" si="104"/>
        <v>0</v>
      </c>
      <c r="CQ25" s="175">
        <f t="shared" si="105"/>
        <v>0</v>
      </c>
      <c r="CR25" s="51"/>
      <c r="CS25" s="26"/>
      <c r="CT25" s="1"/>
      <c r="CU25" s="27"/>
      <c r="CV25" s="132" t="s">
        <v>166</v>
      </c>
      <c r="CW25" s="342" t="s">
        <v>127</v>
      </c>
      <c r="CX25" s="342"/>
      <c r="CY25" s="175">
        <f t="shared" si="128"/>
        <v>0</v>
      </c>
      <c r="CZ25" s="175">
        <f t="shared" si="129"/>
        <v>0</v>
      </c>
      <c r="DA25" s="175">
        <f t="shared" si="130"/>
        <v>0</v>
      </c>
      <c r="DB25" s="145" t="s">
        <v>183</v>
      </c>
      <c r="DC25" s="342" t="s">
        <v>128</v>
      </c>
      <c r="DD25" s="342"/>
      <c r="DE25" s="54">
        <f t="shared" si="131"/>
        <v>0</v>
      </c>
      <c r="DF25" s="54">
        <f t="shared" si="131"/>
        <v>0</v>
      </c>
      <c r="DG25" s="54">
        <f t="shared" si="131"/>
        <v>0</v>
      </c>
      <c r="DH25" s="42"/>
      <c r="DI25" s="77"/>
      <c r="DJ25" s="1"/>
      <c r="DK25" s="27"/>
      <c r="DL25" s="132" t="s">
        <v>166</v>
      </c>
      <c r="DM25" s="342" t="s">
        <v>127</v>
      </c>
      <c r="DN25" s="342"/>
      <c r="DO25" s="54">
        <f t="shared" si="57"/>
        <v>0</v>
      </c>
      <c r="DP25" s="54">
        <f t="shared" si="58"/>
        <v>0</v>
      </c>
      <c r="DQ25" s="54">
        <f t="shared" si="121"/>
        <v>0</v>
      </c>
      <c r="DR25" s="54">
        <f t="shared" si="122"/>
        <v>0</v>
      </c>
      <c r="DS25" s="145" t="s">
        <v>183</v>
      </c>
      <c r="DT25" s="342" t="s">
        <v>128</v>
      </c>
      <c r="DU25" s="342"/>
      <c r="DV25" s="54">
        <f t="shared" si="61"/>
        <v>0</v>
      </c>
      <c r="DW25" s="54">
        <f t="shared" si="62"/>
        <v>0</v>
      </c>
      <c r="DX25" s="54">
        <f t="shared" si="123"/>
        <v>0</v>
      </c>
      <c r="DY25" s="54">
        <f t="shared" si="124"/>
        <v>0</v>
      </c>
      <c r="DZ25" s="42"/>
      <c r="EA25" s="77"/>
      <c r="EB25" s="1"/>
      <c r="EC25" s="27"/>
      <c r="ED25" s="128" t="s">
        <v>224</v>
      </c>
      <c r="EE25" s="1"/>
      <c r="EF25" s="4" t="s">
        <v>208</v>
      </c>
      <c r="EG25" s="54">
        <f>+CI26</f>
        <v>143943.59</v>
      </c>
      <c r="EH25" s="54">
        <f t="shared" ref="EH25" si="132">+CJ26</f>
        <v>27869.68</v>
      </c>
      <c r="EI25" s="162"/>
      <c r="EJ25" s="8"/>
      <c r="EK25" s="8"/>
      <c r="EL25" s="183"/>
      <c r="EM25" s="183"/>
      <c r="EN25" s="42"/>
      <c r="EO25" s="26"/>
      <c r="EP25" s="1"/>
      <c r="EQ25" s="27"/>
      <c r="ER25" s="128" t="s">
        <v>224</v>
      </c>
      <c r="ES25" s="1"/>
      <c r="ET25" s="4" t="s">
        <v>208</v>
      </c>
      <c r="EU25" s="54">
        <f t="shared" si="99"/>
        <v>0</v>
      </c>
      <c r="EV25" s="54">
        <f t="shared" si="96"/>
        <v>27869.68</v>
      </c>
      <c r="EW25" s="162"/>
      <c r="EX25" s="8"/>
      <c r="EY25" s="8"/>
      <c r="EZ25" s="183"/>
      <c r="FA25" s="183"/>
      <c r="FB25" s="42"/>
      <c r="FC25" s="26"/>
      <c r="FD25" s="26"/>
      <c r="FE25" s="1"/>
      <c r="FF25" s="27"/>
      <c r="FG25" s="160"/>
      <c r="FH25" s="113"/>
      <c r="FI25" s="56"/>
      <c r="FJ25" s="179"/>
      <c r="FK25" s="179"/>
      <c r="FL25" s="179"/>
      <c r="FM25" s="62"/>
      <c r="FN25" s="62"/>
      <c r="FO25" s="58"/>
      <c r="FP25" s="26"/>
      <c r="FQ25" s="1"/>
      <c r="FR25" s="1"/>
    </row>
    <row r="26" spans="2:174" ht="13.5" customHeight="1" thickBot="1" x14ac:dyDescent="0.25">
      <c r="B26" s="33"/>
      <c r="C26" s="129">
        <v>4300</v>
      </c>
      <c r="D26" s="234" t="s">
        <v>397</v>
      </c>
      <c r="E26" s="234"/>
      <c r="F26" s="221">
        <f>SUM(F27:F31)</f>
        <v>143943.59</v>
      </c>
      <c r="G26" s="221">
        <f t="shared" ref="G26:H26" si="133">SUM(G27:G31)</f>
        <v>0</v>
      </c>
      <c r="H26" s="221">
        <f t="shared" si="133"/>
        <v>0</v>
      </c>
      <c r="I26" s="221">
        <f>SUM(I27:I31)</f>
        <v>0</v>
      </c>
      <c r="J26" s="221">
        <f>SUM(J27:J31)</f>
        <v>27869.68</v>
      </c>
      <c r="K26" s="221">
        <v>21209.93</v>
      </c>
      <c r="L26" s="221">
        <f>SUM(L27:L31)</f>
        <v>0</v>
      </c>
      <c r="M26" s="221">
        <f>SUM(M27:M31)</f>
        <v>0</v>
      </c>
      <c r="N26" s="221">
        <v>0</v>
      </c>
      <c r="O26" s="221">
        <f>SUM(O27:O31)</f>
        <v>0</v>
      </c>
      <c r="P26" s="221">
        <f>SUM(P27:P31)</f>
        <v>0</v>
      </c>
      <c r="Q26" s="221">
        <v>277830.77</v>
      </c>
      <c r="R26" s="221"/>
      <c r="S26" s="221"/>
      <c r="T26" s="221"/>
      <c r="U26" s="221"/>
      <c r="V26" s="221"/>
      <c r="W26" s="221"/>
      <c r="X26" s="222">
        <f t="shared" si="65"/>
        <v>143943.59</v>
      </c>
      <c r="Y26" s="212">
        <f t="shared" si="66"/>
        <v>27869.68</v>
      </c>
      <c r="Z26" s="214">
        <f t="shared" si="67"/>
        <v>299040.7</v>
      </c>
      <c r="AA26" s="26"/>
      <c r="AC26" s="27"/>
      <c r="AD26" s="132">
        <v>1240</v>
      </c>
      <c r="AE26" s="224" t="s">
        <v>443</v>
      </c>
      <c r="AF26" s="224"/>
      <c r="AG26" s="316">
        <v>4138533.36</v>
      </c>
      <c r="AH26" s="317">
        <v>4111417.36</v>
      </c>
      <c r="AI26" s="292">
        <v>4036847.36</v>
      </c>
      <c r="AJ26" s="316">
        <v>13122413.84</v>
      </c>
      <c r="AK26" s="316">
        <v>13284886.5</v>
      </c>
      <c r="AL26" s="286">
        <v>12459497.460000001</v>
      </c>
      <c r="AM26" s="318">
        <v>621311.31000000006</v>
      </c>
      <c r="AN26" s="318">
        <v>621311.31000000006</v>
      </c>
      <c r="AO26" s="292">
        <v>566956.31000000006</v>
      </c>
      <c r="AP26" s="316">
        <v>1941441.6</v>
      </c>
      <c r="AQ26" s="318">
        <v>1489779.6</v>
      </c>
      <c r="AR26" s="292">
        <v>1476392.6</v>
      </c>
      <c r="AS26" s="286"/>
      <c r="AT26" s="286"/>
      <c r="AU26" s="286"/>
      <c r="AV26" s="286"/>
      <c r="AW26" s="286"/>
      <c r="AX26" s="286"/>
      <c r="AY26" s="218">
        <f t="shared" si="72"/>
        <v>19823700.109999999</v>
      </c>
      <c r="AZ26" s="225">
        <f t="shared" si="73"/>
        <v>19507394.77</v>
      </c>
      <c r="BA26" s="227">
        <f t="shared" si="74"/>
        <v>18539693.73</v>
      </c>
      <c r="BB26" s="100"/>
      <c r="BD26" s="27"/>
      <c r="BE26" s="133"/>
      <c r="BF26" s="233" t="s">
        <v>480</v>
      </c>
      <c r="BG26" s="233"/>
      <c r="BH26" s="236">
        <f>SUM(BH27:BH42)</f>
        <v>25506905.279999997</v>
      </c>
      <c r="BI26" s="236">
        <f>SUM(BI27:BI42)</f>
        <v>23288157.639999997</v>
      </c>
      <c r="BJ26" s="236">
        <f>SUM(BJ27:BJ42)</f>
        <v>26589224.529999997</v>
      </c>
      <c r="BK26" s="236">
        <f t="shared" ref="BK26:BQ26" si="134">SUM(BK27:BK42)</f>
        <v>68338365.980000004</v>
      </c>
      <c r="BL26" s="236">
        <f t="shared" ref="BL26" si="135">SUM(BL27:BL42)</f>
        <v>60316931.520000003</v>
      </c>
      <c r="BM26" s="236">
        <f t="shared" si="134"/>
        <v>66388862.82</v>
      </c>
      <c r="BN26" s="236">
        <f t="shared" si="134"/>
        <v>1032769.8</v>
      </c>
      <c r="BO26" s="236">
        <f t="shared" ref="BO26:BP26" si="136">SUM(BO27:BO42)</f>
        <v>1608990.9700000002</v>
      </c>
      <c r="BP26" s="236">
        <f t="shared" si="136"/>
        <v>1767743.7000000002</v>
      </c>
      <c r="BQ26" s="236">
        <f t="shared" si="134"/>
        <v>5500967.21</v>
      </c>
      <c r="BR26" s="236">
        <f t="shared" ref="BR26:BS26" si="137">SUM(BR27:BR42)</f>
        <v>5329821.7699999996</v>
      </c>
      <c r="BS26" s="236">
        <f t="shared" si="137"/>
        <v>4614385.37</v>
      </c>
      <c r="BT26" s="221"/>
      <c r="BU26" s="221"/>
      <c r="BV26" s="221"/>
      <c r="BW26" s="221"/>
      <c r="BX26" s="221"/>
      <c r="BY26" s="221"/>
      <c r="BZ26" s="222">
        <f t="shared" si="75"/>
        <v>100379008.27</v>
      </c>
      <c r="CA26" s="212">
        <f t="shared" si="76"/>
        <v>90543901.899999991</v>
      </c>
      <c r="CB26" s="214">
        <f t="shared" si="77"/>
        <v>99360216.420000002</v>
      </c>
      <c r="CC26" s="100"/>
      <c r="CE26" s="33"/>
      <c r="CF26" s="128"/>
      <c r="CG26" s="344" t="s">
        <v>33</v>
      </c>
      <c r="CH26" s="344"/>
      <c r="CI26" s="49">
        <f>SUM(CI27:CI31)</f>
        <v>143943.59</v>
      </c>
      <c r="CJ26" s="49">
        <f t="shared" ref="CJ26:CK26" si="138">SUM(CJ27:CJ31)</f>
        <v>27869.68</v>
      </c>
      <c r="CK26" s="49">
        <f t="shared" si="138"/>
        <v>299040.7</v>
      </c>
      <c r="CL26" s="145" t="s">
        <v>85</v>
      </c>
      <c r="CM26" s="342" t="s">
        <v>34</v>
      </c>
      <c r="CN26" s="342"/>
      <c r="CO26" s="175">
        <f t="shared" si="103"/>
        <v>0</v>
      </c>
      <c r="CP26" s="175">
        <f t="shared" si="104"/>
        <v>0</v>
      </c>
      <c r="CQ26" s="175">
        <f t="shared" si="105"/>
        <v>0</v>
      </c>
      <c r="CR26" s="51"/>
      <c r="CS26" s="26"/>
      <c r="CT26" s="1"/>
      <c r="CU26" s="27"/>
      <c r="CV26" s="132" t="s">
        <v>167</v>
      </c>
      <c r="CW26" s="342" t="s">
        <v>129</v>
      </c>
      <c r="CX26" s="342"/>
      <c r="CY26" s="175">
        <f t="shared" si="128"/>
        <v>257954499.93000001</v>
      </c>
      <c r="CZ26" s="175">
        <f t="shared" si="129"/>
        <v>248226968.05000001</v>
      </c>
      <c r="DA26" s="175">
        <f t="shared" si="130"/>
        <v>233086768.15000001</v>
      </c>
      <c r="DB26" s="145" t="s">
        <v>184</v>
      </c>
      <c r="DC26" s="342" t="s">
        <v>130</v>
      </c>
      <c r="DD26" s="342"/>
      <c r="DE26" s="54">
        <f t="shared" si="131"/>
        <v>0</v>
      </c>
      <c r="DF26" s="54">
        <f t="shared" si="131"/>
        <v>0</v>
      </c>
      <c r="DG26" s="54">
        <f t="shared" si="131"/>
        <v>0</v>
      </c>
      <c r="DH26" s="42"/>
      <c r="DI26" s="77"/>
      <c r="DJ26" s="1"/>
      <c r="DK26" s="27"/>
      <c r="DL26" s="132" t="s">
        <v>167</v>
      </c>
      <c r="DM26" s="342" t="s">
        <v>129</v>
      </c>
      <c r="DN26" s="342"/>
      <c r="DO26" s="54">
        <f t="shared" si="57"/>
        <v>0</v>
      </c>
      <c r="DP26" s="54">
        <f t="shared" si="58"/>
        <v>9727531.8799999952</v>
      </c>
      <c r="DQ26" s="54">
        <f t="shared" si="121"/>
        <v>0</v>
      </c>
      <c r="DR26" s="54">
        <f t="shared" si="122"/>
        <v>15140199.900000006</v>
      </c>
      <c r="DS26" s="145" t="s">
        <v>184</v>
      </c>
      <c r="DT26" s="342" t="s">
        <v>130</v>
      </c>
      <c r="DU26" s="342"/>
      <c r="DV26" s="54">
        <f t="shared" si="61"/>
        <v>0</v>
      </c>
      <c r="DW26" s="54">
        <f t="shared" si="62"/>
        <v>0</v>
      </c>
      <c r="DX26" s="54">
        <f t="shared" si="123"/>
        <v>0</v>
      </c>
      <c r="DY26" s="54">
        <f t="shared" si="124"/>
        <v>0</v>
      </c>
      <c r="DZ26" s="42"/>
      <c r="EA26" s="77"/>
      <c r="EB26" s="1"/>
      <c r="EC26" s="27"/>
      <c r="ED26" s="159"/>
      <c r="EE26" s="202"/>
      <c r="EF26" s="202"/>
      <c r="EG26" s="52"/>
      <c r="EH26" s="52"/>
      <c r="EI26" s="162"/>
      <c r="EJ26" s="349" t="s">
        <v>209</v>
      </c>
      <c r="EK26" s="349"/>
      <c r="EL26" s="183"/>
      <c r="EM26" s="183"/>
      <c r="EN26" s="42"/>
      <c r="EO26" s="26"/>
      <c r="EP26" s="1"/>
      <c r="EQ26" s="27"/>
      <c r="ER26" s="159"/>
      <c r="ES26" s="202"/>
      <c r="ET26" s="202"/>
      <c r="EU26" s="52"/>
      <c r="EV26" s="52"/>
      <c r="EW26" s="162"/>
      <c r="EX26" s="349" t="s">
        <v>209</v>
      </c>
      <c r="EY26" s="349"/>
      <c r="EZ26" s="183"/>
      <c r="FA26" s="183"/>
      <c r="FB26" s="42"/>
      <c r="FC26" s="26"/>
      <c r="FD26" s="26"/>
      <c r="FE26" s="1"/>
      <c r="FF26" s="27"/>
      <c r="FG26" s="132"/>
      <c r="FH26" s="363" t="s">
        <v>258</v>
      </c>
      <c r="FI26" s="363"/>
      <c r="FJ26" s="182">
        <f>+FJ15+FJ20</f>
        <v>30779997.100000001</v>
      </c>
      <c r="FK26" s="182">
        <f>+FK15+FK20</f>
        <v>270971838.78000003</v>
      </c>
      <c r="FL26" s="182">
        <f>+FL15+FL20</f>
        <v>0</v>
      </c>
      <c r="FM26" s="69">
        <f>+FM15+FM20</f>
        <v>0</v>
      </c>
      <c r="FN26" s="69">
        <f>SUM(FJ26:FM26)</f>
        <v>301751835.88000005</v>
      </c>
      <c r="FO26" s="58"/>
      <c r="FP26" s="26"/>
      <c r="FQ26" s="1"/>
      <c r="FR26" s="1"/>
    </row>
    <row r="27" spans="2:174" ht="13.9" customHeight="1" x14ac:dyDescent="0.2">
      <c r="B27" s="33"/>
      <c r="C27" s="128">
        <v>4310</v>
      </c>
      <c r="D27" s="235" t="s">
        <v>398</v>
      </c>
      <c r="E27" s="235"/>
      <c r="F27" s="285">
        <v>0</v>
      </c>
      <c r="G27" s="285">
        <v>0</v>
      </c>
      <c r="H27" s="285">
        <v>0</v>
      </c>
      <c r="I27" s="302">
        <v>0</v>
      </c>
      <c r="J27" s="302">
        <v>27869.68</v>
      </c>
      <c r="K27" s="286">
        <v>21209.93</v>
      </c>
      <c r="L27" s="303">
        <v>0</v>
      </c>
      <c r="M27" s="303">
        <v>0</v>
      </c>
      <c r="N27" s="303">
        <v>0</v>
      </c>
      <c r="O27" s="286">
        <v>0</v>
      </c>
      <c r="P27" s="286">
        <v>0</v>
      </c>
      <c r="Q27" s="286">
        <v>277830.77</v>
      </c>
      <c r="R27" s="286"/>
      <c r="S27" s="286"/>
      <c r="T27" s="286"/>
      <c r="U27" s="286"/>
      <c r="V27" s="286"/>
      <c r="W27" s="286"/>
      <c r="X27" s="218">
        <f t="shared" si="65"/>
        <v>0</v>
      </c>
      <c r="Y27" s="225">
        <f t="shared" si="66"/>
        <v>27869.68</v>
      </c>
      <c r="Z27" s="227">
        <f t="shared" si="67"/>
        <v>299040.7</v>
      </c>
      <c r="AA27" s="26"/>
      <c r="AC27" s="27"/>
      <c r="AD27" s="132">
        <v>1250</v>
      </c>
      <c r="AE27" s="224" t="s">
        <v>444</v>
      </c>
      <c r="AF27" s="224"/>
      <c r="AG27" s="316">
        <v>40600</v>
      </c>
      <c r="AH27" s="317">
        <v>40600</v>
      </c>
      <c r="AI27" s="292">
        <v>40600</v>
      </c>
      <c r="AJ27" s="316">
        <v>6578918.5199999996</v>
      </c>
      <c r="AK27" s="316">
        <v>6578918.5199999996</v>
      </c>
      <c r="AL27" s="286">
        <v>3714118.52</v>
      </c>
      <c r="AM27" s="318">
        <v>0</v>
      </c>
      <c r="AN27" s="318">
        <v>0</v>
      </c>
      <c r="AO27" s="292"/>
      <c r="AP27" s="316">
        <v>280303.8</v>
      </c>
      <c r="AQ27" s="318">
        <v>280303.8</v>
      </c>
      <c r="AR27" s="292">
        <v>280303.8</v>
      </c>
      <c r="AS27" s="286"/>
      <c r="AT27" s="286"/>
      <c r="AU27" s="286"/>
      <c r="AV27" s="286"/>
      <c r="AW27" s="286"/>
      <c r="AX27" s="286"/>
      <c r="AY27" s="218">
        <f t="shared" si="72"/>
        <v>6899822.3199999994</v>
      </c>
      <c r="AZ27" s="225">
        <f t="shared" si="73"/>
        <v>6899822.3199999994</v>
      </c>
      <c r="BA27" s="227">
        <f t="shared" si="74"/>
        <v>4035022.32</v>
      </c>
      <c r="BB27" s="100"/>
      <c r="BD27" s="27"/>
      <c r="BE27" s="132">
        <v>5110</v>
      </c>
      <c r="BF27" s="224" t="s">
        <v>404</v>
      </c>
      <c r="BG27" s="224"/>
      <c r="BH27" s="308">
        <v>13116903.59</v>
      </c>
      <c r="BI27" s="320">
        <v>12295662.66</v>
      </c>
      <c r="BJ27" s="308">
        <v>12925590.199999999</v>
      </c>
      <c r="BK27" s="308">
        <v>36299049.530000001</v>
      </c>
      <c r="BL27" s="308">
        <v>34194388.420000002</v>
      </c>
      <c r="BM27" s="286">
        <v>30106707.34</v>
      </c>
      <c r="BN27" s="308">
        <v>936822.54</v>
      </c>
      <c r="BO27" s="319">
        <v>1196526.6000000001</v>
      </c>
      <c r="BP27" s="308">
        <v>1284893.5</v>
      </c>
      <c r="BQ27" s="308">
        <v>4287453.72</v>
      </c>
      <c r="BR27" s="308">
        <v>3702615.56</v>
      </c>
      <c r="BS27" s="286">
        <v>3374348.44</v>
      </c>
      <c r="BT27" s="217"/>
      <c r="BU27" s="217"/>
      <c r="BV27" s="217"/>
      <c r="BW27" s="217"/>
      <c r="BX27" s="217"/>
      <c r="BY27" s="217"/>
      <c r="BZ27" s="218">
        <f t="shared" si="75"/>
        <v>54640229.380000003</v>
      </c>
      <c r="CA27" s="225">
        <f t="shared" si="76"/>
        <v>51389193.240000002</v>
      </c>
      <c r="CB27" s="227">
        <f t="shared" si="77"/>
        <v>47691539.479999997</v>
      </c>
      <c r="CC27" s="100"/>
      <c r="CE27" s="33"/>
      <c r="CF27" s="128" t="s">
        <v>70</v>
      </c>
      <c r="CG27" s="342" t="s">
        <v>35</v>
      </c>
      <c r="CH27" s="342"/>
      <c r="CI27" s="54">
        <f t="shared" ref="CI27:CK31" si="139">+X27</f>
        <v>0</v>
      </c>
      <c r="CJ27" s="54">
        <f t="shared" si="139"/>
        <v>27869.68</v>
      </c>
      <c r="CK27" s="54">
        <f t="shared" si="139"/>
        <v>299040.7</v>
      </c>
      <c r="CL27" s="145"/>
      <c r="CM27" s="114"/>
      <c r="CN27" s="119"/>
      <c r="CO27" s="66"/>
      <c r="CP27" s="66"/>
      <c r="CQ27" s="66"/>
      <c r="CR27" s="51"/>
      <c r="CS27" s="26"/>
      <c r="CT27" s="1"/>
      <c r="CU27" s="27"/>
      <c r="CV27" s="132" t="s">
        <v>168</v>
      </c>
      <c r="CW27" s="342" t="s">
        <v>131</v>
      </c>
      <c r="CX27" s="342"/>
      <c r="CY27" s="175">
        <f t="shared" si="128"/>
        <v>19823700.109999999</v>
      </c>
      <c r="CZ27" s="175">
        <f t="shared" si="129"/>
        <v>19507394.77</v>
      </c>
      <c r="DA27" s="175">
        <f t="shared" si="130"/>
        <v>18539693.73</v>
      </c>
      <c r="DB27" s="145" t="s">
        <v>185</v>
      </c>
      <c r="DC27" s="342" t="s">
        <v>132</v>
      </c>
      <c r="DD27" s="342"/>
      <c r="DE27" s="54">
        <f t="shared" si="131"/>
        <v>22949452.789999999</v>
      </c>
      <c r="DF27" s="54">
        <f t="shared" si="131"/>
        <v>28196071.280000001</v>
      </c>
      <c r="DG27" s="54">
        <f t="shared" si="131"/>
        <v>26169983.920000002</v>
      </c>
      <c r="DH27" s="42"/>
      <c r="DI27" s="77"/>
      <c r="DJ27" s="1"/>
      <c r="DK27" s="27"/>
      <c r="DL27" s="132" t="s">
        <v>168</v>
      </c>
      <c r="DM27" s="342" t="s">
        <v>131</v>
      </c>
      <c r="DN27" s="342"/>
      <c r="DO27" s="54">
        <f t="shared" si="57"/>
        <v>0</v>
      </c>
      <c r="DP27" s="54">
        <f t="shared" si="58"/>
        <v>316305.33999999985</v>
      </c>
      <c r="DQ27" s="54">
        <f t="shared" si="121"/>
        <v>0</v>
      </c>
      <c r="DR27" s="54">
        <f t="shared" si="122"/>
        <v>967701.03999999911</v>
      </c>
      <c r="DS27" s="145" t="s">
        <v>185</v>
      </c>
      <c r="DT27" s="342" t="s">
        <v>132</v>
      </c>
      <c r="DU27" s="342"/>
      <c r="DV27" s="54">
        <f t="shared" si="61"/>
        <v>0</v>
      </c>
      <c r="DW27" s="54">
        <f t="shared" si="62"/>
        <v>5246618.4900000021</v>
      </c>
      <c r="DX27" s="54">
        <f t="shared" si="123"/>
        <v>2026087.3599999994</v>
      </c>
      <c r="DY27" s="54">
        <f t="shared" si="124"/>
        <v>0</v>
      </c>
      <c r="DZ27" s="42"/>
      <c r="EA27" s="77"/>
      <c r="EB27" s="1"/>
      <c r="EC27" s="27"/>
      <c r="ED27" s="159"/>
      <c r="EE27" s="272" t="s">
        <v>199</v>
      </c>
      <c r="EF27" s="272"/>
      <c r="EG27" s="50">
        <f>SUM(EG28:EG43)</f>
        <v>100379008.27</v>
      </c>
      <c r="EH27" s="50">
        <f t="shared" ref="EH27" si="140">SUM(EH28:EH43)</f>
        <v>90543901.900000021</v>
      </c>
      <c r="EI27" s="162"/>
      <c r="EJ27" s="202"/>
      <c r="EK27" s="202"/>
      <c r="EL27" s="185"/>
      <c r="EM27" s="185"/>
      <c r="EN27" s="42"/>
      <c r="EO27" s="26"/>
      <c r="EP27" s="1"/>
      <c r="EQ27" s="27"/>
      <c r="ER27" s="159"/>
      <c r="ES27" s="272" t="s">
        <v>199</v>
      </c>
      <c r="ET27" s="272"/>
      <c r="EU27" s="50">
        <f>SUM(EU28:EU43)</f>
        <v>100379008.27</v>
      </c>
      <c r="EV27" s="50">
        <f t="shared" ref="EV27" si="141">SUM(EV28:EV43)</f>
        <v>90543901.900000021</v>
      </c>
      <c r="EW27" s="162"/>
      <c r="EX27" s="202"/>
      <c r="EY27" s="202"/>
      <c r="EZ27" s="185"/>
      <c r="FA27" s="185"/>
      <c r="FB27" s="42"/>
      <c r="FC27" s="26"/>
      <c r="FD27" s="26"/>
      <c r="FE27" s="1"/>
      <c r="FF27" s="27"/>
      <c r="FG27" s="132"/>
      <c r="FH27" s="56"/>
      <c r="FI27" s="119"/>
      <c r="FJ27" s="179"/>
      <c r="FK27" s="179"/>
      <c r="FL27" s="179"/>
      <c r="FM27" s="62"/>
      <c r="FN27" s="62"/>
      <c r="FO27" s="58"/>
      <c r="FP27" s="26"/>
      <c r="FQ27" s="1"/>
      <c r="FR27" s="1"/>
    </row>
    <row r="28" spans="2:174" ht="13.9" customHeight="1" x14ac:dyDescent="0.2">
      <c r="B28" s="33"/>
      <c r="C28" s="128">
        <v>4320</v>
      </c>
      <c r="D28" s="235" t="s">
        <v>399</v>
      </c>
      <c r="E28" s="235"/>
      <c r="F28" s="285">
        <v>0</v>
      </c>
      <c r="G28" s="285">
        <v>0</v>
      </c>
      <c r="H28" s="285">
        <v>0</v>
      </c>
      <c r="I28" s="286">
        <v>0</v>
      </c>
      <c r="J28" s="286">
        <v>0</v>
      </c>
      <c r="K28" s="286">
        <v>0</v>
      </c>
      <c r="L28" s="303">
        <v>0</v>
      </c>
      <c r="M28" s="303">
        <v>0</v>
      </c>
      <c r="N28" s="303">
        <v>0</v>
      </c>
      <c r="O28" s="286">
        <v>0</v>
      </c>
      <c r="P28" s="286">
        <v>0</v>
      </c>
      <c r="Q28" s="286">
        <v>0</v>
      </c>
      <c r="R28" s="286"/>
      <c r="S28" s="286"/>
      <c r="T28" s="286"/>
      <c r="U28" s="286"/>
      <c r="V28" s="286"/>
      <c r="W28" s="286"/>
      <c r="X28" s="218">
        <f t="shared" si="65"/>
        <v>0</v>
      </c>
      <c r="Y28" s="225">
        <f t="shared" si="66"/>
        <v>0</v>
      </c>
      <c r="Z28" s="227">
        <f t="shared" si="67"/>
        <v>0</v>
      </c>
      <c r="AA28" s="26"/>
      <c r="AC28" s="27"/>
      <c r="AD28" s="132">
        <v>1260</v>
      </c>
      <c r="AE28" s="224" t="s">
        <v>445</v>
      </c>
      <c r="AF28" s="224"/>
      <c r="AG28" s="316">
        <v>-1537774.74</v>
      </c>
      <c r="AH28" s="317">
        <v>-1100367.19</v>
      </c>
      <c r="AI28" s="292">
        <v>-660910.5</v>
      </c>
      <c r="AJ28" s="316">
        <v>-2021124.08</v>
      </c>
      <c r="AK28" s="316">
        <v>-1023663.02</v>
      </c>
      <c r="AL28" s="286">
        <v>-321590.46999999997</v>
      </c>
      <c r="AM28" s="318">
        <v>-321458.42</v>
      </c>
      <c r="AN28" s="318">
        <v>-264565.58</v>
      </c>
      <c r="AO28" s="292">
        <v>-188223.63</v>
      </c>
      <c r="AP28" s="316">
        <v>-451751.36</v>
      </c>
      <c r="AQ28" s="318">
        <v>-328659.94</v>
      </c>
      <c r="AR28" s="292">
        <v>-203852.12</v>
      </c>
      <c r="AS28" s="286"/>
      <c r="AT28" s="286"/>
      <c r="AU28" s="286"/>
      <c r="AV28" s="286"/>
      <c r="AW28" s="286"/>
      <c r="AX28" s="286"/>
      <c r="AY28" s="218">
        <f t="shared" si="72"/>
        <v>-4332108.6000000006</v>
      </c>
      <c r="AZ28" s="225">
        <f t="shared" si="73"/>
        <v>-2717255.73</v>
      </c>
      <c r="BA28" s="227">
        <f t="shared" si="74"/>
        <v>-1374576.7200000002</v>
      </c>
      <c r="BB28" s="100"/>
      <c r="BD28" s="27"/>
      <c r="BE28" s="132">
        <v>5120</v>
      </c>
      <c r="BF28" s="224" t="s">
        <v>405</v>
      </c>
      <c r="BG28" s="224"/>
      <c r="BH28" s="308">
        <v>7239482.8700000001</v>
      </c>
      <c r="BI28" s="320">
        <v>8186779.8499999996</v>
      </c>
      <c r="BJ28" s="308">
        <v>7246586.3399999999</v>
      </c>
      <c r="BK28" s="308">
        <v>9259977.8599999994</v>
      </c>
      <c r="BL28" s="308">
        <v>7254946.7999999998</v>
      </c>
      <c r="BM28" s="286">
        <v>8813856.1099999994</v>
      </c>
      <c r="BN28" s="308">
        <v>58239.24</v>
      </c>
      <c r="BO28" s="319">
        <v>84616.28</v>
      </c>
      <c r="BP28" s="308">
        <v>125320.36</v>
      </c>
      <c r="BQ28" s="308">
        <v>169455.15</v>
      </c>
      <c r="BR28" s="308">
        <v>219259.59</v>
      </c>
      <c r="BS28" s="286">
        <v>345786.08</v>
      </c>
      <c r="BT28" s="217"/>
      <c r="BU28" s="217"/>
      <c r="BV28" s="217"/>
      <c r="BW28" s="217"/>
      <c r="BX28" s="217"/>
      <c r="BY28" s="217"/>
      <c r="BZ28" s="218">
        <f t="shared" si="75"/>
        <v>16727155.120000001</v>
      </c>
      <c r="CA28" s="225">
        <f t="shared" si="76"/>
        <v>15745602.519999998</v>
      </c>
      <c r="CB28" s="227">
        <f t="shared" si="77"/>
        <v>16531548.889999999</v>
      </c>
      <c r="CC28" s="100"/>
      <c r="CE28" s="33"/>
      <c r="CF28" s="128" t="s">
        <v>71</v>
      </c>
      <c r="CG28" s="342" t="s">
        <v>36</v>
      </c>
      <c r="CH28" s="342"/>
      <c r="CI28" s="54">
        <f t="shared" si="139"/>
        <v>0</v>
      </c>
      <c r="CJ28" s="54">
        <f t="shared" si="139"/>
        <v>0</v>
      </c>
      <c r="CK28" s="54">
        <f t="shared" si="139"/>
        <v>0</v>
      </c>
      <c r="CL28" s="145"/>
      <c r="CM28" s="344" t="s">
        <v>28</v>
      </c>
      <c r="CN28" s="344"/>
      <c r="CO28" s="50">
        <f>SUM(CO29:CO31)</f>
        <v>0</v>
      </c>
      <c r="CP28" s="50">
        <f t="shared" ref="CP28:CQ28" si="142">SUM(CP29:CP31)</f>
        <v>0</v>
      </c>
      <c r="CQ28" s="50">
        <f t="shared" si="142"/>
        <v>6615956.4299999997</v>
      </c>
      <c r="CR28" s="51"/>
      <c r="CS28" s="26"/>
      <c r="CT28" s="1"/>
      <c r="CU28" s="27"/>
      <c r="CV28" s="132" t="s">
        <v>169</v>
      </c>
      <c r="CW28" s="342" t="s">
        <v>133</v>
      </c>
      <c r="CX28" s="342"/>
      <c r="CY28" s="175">
        <f t="shared" si="128"/>
        <v>6899822.3199999994</v>
      </c>
      <c r="CZ28" s="175">
        <f t="shared" si="129"/>
        <v>6899822.3199999994</v>
      </c>
      <c r="DA28" s="175">
        <f t="shared" si="130"/>
        <v>4035022.32</v>
      </c>
      <c r="DB28" s="145" t="s">
        <v>186</v>
      </c>
      <c r="DC28" s="362" t="s">
        <v>134</v>
      </c>
      <c r="DD28" s="362"/>
      <c r="DE28" s="54">
        <f t="shared" si="131"/>
        <v>0</v>
      </c>
      <c r="DF28" s="54">
        <f t="shared" si="131"/>
        <v>0</v>
      </c>
      <c r="DG28" s="54">
        <f t="shared" si="131"/>
        <v>0</v>
      </c>
      <c r="DH28" s="42"/>
      <c r="DI28" s="77"/>
      <c r="DJ28" s="1"/>
      <c r="DK28" s="27"/>
      <c r="DL28" s="132" t="s">
        <v>169</v>
      </c>
      <c r="DM28" s="342" t="s">
        <v>133</v>
      </c>
      <c r="DN28" s="342"/>
      <c r="DO28" s="54">
        <f t="shared" si="57"/>
        <v>0</v>
      </c>
      <c r="DP28" s="54">
        <f t="shared" si="58"/>
        <v>0</v>
      </c>
      <c r="DQ28" s="54">
        <f t="shared" si="121"/>
        <v>0</v>
      </c>
      <c r="DR28" s="54">
        <f t="shared" si="122"/>
        <v>2864799.9999999995</v>
      </c>
      <c r="DS28" s="145" t="s">
        <v>186</v>
      </c>
      <c r="DT28" s="362" t="s">
        <v>134</v>
      </c>
      <c r="DU28" s="362"/>
      <c r="DV28" s="54">
        <f t="shared" si="61"/>
        <v>0</v>
      </c>
      <c r="DW28" s="54">
        <f t="shared" si="62"/>
        <v>0</v>
      </c>
      <c r="DX28" s="54">
        <f t="shared" si="123"/>
        <v>0</v>
      </c>
      <c r="DY28" s="54">
        <f t="shared" si="124"/>
        <v>0</v>
      </c>
      <c r="DZ28" s="42"/>
      <c r="EA28" s="77"/>
      <c r="EB28" s="1"/>
      <c r="EC28" s="27"/>
      <c r="ED28" s="132" t="s">
        <v>75</v>
      </c>
      <c r="EE28" s="1"/>
      <c r="EF28" s="4" t="s">
        <v>210</v>
      </c>
      <c r="EG28" s="54">
        <f>+CO13</f>
        <v>54640229.380000003</v>
      </c>
      <c r="EH28" s="54">
        <f t="shared" ref="EH28:EH30" si="143">+CP13</f>
        <v>51389193.240000002</v>
      </c>
      <c r="EI28" s="162"/>
      <c r="EJ28" s="272" t="s">
        <v>198</v>
      </c>
      <c r="EK28" s="272"/>
      <c r="EL28" s="184">
        <f>EL29+EL32</f>
        <v>8397370.2000000104</v>
      </c>
      <c r="EM28" s="184">
        <f t="shared" ref="EM28" si="144">EM29+EM32</f>
        <v>4649163.6599999778</v>
      </c>
      <c r="EN28" s="42"/>
      <c r="EO28" s="26"/>
      <c r="EP28" s="1"/>
      <c r="EQ28" s="27"/>
      <c r="ER28" s="132" t="s">
        <v>75</v>
      </c>
      <c r="ES28" s="1"/>
      <c r="ET28" s="4" t="s">
        <v>210</v>
      </c>
      <c r="EU28" s="54">
        <f t="shared" ref="EU28:EU43" si="145">+BZ27</f>
        <v>54640229.380000003</v>
      </c>
      <c r="EV28" s="54">
        <f t="shared" ref="EV28:EV43" si="146">+CA27</f>
        <v>51389193.240000002</v>
      </c>
      <c r="EW28" s="162"/>
      <c r="EX28" s="272" t="s">
        <v>198</v>
      </c>
      <c r="EY28" s="272"/>
      <c r="EZ28" s="184">
        <f>EZ29+EZ32</f>
        <v>8610600.0999999996</v>
      </c>
      <c r="FA28" s="184">
        <f t="shared" ref="FA28" si="147">FA29+FA32</f>
        <v>5701285.4700000007</v>
      </c>
      <c r="FB28" s="42"/>
      <c r="FC28" s="26"/>
      <c r="FD28" s="26"/>
      <c r="FE28" s="1"/>
      <c r="FF28" s="27"/>
      <c r="FG28" s="132"/>
      <c r="FH28" s="344" t="s">
        <v>259</v>
      </c>
      <c r="FI28" s="344"/>
      <c r="FJ28" s="180">
        <f>SUM(FJ29:FJ31)</f>
        <v>216483.49</v>
      </c>
      <c r="FK28" s="180"/>
      <c r="FL28" s="180"/>
      <c r="FM28" s="67">
        <f>SUM(FM29:FM31)</f>
        <v>0</v>
      </c>
      <c r="FN28" s="67">
        <f>SUM(FJ28:FM28)</f>
        <v>216483.49</v>
      </c>
      <c r="FO28" s="58"/>
      <c r="FP28" s="26"/>
      <c r="FQ28" s="1"/>
      <c r="FR28" s="1"/>
    </row>
    <row r="29" spans="2:174" ht="13.9" customHeight="1" x14ac:dyDescent="0.2">
      <c r="B29" s="33"/>
      <c r="C29" s="128">
        <v>4330</v>
      </c>
      <c r="D29" s="235" t="s">
        <v>400</v>
      </c>
      <c r="E29" s="235"/>
      <c r="F29" s="285">
        <v>0</v>
      </c>
      <c r="G29" s="285">
        <v>0</v>
      </c>
      <c r="H29" s="285">
        <v>0</v>
      </c>
      <c r="I29" s="286">
        <v>0</v>
      </c>
      <c r="J29" s="286">
        <v>0</v>
      </c>
      <c r="K29" s="286">
        <v>0</v>
      </c>
      <c r="L29" s="303">
        <v>0</v>
      </c>
      <c r="M29" s="303">
        <v>0</v>
      </c>
      <c r="N29" s="303">
        <v>0</v>
      </c>
      <c r="O29" s="286">
        <v>0</v>
      </c>
      <c r="P29" s="286">
        <v>0</v>
      </c>
      <c r="Q29" s="286">
        <v>0</v>
      </c>
      <c r="R29" s="286"/>
      <c r="S29" s="286"/>
      <c r="T29" s="286"/>
      <c r="U29" s="286"/>
      <c r="V29" s="286"/>
      <c r="W29" s="286"/>
      <c r="X29" s="218">
        <f t="shared" si="65"/>
        <v>0</v>
      </c>
      <c r="Y29" s="225">
        <f t="shared" si="66"/>
        <v>0</v>
      </c>
      <c r="Z29" s="227">
        <f t="shared" si="67"/>
        <v>0</v>
      </c>
      <c r="AA29" s="26"/>
      <c r="AC29" s="27"/>
      <c r="AD29" s="132">
        <v>1270</v>
      </c>
      <c r="AE29" s="224" t="s">
        <v>446</v>
      </c>
      <c r="AF29" s="224"/>
      <c r="AG29" s="316">
        <v>0</v>
      </c>
      <c r="AH29" s="293">
        <v>0</v>
      </c>
      <c r="AI29" s="293">
        <v>0</v>
      </c>
      <c r="AJ29" s="286"/>
      <c r="AK29" s="286"/>
      <c r="AL29" s="286"/>
      <c r="AM29" s="293">
        <v>0</v>
      </c>
      <c r="AN29" s="293">
        <v>0</v>
      </c>
      <c r="AO29" s="293">
        <v>0</v>
      </c>
      <c r="AP29" s="292">
        <v>0</v>
      </c>
      <c r="AQ29" s="292">
        <v>0</v>
      </c>
      <c r="AR29" s="292">
        <v>0</v>
      </c>
      <c r="AS29" s="286"/>
      <c r="AT29" s="286"/>
      <c r="AU29" s="286"/>
      <c r="AV29" s="286"/>
      <c r="AW29" s="286"/>
      <c r="AX29" s="286"/>
      <c r="AY29" s="218">
        <f t="shared" si="72"/>
        <v>0</v>
      </c>
      <c r="AZ29" s="225">
        <f t="shared" si="73"/>
        <v>0</v>
      </c>
      <c r="BA29" s="227">
        <f t="shared" si="74"/>
        <v>0</v>
      </c>
      <c r="BB29" s="100"/>
      <c r="BD29" s="27"/>
      <c r="BE29" s="132">
        <v>5130</v>
      </c>
      <c r="BF29" s="224" t="s">
        <v>406</v>
      </c>
      <c r="BG29" s="224"/>
      <c r="BH29" s="308">
        <v>1277809</v>
      </c>
      <c r="BI29" s="320">
        <v>1984217.4</v>
      </c>
      <c r="BJ29" s="308">
        <v>2663464.83</v>
      </c>
      <c r="BK29" s="308">
        <v>22548560.34</v>
      </c>
      <c r="BL29" s="308">
        <v>18836864.010000002</v>
      </c>
      <c r="BM29" s="286">
        <v>20806435.859999999</v>
      </c>
      <c r="BN29" s="308">
        <v>17772.34</v>
      </c>
      <c r="BO29" s="319">
        <v>57546.34</v>
      </c>
      <c r="BP29" s="308">
        <v>73004.33</v>
      </c>
      <c r="BQ29" s="308">
        <v>1044058.34</v>
      </c>
      <c r="BR29" s="308">
        <v>927946.62</v>
      </c>
      <c r="BS29" s="286">
        <v>894250.85</v>
      </c>
      <c r="BT29" s="217"/>
      <c r="BU29" s="217"/>
      <c r="BV29" s="217"/>
      <c r="BW29" s="217"/>
      <c r="BX29" s="217"/>
      <c r="BY29" s="217"/>
      <c r="BZ29" s="218">
        <f t="shared" si="75"/>
        <v>24888200.02</v>
      </c>
      <c r="CA29" s="225">
        <f t="shared" si="76"/>
        <v>21806574.370000001</v>
      </c>
      <c r="CB29" s="227">
        <f t="shared" si="77"/>
        <v>24437155.869999997</v>
      </c>
      <c r="CC29" s="100"/>
      <c r="CE29" s="33"/>
      <c r="CF29" s="128" t="s">
        <v>72</v>
      </c>
      <c r="CG29" s="362" t="s">
        <v>37</v>
      </c>
      <c r="CH29" s="362"/>
      <c r="CI29" s="54">
        <f t="shared" si="139"/>
        <v>0</v>
      </c>
      <c r="CJ29" s="54">
        <f t="shared" si="139"/>
        <v>0</v>
      </c>
      <c r="CK29" s="54">
        <f t="shared" si="139"/>
        <v>0</v>
      </c>
      <c r="CL29" s="145" t="s">
        <v>86</v>
      </c>
      <c r="CM29" s="342" t="s">
        <v>38</v>
      </c>
      <c r="CN29" s="342"/>
      <c r="CO29" s="54">
        <f t="shared" ref="CO29:CQ31" si="148">+X48</f>
        <v>0</v>
      </c>
      <c r="CP29" s="54">
        <f t="shared" si="148"/>
        <v>0</v>
      </c>
      <c r="CQ29" s="54">
        <f t="shared" si="148"/>
        <v>0</v>
      </c>
      <c r="CR29" s="51"/>
      <c r="CS29" s="26"/>
      <c r="CT29" s="1"/>
      <c r="CU29" s="27"/>
      <c r="CV29" s="132" t="s">
        <v>170</v>
      </c>
      <c r="CW29" s="342" t="s">
        <v>135</v>
      </c>
      <c r="CX29" s="342"/>
      <c r="CY29" s="175">
        <f t="shared" si="128"/>
        <v>-4332108.6000000006</v>
      </c>
      <c r="CZ29" s="175">
        <f t="shared" si="129"/>
        <v>-2717255.73</v>
      </c>
      <c r="DA29" s="175">
        <f t="shared" si="130"/>
        <v>-1374576.7200000002</v>
      </c>
      <c r="DB29" s="145" t="s">
        <v>187</v>
      </c>
      <c r="DC29" s="342" t="s">
        <v>136</v>
      </c>
      <c r="DD29" s="342"/>
      <c r="DE29" s="54">
        <f t="shared" si="131"/>
        <v>0</v>
      </c>
      <c r="DF29" s="54">
        <f t="shared" si="131"/>
        <v>0</v>
      </c>
      <c r="DG29" s="54">
        <f t="shared" si="131"/>
        <v>0</v>
      </c>
      <c r="DH29" s="42"/>
      <c r="DI29" s="77"/>
      <c r="DJ29" s="1"/>
      <c r="DK29" s="27"/>
      <c r="DL29" s="132" t="s">
        <v>170</v>
      </c>
      <c r="DM29" s="342" t="s">
        <v>135</v>
      </c>
      <c r="DN29" s="342"/>
      <c r="DO29" s="54">
        <f t="shared" si="57"/>
        <v>1614852.8700000006</v>
      </c>
      <c r="DP29" s="54">
        <f t="shared" si="58"/>
        <v>0</v>
      </c>
      <c r="DQ29" s="54">
        <f t="shared" si="121"/>
        <v>1342679.0099999998</v>
      </c>
      <c r="DR29" s="54">
        <f t="shared" si="122"/>
        <v>0</v>
      </c>
      <c r="DS29" s="145" t="s">
        <v>187</v>
      </c>
      <c r="DT29" s="342" t="s">
        <v>136</v>
      </c>
      <c r="DU29" s="342"/>
      <c r="DV29" s="54">
        <f t="shared" si="61"/>
        <v>0</v>
      </c>
      <c r="DW29" s="54">
        <f t="shared" si="62"/>
        <v>0</v>
      </c>
      <c r="DX29" s="54">
        <f t="shared" si="123"/>
        <v>0</v>
      </c>
      <c r="DY29" s="54">
        <f t="shared" si="124"/>
        <v>0</v>
      </c>
      <c r="DZ29" s="42"/>
      <c r="EA29" s="77"/>
      <c r="EB29" s="1"/>
      <c r="EC29" s="27"/>
      <c r="ED29" s="132" t="s">
        <v>76</v>
      </c>
      <c r="EE29" s="1"/>
      <c r="EF29" s="4" t="s">
        <v>13</v>
      </c>
      <c r="EG29" s="54">
        <f>+CO14</f>
        <v>16727155.120000001</v>
      </c>
      <c r="EH29" s="54">
        <f t="shared" si="143"/>
        <v>15745602.519999998</v>
      </c>
      <c r="EI29" s="165" t="s">
        <v>184</v>
      </c>
      <c r="EJ29" s="8"/>
      <c r="EK29" s="9" t="s">
        <v>211</v>
      </c>
      <c r="EL29" s="175">
        <f>+EL30+EL31</f>
        <v>0</v>
      </c>
      <c r="EM29" s="175">
        <f t="shared" ref="EM29" si="149">+EM30+EM31</f>
        <v>0</v>
      </c>
      <c r="EN29" s="42"/>
      <c r="EO29" s="26"/>
      <c r="EP29" s="1"/>
      <c r="EQ29" s="27"/>
      <c r="ER29" s="132" t="s">
        <v>76</v>
      </c>
      <c r="ES29" s="1"/>
      <c r="ET29" s="4" t="s">
        <v>13</v>
      </c>
      <c r="EU29" s="54">
        <f t="shared" si="145"/>
        <v>16727155.120000001</v>
      </c>
      <c r="EV29" s="54">
        <f t="shared" si="146"/>
        <v>15745602.519999998</v>
      </c>
      <c r="EW29" s="165" t="s">
        <v>184</v>
      </c>
      <c r="EX29" s="8"/>
      <c r="EY29" s="9" t="s">
        <v>211</v>
      </c>
      <c r="EZ29" s="175">
        <f>+EZ30+EZ31</f>
        <v>0</v>
      </c>
      <c r="FA29" s="175">
        <f t="shared" ref="FA29" si="150">+FA30+FA31</f>
        <v>0</v>
      </c>
      <c r="FB29" s="42"/>
      <c r="FC29" s="26"/>
      <c r="FD29" s="26"/>
      <c r="FE29" s="1"/>
      <c r="FF29" s="27"/>
      <c r="FG29" s="132" t="s">
        <v>188</v>
      </c>
      <c r="FH29" s="342" t="s">
        <v>0</v>
      </c>
      <c r="FI29" s="342"/>
      <c r="FJ29" s="175">
        <f>+DE36-DF36</f>
        <v>0</v>
      </c>
      <c r="FK29" s="181"/>
      <c r="FL29" s="181"/>
      <c r="FM29" s="68">
        <v>0</v>
      </c>
      <c r="FN29" s="62">
        <f>SUM(FJ29:FM29)</f>
        <v>0</v>
      </c>
      <c r="FO29" s="58"/>
      <c r="FP29" s="26"/>
      <c r="FQ29" s="1"/>
      <c r="FR29" s="1"/>
    </row>
    <row r="30" spans="2:174" ht="13.9" customHeight="1" x14ac:dyDescent="0.2">
      <c r="B30" s="33"/>
      <c r="C30" s="128">
        <v>4340</v>
      </c>
      <c r="D30" s="235" t="s">
        <v>401</v>
      </c>
      <c r="E30" s="235"/>
      <c r="F30" s="285">
        <v>0</v>
      </c>
      <c r="G30" s="285">
        <v>0</v>
      </c>
      <c r="H30" s="285">
        <v>0</v>
      </c>
      <c r="I30" s="286">
        <v>0</v>
      </c>
      <c r="J30" s="286">
        <v>0</v>
      </c>
      <c r="K30" s="286">
        <v>0</v>
      </c>
      <c r="L30" s="303">
        <v>0</v>
      </c>
      <c r="M30" s="303">
        <v>0</v>
      </c>
      <c r="N30" s="303">
        <v>0</v>
      </c>
      <c r="O30" s="286">
        <v>0</v>
      </c>
      <c r="P30" s="286">
        <v>0</v>
      </c>
      <c r="Q30" s="286">
        <v>0</v>
      </c>
      <c r="R30" s="286"/>
      <c r="S30" s="286"/>
      <c r="T30" s="286"/>
      <c r="U30" s="286"/>
      <c r="V30" s="286"/>
      <c r="W30" s="286"/>
      <c r="X30" s="218">
        <f t="shared" si="65"/>
        <v>0</v>
      </c>
      <c r="Y30" s="225">
        <f t="shared" si="66"/>
        <v>0</v>
      </c>
      <c r="Z30" s="227">
        <f t="shared" si="67"/>
        <v>0</v>
      </c>
      <c r="AA30" s="26"/>
      <c r="AC30" s="27"/>
      <c r="AD30" s="132">
        <v>1280</v>
      </c>
      <c r="AE30" s="224" t="s">
        <v>447</v>
      </c>
      <c r="AF30" s="224"/>
      <c r="AG30" s="316">
        <v>0</v>
      </c>
      <c r="AH30" s="293">
        <v>0</v>
      </c>
      <c r="AI30" s="293">
        <v>0</v>
      </c>
      <c r="AJ30" s="286"/>
      <c r="AK30" s="286"/>
      <c r="AL30" s="286"/>
      <c r="AM30" s="293">
        <v>0</v>
      </c>
      <c r="AN30" s="293">
        <v>0</v>
      </c>
      <c r="AO30" s="293">
        <v>0</v>
      </c>
      <c r="AP30" s="292"/>
      <c r="AQ30" s="292"/>
      <c r="AR30" s="292"/>
      <c r="AS30" s="286"/>
      <c r="AT30" s="286"/>
      <c r="AU30" s="286"/>
      <c r="AV30" s="286"/>
      <c r="AW30" s="286"/>
      <c r="AX30" s="286"/>
      <c r="AY30" s="218">
        <f t="shared" si="72"/>
        <v>0</v>
      </c>
      <c r="AZ30" s="225">
        <f t="shared" si="73"/>
        <v>0</v>
      </c>
      <c r="BA30" s="227">
        <f t="shared" si="74"/>
        <v>0</v>
      </c>
      <c r="BB30" s="100"/>
      <c r="BD30" s="27"/>
      <c r="BE30" s="132">
        <v>5210</v>
      </c>
      <c r="BF30" s="224" t="s">
        <v>408</v>
      </c>
      <c r="BG30" s="224"/>
      <c r="BH30" s="308">
        <v>0</v>
      </c>
      <c r="BI30" s="320">
        <v>0</v>
      </c>
      <c r="BJ30" s="309"/>
      <c r="BK30" s="308">
        <v>0</v>
      </c>
      <c r="BL30" s="308">
        <v>0</v>
      </c>
      <c r="BM30" s="286">
        <v>0</v>
      </c>
      <c r="BN30" s="308">
        <v>0</v>
      </c>
      <c r="BO30" s="319">
        <v>0</v>
      </c>
      <c r="BP30" s="308"/>
      <c r="BQ30" s="308">
        <v>0</v>
      </c>
      <c r="BR30" s="308">
        <v>0</v>
      </c>
      <c r="BS30" s="286"/>
      <c r="BT30" s="217"/>
      <c r="BU30" s="217"/>
      <c r="BV30" s="217"/>
      <c r="BW30" s="217"/>
      <c r="BX30" s="217"/>
      <c r="BY30" s="217"/>
      <c r="BZ30" s="218">
        <f t="shared" si="75"/>
        <v>0</v>
      </c>
      <c r="CA30" s="225">
        <f t="shared" si="76"/>
        <v>0</v>
      </c>
      <c r="CB30" s="227">
        <f t="shared" si="77"/>
        <v>0</v>
      </c>
      <c r="CC30" s="100"/>
      <c r="CE30" s="33"/>
      <c r="CF30" s="128" t="s">
        <v>73</v>
      </c>
      <c r="CG30" s="342" t="s">
        <v>39</v>
      </c>
      <c r="CH30" s="342"/>
      <c r="CI30" s="54">
        <f t="shared" si="139"/>
        <v>0</v>
      </c>
      <c r="CJ30" s="54">
        <f t="shared" si="139"/>
        <v>0</v>
      </c>
      <c r="CK30" s="54">
        <f t="shared" si="139"/>
        <v>0</v>
      </c>
      <c r="CL30" s="145" t="s">
        <v>87</v>
      </c>
      <c r="CM30" s="342" t="s">
        <v>0</v>
      </c>
      <c r="CN30" s="342"/>
      <c r="CO30" s="54">
        <f t="shared" si="148"/>
        <v>0</v>
      </c>
      <c r="CP30" s="54">
        <f t="shared" si="148"/>
        <v>0</v>
      </c>
      <c r="CQ30" s="54">
        <f t="shared" si="148"/>
        <v>0</v>
      </c>
      <c r="CR30" s="51"/>
      <c r="CS30" s="26"/>
      <c r="CT30" s="1"/>
      <c r="CU30" s="27"/>
      <c r="CV30" s="132" t="s">
        <v>171</v>
      </c>
      <c r="CW30" s="342" t="s">
        <v>137</v>
      </c>
      <c r="CX30" s="342"/>
      <c r="CY30" s="175">
        <f t="shared" si="128"/>
        <v>0</v>
      </c>
      <c r="CZ30" s="175">
        <f t="shared" si="129"/>
        <v>0</v>
      </c>
      <c r="DA30" s="175">
        <f t="shared" si="130"/>
        <v>0</v>
      </c>
      <c r="DB30" s="145"/>
      <c r="DC30" s="345" t="s">
        <v>139</v>
      </c>
      <c r="DD30" s="345"/>
      <c r="DE30" s="48">
        <f>+DE23</f>
        <v>22949452.789999999</v>
      </c>
      <c r="DF30" s="48">
        <f t="shared" ref="DF30:DG30" si="151">+DF23</f>
        <v>28196071.280000001</v>
      </c>
      <c r="DG30" s="48">
        <f t="shared" si="151"/>
        <v>26169983.920000002</v>
      </c>
      <c r="DH30" s="42"/>
      <c r="DI30" s="77"/>
      <c r="DJ30" s="1"/>
      <c r="DK30" s="27"/>
      <c r="DL30" s="132" t="s">
        <v>171</v>
      </c>
      <c r="DM30" s="342" t="s">
        <v>137</v>
      </c>
      <c r="DN30" s="342"/>
      <c r="DO30" s="54">
        <f t="shared" si="57"/>
        <v>0</v>
      </c>
      <c r="DP30" s="54">
        <f t="shared" si="58"/>
        <v>0</v>
      </c>
      <c r="DQ30" s="54">
        <f t="shared" si="121"/>
        <v>0</v>
      </c>
      <c r="DR30" s="54">
        <f t="shared" si="122"/>
        <v>0</v>
      </c>
      <c r="DS30" s="145"/>
      <c r="DT30" s="345"/>
      <c r="DU30" s="345"/>
      <c r="DV30" s="54"/>
      <c r="DW30" s="54"/>
      <c r="DX30" s="54"/>
      <c r="DY30" s="54"/>
      <c r="DZ30" s="42"/>
      <c r="EA30" s="77"/>
      <c r="EB30" s="1"/>
      <c r="EC30" s="27"/>
      <c r="ED30" s="132" t="s">
        <v>77</v>
      </c>
      <c r="EE30" s="1"/>
      <c r="EF30" s="4" t="s">
        <v>15</v>
      </c>
      <c r="EG30" s="54">
        <f>+CO15</f>
        <v>24888200.02</v>
      </c>
      <c r="EH30" s="54">
        <f t="shared" si="143"/>
        <v>21806574.370000001</v>
      </c>
      <c r="EI30" s="165" t="s">
        <v>1</v>
      </c>
      <c r="EJ30" s="202"/>
      <c r="EK30" s="9" t="s">
        <v>212</v>
      </c>
      <c r="EL30" s="54">
        <f>+DV26</f>
        <v>0</v>
      </c>
      <c r="EM30" s="54">
        <f>+DX26</f>
        <v>0</v>
      </c>
      <c r="EN30" s="42"/>
      <c r="EO30" s="26"/>
      <c r="EP30" s="1"/>
      <c r="EQ30" s="27"/>
      <c r="ER30" s="132" t="s">
        <v>77</v>
      </c>
      <c r="ES30" s="1"/>
      <c r="ET30" s="4" t="s">
        <v>15</v>
      </c>
      <c r="EU30" s="54">
        <f t="shared" si="145"/>
        <v>24888200.02</v>
      </c>
      <c r="EV30" s="54">
        <f t="shared" si="146"/>
        <v>21806574.370000001</v>
      </c>
      <c r="EW30" s="165" t="s">
        <v>1</v>
      </c>
      <c r="EX30" s="202"/>
      <c r="EY30" s="9" t="s">
        <v>212</v>
      </c>
      <c r="EZ30" s="54">
        <f t="shared" ref="EZ30:FA32" si="152">+BZ57</f>
        <v>0</v>
      </c>
      <c r="FA30" s="54">
        <f t="shared" si="152"/>
        <v>0</v>
      </c>
      <c r="FB30" s="42"/>
      <c r="FC30" s="26"/>
      <c r="FD30" s="26"/>
      <c r="FE30" s="1"/>
      <c r="FF30" s="27"/>
      <c r="FG30" s="132" t="s">
        <v>189</v>
      </c>
      <c r="FH30" s="342" t="s">
        <v>145</v>
      </c>
      <c r="FI30" s="342"/>
      <c r="FJ30" s="175">
        <f t="shared" ref="FJ30:FJ31" si="153">+DE37-DF37</f>
        <v>216483.49</v>
      </c>
      <c r="FK30" s="181"/>
      <c r="FL30" s="181"/>
      <c r="FM30" s="68">
        <v>0</v>
      </c>
      <c r="FN30" s="62">
        <f>SUM(FJ30:FM30)</f>
        <v>216483.49</v>
      </c>
      <c r="FO30" s="58"/>
      <c r="FP30" s="26"/>
      <c r="FQ30" s="1"/>
      <c r="FR30" s="1"/>
    </row>
    <row r="31" spans="2:174" ht="13.9" customHeight="1" x14ac:dyDescent="0.2">
      <c r="B31" s="33"/>
      <c r="C31" s="128">
        <v>4390</v>
      </c>
      <c r="D31" s="235" t="s">
        <v>402</v>
      </c>
      <c r="E31" s="235"/>
      <c r="F31" s="302">
        <v>143943.59</v>
      </c>
      <c r="G31" s="285">
        <v>0</v>
      </c>
      <c r="H31" s="285">
        <v>0</v>
      </c>
      <c r="I31" s="286">
        <v>0</v>
      </c>
      <c r="J31" s="286">
        <v>0</v>
      </c>
      <c r="K31" s="286">
        <v>0</v>
      </c>
      <c r="L31" s="303">
        <v>0</v>
      </c>
      <c r="M31" s="303">
        <v>0</v>
      </c>
      <c r="N31" s="303">
        <v>0</v>
      </c>
      <c r="O31" s="286">
        <v>0</v>
      </c>
      <c r="P31" s="286">
        <v>0</v>
      </c>
      <c r="Q31" s="286">
        <v>0</v>
      </c>
      <c r="R31" s="286"/>
      <c r="S31" s="286"/>
      <c r="T31" s="286"/>
      <c r="U31" s="286"/>
      <c r="V31" s="286"/>
      <c r="W31" s="286"/>
      <c r="X31" s="218">
        <f t="shared" si="65"/>
        <v>143943.59</v>
      </c>
      <c r="Y31" s="225">
        <f t="shared" si="66"/>
        <v>0</v>
      </c>
      <c r="Z31" s="227">
        <f t="shared" si="67"/>
        <v>0</v>
      </c>
      <c r="AA31" s="26"/>
      <c r="AC31" s="27"/>
      <c r="AD31" s="132">
        <v>1290</v>
      </c>
      <c r="AE31" s="224" t="s">
        <v>448</v>
      </c>
      <c r="AF31" s="224"/>
      <c r="AG31" s="316">
        <v>0</v>
      </c>
      <c r="AH31" s="293">
        <v>0</v>
      </c>
      <c r="AI31" s="293">
        <v>0</v>
      </c>
      <c r="AJ31" s="286"/>
      <c r="AK31" s="286"/>
      <c r="AL31" s="286"/>
      <c r="AM31" s="293">
        <v>0</v>
      </c>
      <c r="AN31" s="293">
        <v>0</v>
      </c>
      <c r="AO31" s="293">
        <v>0</v>
      </c>
      <c r="AP31" s="292"/>
      <c r="AQ31" s="292"/>
      <c r="AR31" s="292"/>
      <c r="AS31" s="286"/>
      <c r="AT31" s="286"/>
      <c r="AU31" s="286"/>
      <c r="AV31" s="286"/>
      <c r="AW31" s="286"/>
      <c r="AX31" s="286"/>
      <c r="AY31" s="218">
        <f t="shared" si="72"/>
        <v>0</v>
      </c>
      <c r="AZ31" s="225">
        <f t="shared" si="73"/>
        <v>0</v>
      </c>
      <c r="BA31" s="227">
        <f t="shared" si="74"/>
        <v>0</v>
      </c>
      <c r="BB31" s="100"/>
      <c r="BD31" s="27"/>
      <c r="BE31" s="132">
        <v>5220</v>
      </c>
      <c r="BF31" s="224" t="s">
        <v>409</v>
      </c>
      <c r="BG31" s="224"/>
      <c r="BH31" s="308">
        <v>0</v>
      </c>
      <c r="BI31" s="320">
        <v>0</v>
      </c>
      <c r="BJ31" s="309"/>
      <c r="BK31" s="308">
        <v>0</v>
      </c>
      <c r="BL31" s="308">
        <v>0</v>
      </c>
      <c r="BM31" s="286">
        <v>0</v>
      </c>
      <c r="BN31" s="308">
        <v>0</v>
      </c>
      <c r="BO31" s="319">
        <v>0</v>
      </c>
      <c r="BP31" s="308"/>
      <c r="BQ31" s="308">
        <v>0</v>
      </c>
      <c r="BR31" s="308">
        <v>0</v>
      </c>
      <c r="BS31" s="286"/>
      <c r="BT31" s="217"/>
      <c r="BU31" s="217"/>
      <c r="BV31" s="217"/>
      <c r="BW31" s="217"/>
      <c r="BX31" s="217"/>
      <c r="BY31" s="217"/>
      <c r="BZ31" s="218">
        <f t="shared" si="75"/>
        <v>0</v>
      </c>
      <c r="CA31" s="225">
        <f t="shared" si="76"/>
        <v>0</v>
      </c>
      <c r="CB31" s="227">
        <f t="shared" si="77"/>
        <v>0</v>
      </c>
      <c r="CC31" s="100"/>
      <c r="CE31" s="33"/>
      <c r="CF31" s="128" t="s">
        <v>74</v>
      </c>
      <c r="CG31" s="342" t="s">
        <v>40</v>
      </c>
      <c r="CH31" s="342"/>
      <c r="CI31" s="54">
        <f t="shared" si="139"/>
        <v>143943.59</v>
      </c>
      <c r="CJ31" s="54">
        <f t="shared" si="139"/>
        <v>0</v>
      </c>
      <c r="CK31" s="54">
        <f t="shared" si="139"/>
        <v>0</v>
      </c>
      <c r="CL31" s="145" t="s">
        <v>88</v>
      </c>
      <c r="CM31" s="342" t="s">
        <v>41</v>
      </c>
      <c r="CN31" s="342"/>
      <c r="CO31" s="54">
        <f t="shared" si="148"/>
        <v>0</v>
      </c>
      <c r="CP31" s="54">
        <f t="shared" si="148"/>
        <v>0</v>
      </c>
      <c r="CQ31" s="54">
        <f t="shared" si="148"/>
        <v>6615956.4299999997</v>
      </c>
      <c r="CR31" s="51"/>
      <c r="CS31" s="26"/>
      <c r="CT31" s="1"/>
      <c r="CU31" s="27"/>
      <c r="CV31" s="132" t="s">
        <v>172</v>
      </c>
      <c r="CW31" s="342" t="s">
        <v>138</v>
      </c>
      <c r="CX31" s="342"/>
      <c r="CY31" s="175">
        <f t="shared" si="128"/>
        <v>0</v>
      </c>
      <c r="CZ31" s="175">
        <f t="shared" si="129"/>
        <v>0</v>
      </c>
      <c r="DA31" s="175">
        <f t="shared" si="130"/>
        <v>0</v>
      </c>
      <c r="DB31" s="145"/>
      <c r="DC31" s="1"/>
      <c r="DD31" s="1"/>
      <c r="DE31" s="1"/>
      <c r="DF31" s="1"/>
      <c r="DG31" s="1"/>
      <c r="DH31" s="42"/>
      <c r="DI31" s="77"/>
      <c r="DJ31" s="1"/>
      <c r="DK31" s="27"/>
      <c r="DL31" s="132" t="s">
        <v>172</v>
      </c>
      <c r="DM31" s="342" t="s">
        <v>138</v>
      </c>
      <c r="DN31" s="342"/>
      <c r="DO31" s="54">
        <f t="shared" si="57"/>
        <v>0</v>
      </c>
      <c r="DP31" s="54">
        <f t="shared" si="58"/>
        <v>0</v>
      </c>
      <c r="DQ31" s="54">
        <f t="shared" si="121"/>
        <v>0</v>
      </c>
      <c r="DR31" s="54">
        <f t="shared" si="122"/>
        <v>0</v>
      </c>
      <c r="DS31" s="145"/>
      <c r="DT31" s="204"/>
      <c r="DU31" s="204"/>
      <c r="DV31" s="54"/>
      <c r="DW31" s="54"/>
      <c r="DX31" s="54"/>
      <c r="DY31" s="54"/>
      <c r="DZ31" s="42"/>
      <c r="EA31" s="77"/>
      <c r="EB31" s="1"/>
      <c r="EC31" s="27"/>
      <c r="ED31" s="132" t="s">
        <v>78</v>
      </c>
      <c r="EE31" s="1"/>
      <c r="EF31" s="4" t="s">
        <v>20</v>
      </c>
      <c r="EG31" s="175">
        <f t="shared" ref="EG31:EH39" si="154">+CO18</f>
        <v>0</v>
      </c>
      <c r="EH31" s="175">
        <f t="shared" si="154"/>
        <v>0</v>
      </c>
      <c r="EI31" s="162"/>
      <c r="EJ31" s="202"/>
      <c r="EK31" s="9" t="s">
        <v>213</v>
      </c>
      <c r="EL31" s="54">
        <v>0</v>
      </c>
      <c r="EM31" s="54">
        <v>0</v>
      </c>
      <c r="EN31" s="42"/>
      <c r="EO31" s="26"/>
      <c r="EP31" s="1"/>
      <c r="EQ31" s="27"/>
      <c r="ER31" s="132" t="s">
        <v>78</v>
      </c>
      <c r="ES31" s="1"/>
      <c r="ET31" s="4" t="s">
        <v>20</v>
      </c>
      <c r="EU31" s="54">
        <f t="shared" si="145"/>
        <v>0</v>
      </c>
      <c r="EV31" s="54">
        <f t="shared" si="146"/>
        <v>0</v>
      </c>
      <c r="EW31" s="162"/>
      <c r="EX31" s="202"/>
      <c r="EY31" s="9" t="s">
        <v>213</v>
      </c>
      <c r="EZ31" s="54">
        <f t="shared" si="152"/>
        <v>0</v>
      </c>
      <c r="FA31" s="54">
        <f t="shared" si="152"/>
        <v>0</v>
      </c>
      <c r="FB31" s="42"/>
      <c r="FC31" s="26"/>
      <c r="FD31" s="26"/>
      <c r="FE31" s="1"/>
      <c r="FF31" s="27"/>
      <c r="FG31" s="132" t="s">
        <v>190</v>
      </c>
      <c r="FH31" s="342" t="s">
        <v>234</v>
      </c>
      <c r="FI31" s="342"/>
      <c r="FJ31" s="175">
        <f t="shared" si="153"/>
        <v>0</v>
      </c>
      <c r="FK31" s="181"/>
      <c r="FL31" s="181"/>
      <c r="FM31" s="68">
        <v>0</v>
      </c>
      <c r="FN31" s="62">
        <f>SUM(FJ31:FM31)</f>
        <v>0</v>
      </c>
      <c r="FO31" s="58"/>
      <c r="FP31" s="26"/>
      <c r="FQ31" s="1"/>
      <c r="FR31" s="1"/>
    </row>
    <row r="32" spans="2:174" ht="13.9" customHeight="1" x14ac:dyDescent="0.2">
      <c r="B32" s="33"/>
      <c r="C32" s="129">
        <v>5000</v>
      </c>
      <c r="D32" s="234" t="s">
        <v>7</v>
      </c>
      <c r="E32" s="234"/>
      <c r="F32" s="221">
        <f>+F33+F37+F47+F51+F57+F64</f>
        <v>25956564.82</v>
      </c>
      <c r="G32" s="221">
        <f>+G33+G37+G47+G51+G57+G64</f>
        <v>25067396.399999999</v>
      </c>
      <c r="H32" s="221">
        <v>27123292.279999997</v>
      </c>
      <c r="I32" s="221">
        <f>+I33+I37+I47+I51+I57+I64</f>
        <v>69335827.040000007</v>
      </c>
      <c r="J32" s="221">
        <f>+J33+J37+J47+J51+J57+J64</f>
        <v>61019004.07</v>
      </c>
      <c r="K32" s="221">
        <v>66662425.07</v>
      </c>
      <c r="L32" s="221">
        <f>+L33+L37+L47+L51+L57+L64</f>
        <v>1089662.6400000001</v>
      </c>
      <c r="M32" s="221">
        <f>+M33+M37+M47+M51+M57+M64</f>
        <v>1685332.9200000002</v>
      </c>
      <c r="N32" s="221">
        <v>1845721.4400000002</v>
      </c>
      <c r="O32" s="221">
        <f>+O33+O37+O47+O51+O57+O64</f>
        <v>5624058.6299999999</v>
      </c>
      <c r="P32" s="221">
        <f>+P33+P37+P47+P51+P57+P64</f>
        <v>5454629.5899999999</v>
      </c>
      <c r="Q32" s="221">
        <v>4724230.55</v>
      </c>
      <c r="R32" s="221"/>
      <c r="S32" s="221"/>
      <c r="T32" s="221"/>
      <c r="U32" s="221"/>
      <c r="V32" s="221"/>
      <c r="W32" s="221"/>
      <c r="X32" s="222">
        <f t="shared" si="65"/>
        <v>102006113.13000001</v>
      </c>
      <c r="Y32" s="212">
        <f t="shared" si="66"/>
        <v>93226362.980000004</v>
      </c>
      <c r="Z32" s="214">
        <f t="shared" si="67"/>
        <v>100355669.33999999</v>
      </c>
      <c r="AA32" s="26"/>
      <c r="AC32" s="27"/>
      <c r="AD32" s="133">
        <v>2000</v>
      </c>
      <c r="AE32" s="233" t="s">
        <v>103</v>
      </c>
      <c r="AF32" s="233"/>
      <c r="AG32" s="221">
        <f>+AG33+AG42</f>
        <v>775134.74</v>
      </c>
      <c r="AH32" s="221">
        <f>+AH33+AH42</f>
        <v>1177311.43</v>
      </c>
      <c r="AI32" s="221">
        <f>+AI33+AI42</f>
        <v>866377.98</v>
      </c>
      <c r="AJ32" s="221">
        <f t="shared" ref="AJ32:AK32" si="155">+AJ33+AJ42</f>
        <v>7397758.6399999997</v>
      </c>
      <c r="AK32" s="221">
        <f t="shared" si="155"/>
        <v>6916095.0300000003</v>
      </c>
      <c r="AL32" s="221">
        <f t="shared" ref="AL32" si="156">+AL33+AL42</f>
        <v>7154474.5899999999</v>
      </c>
      <c r="AM32" s="221">
        <f>+AM33+AM42</f>
        <v>114791.45</v>
      </c>
      <c r="AN32" s="221">
        <f>+AN33+AN42</f>
        <v>142328.15</v>
      </c>
      <c r="AO32" s="221">
        <f>+AO33+AO42</f>
        <v>30131.9</v>
      </c>
      <c r="AP32" s="221">
        <f t="shared" ref="AP32:AQ32" si="157">+AP33+AP42</f>
        <v>28178521.259999998</v>
      </c>
      <c r="AQ32" s="221">
        <f t="shared" si="157"/>
        <v>31624025.050000001</v>
      </c>
      <c r="AR32" s="221">
        <f t="shared" ref="AR32" si="158">+AR33+AR42</f>
        <v>27039563.98</v>
      </c>
      <c r="AS32" s="221"/>
      <c r="AT32" s="221"/>
      <c r="AU32" s="221"/>
      <c r="AV32" s="221"/>
      <c r="AW32" s="221"/>
      <c r="AX32" s="221"/>
      <c r="AY32" s="222">
        <f t="shared" si="72"/>
        <v>36466206.089999996</v>
      </c>
      <c r="AZ32" s="212">
        <f t="shared" si="73"/>
        <v>39859759.660000004</v>
      </c>
      <c r="BA32" s="214">
        <f t="shared" si="74"/>
        <v>35090548.450000003</v>
      </c>
      <c r="BB32" s="100"/>
      <c r="BD32" s="27"/>
      <c r="BE32" s="132">
        <v>5230</v>
      </c>
      <c r="BF32" s="224" t="s">
        <v>410</v>
      </c>
      <c r="BG32" s="224"/>
      <c r="BH32" s="308">
        <v>0</v>
      </c>
      <c r="BI32" s="320">
        <v>0</v>
      </c>
      <c r="BJ32" s="309"/>
      <c r="BK32" s="308">
        <v>0</v>
      </c>
      <c r="BL32" s="308">
        <v>0</v>
      </c>
      <c r="BM32" s="286">
        <v>0</v>
      </c>
      <c r="BN32" s="308">
        <v>0.67</v>
      </c>
      <c r="BO32" s="319">
        <v>0.36</v>
      </c>
      <c r="BP32" s="308">
        <v>435</v>
      </c>
      <c r="BQ32" s="308">
        <v>0</v>
      </c>
      <c r="BR32" s="308">
        <v>480000</v>
      </c>
      <c r="BS32" s="286"/>
      <c r="BT32" s="217"/>
      <c r="BU32" s="217"/>
      <c r="BV32" s="217"/>
      <c r="BW32" s="217"/>
      <c r="BX32" s="217"/>
      <c r="BY32" s="217"/>
      <c r="BZ32" s="218">
        <f t="shared" si="75"/>
        <v>0.67</v>
      </c>
      <c r="CA32" s="225">
        <f t="shared" si="76"/>
        <v>480000.36</v>
      </c>
      <c r="CB32" s="227">
        <f t="shared" si="77"/>
        <v>435</v>
      </c>
      <c r="CC32" s="100"/>
      <c r="CE32" s="33"/>
      <c r="CF32" s="129"/>
      <c r="CG32" s="114"/>
      <c r="CH32" s="19"/>
      <c r="CI32" s="52"/>
      <c r="CJ32" s="52"/>
      <c r="CK32" s="52"/>
      <c r="CL32" s="145"/>
      <c r="CM32" s="114"/>
      <c r="CN32" s="119"/>
      <c r="CO32" s="66"/>
      <c r="CP32" s="66"/>
      <c r="CQ32" s="66"/>
      <c r="CR32" s="51"/>
      <c r="CS32" s="26"/>
      <c r="CT32" s="1"/>
      <c r="CU32" s="27"/>
      <c r="CV32" s="132" t="s">
        <v>173</v>
      </c>
      <c r="CW32" s="342" t="s">
        <v>140</v>
      </c>
      <c r="CX32" s="342"/>
      <c r="CY32" s="175">
        <f t="shared" si="128"/>
        <v>0</v>
      </c>
      <c r="CZ32" s="175">
        <f t="shared" si="129"/>
        <v>0</v>
      </c>
      <c r="DA32" s="175">
        <f t="shared" si="130"/>
        <v>0</v>
      </c>
      <c r="DB32" s="145"/>
      <c r="DC32" s="345" t="s">
        <v>141</v>
      </c>
      <c r="DD32" s="345"/>
      <c r="DE32" s="48">
        <f>+DE11</f>
        <v>36466206.090000004</v>
      </c>
      <c r="DF32" s="48">
        <f t="shared" ref="DF32:DG32" si="159">+DF11</f>
        <v>39859759.660000004</v>
      </c>
      <c r="DG32" s="48">
        <f t="shared" si="159"/>
        <v>35090548.450000003</v>
      </c>
      <c r="DH32" s="42"/>
      <c r="DI32" s="77"/>
      <c r="DJ32" s="1"/>
      <c r="DK32" s="27"/>
      <c r="DL32" s="132" t="s">
        <v>173</v>
      </c>
      <c r="DM32" s="342" t="s">
        <v>140</v>
      </c>
      <c r="DN32" s="342"/>
      <c r="DO32" s="54">
        <f t="shared" si="57"/>
        <v>0</v>
      </c>
      <c r="DP32" s="54">
        <f t="shared" si="58"/>
        <v>0</v>
      </c>
      <c r="DQ32" s="54">
        <f t="shared" si="121"/>
        <v>0</v>
      </c>
      <c r="DR32" s="54">
        <f t="shared" si="122"/>
        <v>0</v>
      </c>
      <c r="DS32" s="145"/>
      <c r="DT32" s="345"/>
      <c r="DU32" s="345"/>
      <c r="DV32" s="54"/>
      <c r="DW32" s="54"/>
      <c r="DX32" s="54"/>
      <c r="DY32" s="54"/>
      <c r="DZ32" s="42"/>
      <c r="EA32" s="77"/>
      <c r="EB32" s="1"/>
      <c r="EC32" s="27"/>
      <c r="ED32" s="132" t="s">
        <v>79</v>
      </c>
      <c r="EE32" s="1"/>
      <c r="EF32" s="4" t="s">
        <v>215</v>
      </c>
      <c r="EG32" s="54">
        <f t="shared" si="154"/>
        <v>0</v>
      </c>
      <c r="EH32" s="54">
        <f t="shared" si="154"/>
        <v>0</v>
      </c>
      <c r="EI32" s="162"/>
      <c r="EJ32" s="1"/>
      <c r="EK32" s="9" t="s">
        <v>214</v>
      </c>
      <c r="EL32" s="54">
        <f>+DO14+DO15+DO16+DO17+DO18+DO19+DO25+DO29+DO30+DO31+DO32+DV13+DV14+DV15+DV16+DV17+DV18+DV19+DV20+DV24+DV25+DV27+DV28+DV29+DV37+DV38+DV43+DV44+DV45+DV48+DV49+DV42-CO40-CO53+DV41-DW41</f>
        <v>8397370.2000000104</v>
      </c>
      <c r="EM32" s="54">
        <f>+DQ14+DQ15+DQ16+DQ17+DQ18+DQ19+DQ25+DQ29+DQ30+DQ31+DQ32+DX13+DX14+DX15+DX16+DX17+DX18+DX19+DX20+DX24+DX25+DX27+DX28+DX29+DX37+DX38+DX43+DX44+DX45+DX48+DX49+DX42-CP40-CP53+DX41-DY41</f>
        <v>4649163.6599999778</v>
      </c>
      <c r="EN32" s="42"/>
      <c r="EO32" s="26"/>
      <c r="EP32" s="1"/>
      <c r="EQ32" s="27"/>
      <c r="ER32" s="132" t="s">
        <v>79</v>
      </c>
      <c r="ES32" s="1"/>
      <c r="ET32" s="4" t="s">
        <v>215</v>
      </c>
      <c r="EU32" s="54">
        <f t="shared" si="145"/>
        <v>0</v>
      </c>
      <c r="EV32" s="54">
        <f t="shared" si="146"/>
        <v>0</v>
      </c>
      <c r="EW32" s="162"/>
      <c r="EX32" s="1"/>
      <c r="EY32" s="9" t="s">
        <v>214</v>
      </c>
      <c r="EZ32" s="54">
        <f t="shared" si="152"/>
        <v>8610600.0999999996</v>
      </c>
      <c r="FA32" s="54">
        <f t="shared" si="152"/>
        <v>5701285.4700000007</v>
      </c>
      <c r="FB32" s="42"/>
      <c r="FC32" s="26"/>
      <c r="FD32" s="26"/>
      <c r="FE32" s="1"/>
      <c r="FF32" s="27"/>
      <c r="FG32" s="132"/>
      <c r="FH32" s="113"/>
      <c r="FI32" s="56"/>
      <c r="FJ32" s="179"/>
      <c r="FK32" s="179"/>
      <c r="FL32" s="179"/>
      <c r="FM32" s="62"/>
      <c r="FN32" s="62"/>
      <c r="FO32" s="58"/>
      <c r="FP32" s="26"/>
      <c r="FQ32" s="1"/>
      <c r="FR32" s="1"/>
    </row>
    <row r="33" spans="2:174" ht="13.9" customHeight="1" x14ac:dyDescent="0.2">
      <c r="B33" s="33"/>
      <c r="C33" s="129">
        <v>5100</v>
      </c>
      <c r="D33" s="234" t="s">
        <v>403</v>
      </c>
      <c r="E33" s="234"/>
      <c r="F33" s="221">
        <f>SUM(F34:F36)</f>
        <v>21634195.460000001</v>
      </c>
      <c r="G33" s="221">
        <f>SUM(G34:G36)</f>
        <v>22466659.909999996</v>
      </c>
      <c r="H33" s="221">
        <v>22835641.369999997</v>
      </c>
      <c r="I33" s="221">
        <f>SUM(I34:I36)</f>
        <v>68107587.730000004</v>
      </c>
      <c r="J33" s="221">
        <f>SUM(J34:J36)</f>
        <v>60286199.230000004</v>
      </c>
      <c r="K33" s="221">
        <v>59726999.310000002</v>
      </c>
      <c r="L33" s="221">
        <f>SUM(L34:L36)</f>
        <v>1012834.12</v>
      </c>
      <c r="M33" s="221">
        <f>SUM(M34:M36)</f>
        <v>1338689.2200000002</v>
      </c>
      <c r="N33" s="221">
        <v>1483218.1900000002</v>
      </c>
      <c r="O33" s="221">
        <f>SUM(O34:O36)</f>
        <v>5500967.21</v>
      </c>
      <c r="P33" s="221">
        <f>SUM(P34:P36)</f>
        <v>4849821.7699999996</v>
      </c>
      <c r="Q33" s="221">
        <v>4614385.37</v>
      </c>
      <c r="R33" s="221"/>
      <c r="S33" s="221"/>
      <c r="T33" s="221"/>
      <c r="U33" s="221"/>
      <c r="V33" s="221"/>
      <c r="W33" s="221"/>
      <c r="X33" s="222">
        <f t="shared" si="65"/>
        <v>96255584.519999996</v>
      </c>
      <c r="Y33" s="212">
        <f t="shared" si="66"/>
        <v>88941370.129999995</v>
      </c>
      <c r="Z33" s="214">
        <f t="shared" si="67"/>
        <v>88660244.24000001</v>
      </c>
      <c r="AA33" s="26"/>
      <c r="AC33" s="27"/>
      <c r="AD33" s="133">
        <v>2100</v>
      </c>
      <c r="AE33" s="233" t="s">
        <v>449</v>
      </c>
      <c r="AF33" s="233"/>
      <c r="AG33" s="221">
        <f>SUM(AG34:AG41)</f>
        <v>775134.74</v>
      </c>
      <c r="AH33" s="221">
        <f>SUM(AH34:AH41)</f>
        <v>1177311.43</v>
      </c>
      <c r="AI33" s="221">
        <f>SUM(AI34:AI41)</f>
        <v>866377.98</v>
      </c>
      <c r="AJ33" s="221">
        <f t="shared" ref="AJ33:AK33" si="160">SUM(AJ34:AJ41)</f>
        <v>7397758.6399999997</v>
      </c>
      <c r="AK33" s="221">
        <f t="shared" si="160"/>
        <v>6916095.0300000003</v>
      </c>
      <c r="AL33" s="221">
        <f t="shared" ref="AL33" si="161">SUM(AL34:AL41)</f>
        <v>7154474.5899999999</v>
      </c>
      <c r="AM33" s="221">
        <f>SUM(AM34:AM41)</f>
        <v>114791.45</v>
      </c>
      <c r="AN33" s="221">
        <f>SUM(AN34:AN41)</f>
        <v>142328.15</v>
      </c>
      <c r="AO33" s="221">
        <f>SUM(AO34:AO41)</f>
        <v>30131.9</v>
      </c>
      <c r="AP33" s="221">
        <f t="shared" ref="AP33:AQ33" si="162">SUM(AP34:AP41)</f>
        <v>5229068.47</v>
      </c>
      <c r="AQ33" s="221">
        <f t="shared" si="162"/>
        <v>3427953.77</v>
      </c>
      <c r="AR33" s="221">
        <f t="shared" ref="AR33" si="163">SUM(AR34:AR41)</f>
        <v>869580.06</v>
      </c>
      <c r="AS33" s="221"/>
      <c r="AT33" s="221"/>
      <c r="AU33" s="221"/>
      <c r="AV33" s="221"/>
      <c r="AW33" s="221"/>
      <c r="AX33" s="221"/>
      <c r="AY33" s="222">
        <f t="shared" si="72"/>
        <v>13516753.300000001</v>
      </c>
      <c r="AZ33" s="212">
        <f t="shared" si="73"/>
        <v>11663688.380000001</v>
      </c>
      <c r="BA33" s="214">
        <f t="shared" si="74"/>
        <v>8920564.5300000012</v>
      </c>
      <c r="BB33" s="100"/>
      <c r="BD33" s="27"/>
      <c r="BE33" s="132">
        <v>5240</v>
      </c>
      <c r="BF33" s="224" t="s">
        <v>411</v>
      </c>
      <c r="BG33" s="224"/>
      <c r="BH33" s="308">
        <v>3392856.08</v>
      </c>
      <c r="BI33" s="320">
        <v>487396.69</v>
      </c>
      <c r="BJ33" s="308">
        <v>3430101.28</v>
      </c>
      <c r="BK33" s="308">
        <v>230778.25</v>
      </c>
      <c r="BL33" s="308">
        <v>30732.29</v>
      </c>
      <c r="BM33" s="286">
        <v>45907.08</v>
      </c>
      <c r="BN33" s="308">
        <v>19935.009999999998</v>
      </c>
      <c r="BO33" s="319">
        <v>270301.39</v>
      </c>
      <c r="BP33" s="308">
        <v>284090.51</v>
      </c>
      <c r="BQ33" s="286"/>
      <c r="BR33" s="286"/>
      <c r="BS33" s="286"/>
      <c r="BT33" s="217"/>
      <c r="BU33" s="217"/>
      <c r="BV33" s="217"/>
      <c r="BW33" s="217"/>
      <c r="BX33" s="217"/>
      <c r="BY33" s="217"/>
      <c r="BZ33" s="218">
        <f t="shared" si="75"/>
        <v>3643569.34</v>
      </c>
      <c r="CA33" s="225">
        <f t="shared" si="76"/>
        <v>788430.37</v>
      </c>
      <c r="CB33" s="227">
        <f t="shared" si="77"/>
        <v>3760098.87</v>
      </c>
      <c r="CC33" s="100"/>
      <c r="CE33" s="33"/>
      <c r="CF33" s="141"/>
      <c r="CG33" s="345"/>
      <c r="CH33" s="345"/>
      <c r="CI33" s="1"/>
      <c r="CJ33" s="1"/>
      <c r="CK33" s="1"/>
      <c r="CL33" s="146"/>
      <c r="CM33" s="340" t="s">
        <v>43</v>
      </c>
      <c r="CN33" s="340"/>
      <c r="CO33" s="50">
        <f>SUM(CO34:CO38)</f>
        <v>0</v>
      </c>
      <c r="CP33" s="50">
        <f t="shared" ref="CP33:CQ33" si="164">SUM(CP34:CP38)</f>
        <v>0</v>
      </c>
      <c r="CQ33" s="50">
        <f t="shared" si="164"/>
        <v>0</v>
      </c>
      <c r="CR33" s="51"/>
      <c r="CS33" s="26"/>
      <c r="CT33" s="1"/>
      <c r="CU33" s="27"/>
      <c r="CV33" s="132"/>
      <c r="CW33" s="345" t="s">
        <v>142</v>
      </c>
      <c r="CX33" s="345"/>
      <c r="CY33" s="48">
        <f>+CY23</f>
        <v>280345913.75999999</v>
      </c>
      <c r="CZ33" s="48">
        <f t="shared" ref="CZ33:DA33" si="165">+CZ23</f>
        <v>271916929.41000003</v>
      </c>
      <c r="DA33" s="48">
        <f t="shared" si="165"/>
        <v>254286907.47999999</v>
      </c>
      <c r="DB33" s="151"/>
      <c r="DC33" s="340"/>
      <c r="DD33" s="340"/>
      <c r="DE33" s="50"/>
      <c r="DF33" s="50"/>
      <c r="DG33" s="50"/>
      <c r="DH33" s="42"/>
      <c r="DI33" s="77"/>
      <c r="DJ33" s="1"/>
      <c r="DK33" s="27"/>
      <c r="DL33" s="132"/>
      <c r="DM33" s="345"/>
      <c r="DN33" s="345"/>
      <c r="DO33" s="48"/>
      <c r="DP33" s="48"/>
      <c r="DQ33" s="48"/>
      <c r="DR33" s="48"/>
      <c r="DS33" s="151"/>
      <c r="DT33" s="340"/>
      <c r="DU33" s="340"/>
      <c r="DV33" s="54"/>
      <c r="DW33" s="54"/>
      <c r="DX33" s="54"/>
      <c r="DY33" s="54"/>
      <c r="DZ33" s="42"/>
      <c r="EA33" s="77"/>
      <c r="EB33" s="1"/>
      <c r="EC33" s="27"/>
      <c r="ED33" s="132" t="s">
        <v>80</v>
      </c>
      <c r="EE33" s="1"/>
      <c r="EF33" s="4" t="s">
        <v>216</v>
      </c>
      <c r="EG33" s="54">
        <f t="shared" si="154"/>
        <v>0.67</v>
      </c>
      <c r="EH33" s="54">
        <f t="shared" si="154"/>
        <v>480000.36</v>
      </c>
      <c r="EI33" s="162"/>
      <c r="EJ33" s="1"/>
      <c r="EK33" s="8"/>
      <c r="EL33" s="7"/>
      <c r="EM33" s="7"/>
      <c r="EN33" s="42"/>
      <c r="EO33" s="26"/>
      <c r="EP33" s="1"/>
      <c r="EQ33" s="27"/>
      <c r="ER33" s="132" t="s">
        <v>80</v>
      </c>
      <c r="ES33" s="1"/>
      <c r="ET33" s="4" t="s">
        <v>216</v>
      </c>
      <c r="EU33" s="54">
        <f t="shared" si="145"/>
        <v>0.67</v>
      </c>
      <c r="EV33" s="54">
        <f t="shared" si="146"/>
        <v>480000.36</v>
      </c>
      <c r="EW33" s="162"/>
      <c r="EX33" s="1"/>
      <c r="EY33" s="8"/>
      <c r="EZ33" s="7"/>
      <c r="FA33" s="7"/>
      <c r="FB33" s="42"/>
      <c r="FC33" s="26"/>
      <c r="FD33" s="26"/>
      <c r="FE33" s="1"/>
      <c r="FF33" s="27"/>
      <c r="FG33" s="132"/>
      <c r="FH33" s="344" t="s">
        <v>235</v>
      </c>
      <c r="FI33" s="344"/>
      <c r="FJ33" s="180"/>
      <c r="FK33" s="180"/>
      <c r="FL33" s="180">
        <f>SUM(FL34:FL37)+FL13</f>
        <v>15713931.95000001</v>
      </c>
      <c r="FM33" s="67">
        <f>SUM(FM34:FM37)</f>
        <v>0</v>
      </c>
      <c r="FN33" s="67">
        <f>SUM(FJ33:FM33)</f>
        <v>15713931.95000001</v>
      </c>
      <c r="FO33" s="58"/>
      <c r="FP33" s="26"/>
      <c r="FQ33" s="1"/>
      <c r="FR33" s="1"/>
    </row>
    <row r="34" spans="2:174" ht="13.9" customHeight="1" x14ac:dyDescent="0.2">
      <c r="B34" s="33"/>
      <c r="C34" s="128">
        <v>5110</v>
      </c>
      <c r="D34" s="235" t="s">
        <v>404</v>
      </c>
      <c r="E34" s="235"/>
      <c r="F34" s="302">
        <v>13116903.59</v>
      </c>
      <c r="G34" s="302">
        <v>12295662.66</v>
      </c>
      <c r="H34" s="289">
        <v>12925590.199999999</v>
      </c>
      <c r="I34" s="302">
        <v>36299049.530000001</v>
      </c>
      <c r="J34" s="302">
        <v>34194388.420000002</v>
      </c>
      <c r="K34" s="286">
        <v>30106707.34</v>
      </c>
      <c r="L34" s="302">
        <v>936822.54</v>
      </c>
      <c r="M34" s="315">
        <v>1196526.6000000001</v>
      </c>
      <c r="N34" s="304">
        <v>1284893.5</v>
      </c>
      <c r="O34" s="302">
        <v>4287453.72</v>
      </c>
      <c r="P34" s="302">
        <v>3702615.56</v>
      </c>
      <c r="Q34" s="286">
        <v>3374348.44</v>
      </c>
      <c r="R34" s="290"/>
      <c r="S34" s="290"/>
      <c r="T34" s="290"/>
      <c r="U34" s="290"/>
      <c r="V34" s="290"/>
      <c r="W34" s="290"/>
      <c r="X34" s="218">
        <f t="shared" si="65"/>
        <v>54640229.380000003</v>
      </c>
      <c r="Y34" s="225">
        <f t="shared" si="66"/>
        <v>51389193.240000002</v>
      </c>
      <c r="Z34" s="227">
        <f t="shared" si="67"/>
        <v>47691539.479999997</v>
      </c>
      <c r="AA34" s="26"/>
      <c r="AC34" s="27"/>
      <c r="AD34" s="132">
        <v>2110</v>
      </c>
      <c r="AE34" s="224" t="s">
        <v>450</v>
      </c>
      <c r="AF34" s="224"/>
      <c r="AG34" s="316">
        <v>775134.74</v>
      </c>
      <c r="AH34" s="317">
        <v>1177311.43</v>
      </c>
      <c r="AI34" s="295">
        <v>866377.98</v>
      </c>
      <c r="AJ34" s="316">
        <v>7397758.6399999997</v>
      </c>
      <c r="AK34" s="316">
        <v>6916095.0300000003</v>
      </c>
      <c r="AL34" s="294">
        <v>7154474.5899999999</v>
      </c>
      <c r="AM34" s="316">
        <v>114791.45</v>
      </c>
      <c r="AN34" s="318">
        <v>142328.15</v>
      </c>
      <c r="AO34" s="295">
        <v>30131.9</v>
      </c>
      <c r="AP34" s="316">
        <v>5229068.47</v>
      </c>
      <c r="AQ34" s="318">
        <v>3427953.77</v>
      </c>
      <c r="AR34" s="295">
        <v>869580.06</v>
      </c>
      <c r="AS34" s="295"/>
      <c r="AT34" s="295"/>
      <c r="AU34" s="294"/>
      <c r="AV34" s="295"/>
      <c r="AW34" s="295"/>
      <c r="AX34" s="294"/>
      <c r="AY34" s="218">
        <f t="shared" si="72"/>
        <v>13516753.300000001</v>
      </c>
      <c r="AZ34" s="225">
        <f t="shared" si="73"/>
        <v>11663688.380000001</v>
      </c>
      <c r="BA34" s="227">
        <f t="shared" si="74"/>
        <v>8920564.5300000012</v>
      </c>
      <c r="BB34" s="100"/>
      <c r="BD34" s="27"/>
      <c r="BE34" s="132">
        <v>5250</v>
      </c>
      <c r="BF34" s="224" t="s">
        <v>412</v>
      </c>
      <c r="BG34" s="224"/>
      <c r="BH34" s="308">
        <v>479853.74</v>
      </c>
      <c r="BI34" s="320">
        <v>334101.03999999998</v>
      </c>
      <c r="BJ34" s="308">
        <v>323481.88</v>
      </c>
      <c r="BK34" s="294">
        <v>0</v>
      </c>
      <c r="BL34" s="294">
        <v>0</v>
      </c>
      <c r="BM34" s="294">
        <v>0</v>
      </c>
      <c r="BN34" s="308"/>
      <c r="BO34" s="308"/>
      <c r="BP34" s="308"/>
      <c r="BQ34" s="290"/>
      <c r="BR34" s="290"/>
      <c r="BS34" s="290"/>
      <c r="BT34" s="224"/>
      <c r="BU34" s="224"/>
      <c r="BV34" s="224"/>
      <c r="BW34" s="224"/>
      <c r="BX34" s="224"/>
      <c r="BY34" s="224"/>
      <c r="BZ34" s="218">
        <f t="shared" si="75"/>
        <v>479853.74</v>
      </c>
      <c r="CA34" s="225">
        <f t="shared" si="76"/>
        <v>334101.03999999998</v>
      </c>
      <c r="CB34" s="227">
        <f t="shared" si="77"/>
        <v>323481.88</v>
      </c>
      <c r="CC34" s="100"/>
      <c r="CE34" s="33"/>
      <c r="CF34" s="129"/>
      <c r="CG34" s="345"/>
      <c r="CH34" s="345"/>
      <c r="CI34" s="71"/>
      <c r="CJ34" s="71"/>
      <c r="CK34" s="71"/>
      <c r="CL34" s="145" t="s">
        <v>89</v>
      </c>
      <c r="CM34" s="342" t="s">
        <v>44</v>
      </c>
      <c r="CN34" s="342"/>
      <c r="CO34" s="54">
        <f t="shared" ref="CO34:CQ38" si="166">+X52</f>
        <v>0</v>
      </c>
      <c r="CP34" s="54">
        <f t="shared" si="166"/>
        <v>0</v>
      </c>
      <c r="CQ34" s="54">
        <f t="shared" si="166"/>
        <v>0</v>
      </c>
      <c r="CR34" s="51"/>
      <c r="CS34" s="26"/>
      <c r="CT34" s="1"/>
      <c r="CU34" s="27"/>
      <c r="CV34" s="133"/>
      <c r="CW34" s="1"/>
      <c r="CX34" s="1"/>
      <c r="CY34" s="48"/>
      <c r="CZ34" s="48"/>
      <c r="DA34" s="48"/>
      <c r="DB34" s="145"/>
      <c r="DC34" s="344" t="s">
        <v>143</v>
      </c>
      <c r="DD34" s="344"/>
      <c r="DE34" s="48">
        <f>DE35+DE40+DE47</f>
        <v>317682251.31999999</v>
      </c>
      <c r="DF34" s="48">
        <f t="shared" ref="DF34:DG34" si="167">DF35+DF40+DF47</f>
        <v>301751835.88000005</v>
      </c>
      <c r="DG34" s="48">
        <f t="shared" si="167"/>
        <v>272843028.19</v>
      </c>
      <c r="DH34" s="42"/>
      <c r="DI34" s="77"/>
      <c r="DJ34" s="1"/>
      <c r="DK34" s="27"/>
      <c r="DL34" s="133"/>
      <c r="DM34" s="204"/>
      <c r="DN34" s="204"/>
      <c r="DO34" s="204"/>
      <c r="DP34" s="204"/>
      <c r="DQ34" s="204"/>
      <c r="DR34" s="204"/>
      <c r="DS34" s="145"/>
      <c r="DT34" s="344" t="s">
        <v>143</v>
      </c>
      <c r="DU34" s="344"/>
      <c r="DV34" s="49">
        <f t="shared" si="61"/>
        <v>15930415.439999938</v>
      </c>
      <c r="DW34" s="49">
        <f t="shared" si="62"/>
        <v>0</v>
      </c>
      <c r="DX34" s="49">
        <f t="shared" si="123"/>
        <v>28908807.690000057</v>
      </c>
      <c r="DY34" s="49">
        <f t="shared" si="124"/>
        <v>0</v>
      </c>
      <c r="DZ34" s="42"/>
      <c r="EA34" s="77"/>
      <c r="EB34" s="1"/>
      <c r="EC34" s="27"/>
      <c r="ED34" s="132" t="s">
        <v>81</v>
      </c>
      <c r="EE34" s="1"/>
      <c r="EF34" s="4" t="s">
        <v>25</v>
      </c>
      <c r="EG34" s="54">
        <f t="shared" si="154"/>
        <v>3643569.34</v>
      </c>
      <c r="EH34" s="54">
        <f t="shared" si="154"/>
        <v>788430.37</v>
      </c>
      <c r="EI34" s="162"/>
      <c r="EJ34" s="272" t="s">
        <v>199</v>
      </c>
      <c r="EK34" s="272"/>
      <c r="EL34" s="50">
        <f>EL35+EL38</f>
        <v>5533163.9600000028</v>
      </c>
      <c r="EM34" s="50">
        <f t="shared" ref="EM34" si="168">EM35+EM38</f>
        <v>1380550.4299999969</v>
      </c>
      <c r="EN34" s="42"/>
      <c r="EO34" s="26"/>
      <c r="EP34" s="1"/>
      <c r="EQ34" s="27"/>
      <c r="ER34" s="132" t="s">
        <v>81</v>
      </c>
      <c r="ES34" s="1"/>
      <c r="ET34" s="4" t="s">
        <v>25</v>
      </c>
      <c r="EU34" s="54">
        <f t="shared" si="145"/>
        <v>3643569.34</v>
      </c>
      <c r="EV34" s="54">
        <f t="shared" si="146"/>
        <v>788430.37</v>
      </c>
      <c r="EW34" s="162"/>
      <c r="EX34" s="272" t="s">
        <v>199</v>
      </c>
      <c r="EY34" s="272"/>
      <c r="EZ34" s="50">
        <f>EZ35+EZ38</f>
        <v>5962877.3499999996</v>
      </c>
      <c r="FA34" s="50">
        <f t="shared" ref="FA34" si="169">FA35+FA38</f>
        <v>2432672.2400000002</v>
      </c>
      <c r="FB34" s="42"/>
      <c r="FC34" s="26"/>
      <c r="FD34" s="26"/>
      <c r="FE34" s="1"/>
      <c r="FF34" s="27"/>
      <c r="FG34" s="132" t="s">
        <v>191</v>
      </c>
      <c r="FH34" s="342" t="s">
        <v>236</v>
      </c>
      <c r="FI34" s="342"/>
      <c r="FJ34" s="181"/>
      <c r="FK34" s="181"/>
      <c r="FL34" s="175">
        <f>+DE41-DF41</f>
        <v>-12388357.850000001</v>
      </c>
      <c r="FM34" s="68">
        <v>0</v>
      </c>
      <c r="FN34" s="62">
        <f>SUM(FJ34:FM34)</f>
        <v>-12388357.850000001</v>
      </c>
      <c r="FO34" s="58"/>
      <c r="FP34" s="26"/>
      <c r="FQ34" s="1"/>
      <c r="FR34" s="1"/>
    </row>
    <row r="35" spans="2:174" ht="13.9" customHeight="1" x14ac:dyDescent="0.2">
      <c r="B35" s="33"/>
      <c r="C35" s="128">
        <v>5120</v>
      </c>
      <c r="D35" s="235" t="s">
        <v>405</v>
      </c>
      <c r="E35" s="235"/>
      <c r="F35" s="302">
        <v>7239482.8700000001</v>
      </c>
      <c r="G35" s="302">
        <v>8186779.8499999996</v>
      </c>
      <c r="H35" s="289">
        <v>7246586.3399999999</v>
      </c>
      <c r="I35" s="302">
        <v>9259977.8599999994</v>
      </c>
      <c r="J35" s="302">
        <v>7254946.7999999998</v>
      </c>
      <c r="K35" s="286">
        <v>8813856.1099999994</v>
      </c>
      <c r="L35" s="302">
        <v>58239.24</v>
      </c>
      <c r="M35" s="315">
        <v>84616.28</v>
      </c>
      <c r="N35" s="304">
        <v>125320.36</v>
      </c>
      <c r="O35" s="302">
        <v>169455.15</v>
      </c>
      <c r="P35" s="302">
        <v>219259.59</v>
      </c>
      <c r="Q35" s="286">
        <v>345786.08</v>
      </c>
      <c r="R35" s="288"/>
      <c r="S35" s="288"/>
      <c r="T35" s="288"/>
      <c r="U35" s="288"/>
      <c r="V35" s="288"/>
      <c r="W35" s="288"/>
      <c r="X35" s="218">
        <f t="shared" si="65"/>
        <v>16727155.120000001</v>
      </c>
      <c r="Y35" s="225">
        <f t="shared" si="66"/>
        <v>15745602.519999998</v>
      </c>
      <c r="Z35" s="227">
        <f t="shared" si="67"/>
        <v>16531548.889999999</v>
      </c>
      <c r="AA35" s="26"/>
      <c r="AC35" s="27"/>
      <c r="AD35" s="132">
        <v>2120</v>
      </c>
      <c r="AE35" s="224" t="s">
        <v>451</v>
      </c>
      <c r="AF35" s="224"/>
      <c r="AG35" s="316">
        <v>0</v>
      </c>
      <c r="AH35" s="293">
        <v>0</v>
      </c>
      <c r="AI35" s="293">
        <v>0</v>
      </c>
      <c r="AJ35" s="296"/>
      <c r="AK35" s="296"/>
      <c r="AL35" s="296"/>
      <c r="AM35" s="293">
        <v>0</v>
      </c>
      <c r="AN35" s="293">
        <v>0</v>
      </c>
      <c r="AO35" s="293">
        <v>0</v>
      </c>
      <c r="AP35" s="293"/>
      <c r="AQ35" s="293"/>
      <c r="AR35" s="293"/>
      <c r="AS35" s="293"/>
      <c r="AT35" s="293"/>
      <c r="AU35" s="294"/>
      <c r="AV35" s="293"/>
      <c r="AW35" s="293"/>
      <c r="AX35" s="294"/>
      <c r="AY35" s="218">
        <f t="shared" si="72"/>
        <v>0</v>
      </c>
      <c r="AZ35" s="225">
        <f t="shared" si="73"/>
        <v>0</v>
      </c>
      <c r="BA35" s="227">
        <f t="shared" si="74"/>
        <v>0</v>
      </c>
      <c r="BB35" s="100"/>
      <c r="BD35" s="27"/>
      <c r="BE35" s="132">
        <v>5260</v>
      </c>
      <c r="BF35" s="224" t="s">
        <v>413</v>
      </c>
      <c r="BG35" s="224"/>
      <c r="BH35" s="308"/>
      <c r="BI35" s="308"/>
      <c r="BJ35" s="308"/>
      <c r="BK35" s="296">
        <v>0</v>
      </c>
      <c r="BL35" s="296">
        <v>0</v>
      </c>
      <c r="BM35" s="296">
        <v>0</v>
      </c>
      <c r="BN35" s="308"/>
      <c r="BO35" s="308"/>
      <c r="BP35" s="308"/>
      <c r="BQ35" s="288"/>
      <c r="BR35" s="288"/>
      <c r="BS35" s="288"/>
      <c r="BT35" s="225"/>
      <c r="BU35" s="225"/>
      <c r="BV35" s="225"/>
      <c r="BW35" s="225"/>
      <c r="BX35" s="225"/>
      <c r="BY35" s="225"/>
      <c r="BZ35" s="218">
        <f t="shared" si="75"/>
        <v>0</v>
      </c>
      <c r="CA35" s="225">
        <f t="shared" si="76"/>
        <v>0</v>
      </c>
      <c r="CB35" s="227">
        <f t="shared" si="77"/>
        <v>0</v>
      </c>
      <c r="CC35" s="100"/>
      <c r="CE35" s="33"/>
      <c r="CF35" s="128"/>
      <c r="CG35" s="119"/>
      <c r="CH35" s="119"/>
      <c r="CI35" s="119"/>
      <c r="CJ35" s="202"/>
      <c r="CK35" s="202"/>
      <c r="CL35" s="145" t="s">
        <v>90</v>
      </c>
      <c r="CM35" s="342" t="s">
        <v>45</v>
      </c>
      <c r="CN35" s="342"/>
      <c r="CO35" s="54">
        <f t="shared" si="166"/>
        <v>0</v>
      </c>
      <c r="CP35" s="54">
        <f t="shared" si="166"/>
        <v>0</v>
      </c>
      <c r="CQ35" s="54">
        <f t="shared" si="166"/>
        <v>0</v>
      </c>
      <c r="CR35" s="51"/>
      <c r="CS35" s="26"/>
      <c r="CT35" s="1"/>
      <c r="CU35" s="27"/>
      <c r="CV35" s="132"/>
      <c r="CW35" s="111"/>
      <c r="CX35" s="114"/>
      <c r="CY35" s="52"/>
      <c r="CZ35" s="52"/>
      <c r="DA35" s="52"/>
      <c r="DB35" s="145"/>
      <c r="DC35" s="345" t="s">
        <v>144</v>
      </c>
      <c r="DD35" s="345"/>
      <c r="DE35" s="48">
        <f>SUM(DE36:DE38)</f>
        <v>30996480.59</v>
      </c>
      <c r="DF35" s="48">
        <f t="shared" ref="DF35:DG35" si="170">SUM(DF36:DF38)</f>
        <v>30779997.100000001</v>
      </c>
      <c r="DG35" s="48">
        <f t="shared" si="170"/>
        <v>30779997.100000001</v>
      </c>
      <c r="DH35" s="42"/>
      <c r="DI35" s="77"/>
      <c r="DJ35" s="1"/>
      <c r="DK35" s="27"/>
      <c r="DL35" s="132"/>
      <c r="DM35" s="203"/>
      <c r="DN35" s="197"/>
      <c r="DO35" s="52"/>
      <c r="DP35" s="52"/>
      <c r="DQ35" s="52"/>
      <c r="DR35" s="52"/>
      <c r="DS35" s="145"/>
      <c r="DT35" s="345" t="s">
        <v>144</v>
      </c>
      <c r="DU35" s="345"/>
      <c r="DV35" s="49">
        <f t="shared" si="61"/>
        <v>216483.48999999836</v>
      </c>
      <c r="DW35" s="49">
        <f t="shared" si="62"/>
        <v>0</v>
      </c>
      <c r="DX35" s="49">
        <f t="shared" si="123"/>
        <v>0</v>
      </c>
      <c r="DY35" s="49">
        <f t="shared" si="124"/>
        <v>0</v>
      </c>
      <c r="DZ35" s="42"/>
      <c r="EA35" s="77"/>
      <c r="EB35" s="1"/>
      <c r="EC35" s="27"/>
      <c r="ED35" s="132" t="s">
        <v>240</v>
      </c>
      <c r="EE35" s="1"/>
      <c r="EF35" s="4" t="s">
        <v>27</v>
      </c>
      <c r="EG35" s="54">
        <f t="shared" si="154"/>
        <v>479853.74</v>
      </c>
      <c r="EH35" s="54">
        <f t="shared" si="154"/>
        <v>334101.03999999998</v>
      </c>
      <c r="EI35" s="165" t="s">
        <v>184</v>
      </c>
      <c r="EJ35" s="1"/>
      <c r="EK35" s="9" t="s">
        <v>217</v>
      </c>
      <c r="EL35" s="54">
        <f>+EL36+EL37</f>
        <v>0</v>
      </c>
      <c r="EM35" s="54">
        <f t="shared" ref="EM35" si="171">+EM36+EM37</f>
        <v>0</v>
      </c>
      <c r="EN35" s="42"/>
      <c r="EO35" s="26"/>
      <c r="EP35" s="1"/>
      <c r="EQ35" s="27"/>
      <c r="ER35" s="132" t="s">
        <v>240</v>
      </c>
      <c r="ES35" s="1"/>
      <c r="ET35" s="4" t="s">
        <v>27</v>
      </c>
      <c r="EU35" s="54">
        <f t="shared" si="145"/>
        <v>479853.74</v>
      </c>
      <c r="EV35" s="54">
        <f t="shared" si="146"/>
        <v>334101.03999999998</v>
      </c>
      <c r="EW35" s="165" t="s">
        <v>184</v>
      </c>
      <c r="EX35" s="1"/>
      <c r="EY35" s="9" t="s">
        <v>217</v>
      </c>
      <c r="EZ35" s="54">
        <f>+EZ36+EZ37</f>
        <v>0</v>
      </c>
      <c r="FA35" s="54">
        <f t="shared" ref="FA35" si="172">+FA36+FA37</f>
        <v>0</v>
      </c>
      <c r="FB35" s="42"/>
      <c r="FC35" s="26"/>
      <c r="FD35" s="26"/>
      <c r="FE35" s="1"/>
      <c r="FF35" s="27"/>
      <c r="FG35" s="132" t="s">
        <v>192</v>
      </c>
      <c r="FH35" s="342" t="s">
        <v>149</v>
      </c>
      <c r="FI35" s="342"/>
      <c r="FJ35" s="181"/>
      <c r="FK35" s="181"/>
      <c r="FL35" s="175">
        <f t="shared" ref="FL35:FL37" si="173">+DE42-DF42</f>
        <v>28102289.800000012</v>
      </c>
      <c r="FM35" s="68">
        <v>0</v>
      </c>
      <c r="FN35" s="62">
        <f>SUM(FJ35:FM35)</f>
        <v>28102289.800000012</v>
      </c>
      <c r="FO35" s="58"/>
      <c r="FP35" s="26"/>
      <c r="FQ35" s="1"/>
      <c r="FR35" s="1"/>
    </row>
    <row r="36" spans="2:174" ht="13.9" customHeight="1" x14ac:dyDescent="0.2">
      <c r="B36" s="33"/>
      <c r="C36" s="128">
        <v>5130</v>
      </c>
      <c r="D36" s="235" t="s">
        <v>406</v>
      </c>
      <c r="E36" s="235"/>
      <c r="F36" s="302">
        <v>1277809</v>
      </c>
      <c r="G36" s="302">
        <v>1984217.4</v>
      </c>
      <c r="H36" s="289">
        <v>2663464.83</v>
      </c>
      <c r="I36" s="302">
        <v>22548560.34</v>
      </c>
      <c r="J36" s="302">
        <v>18836864.010000002</v>
      </c>
      <c r="K36" s="286">
        <v>20806435.859999999</v>
      </c>
      <c r="L36" s="302">
        <v>17772.34</v>
      </c>
      <c r="M36" s="315">
        <v>57546.34</v>
      </c>
      <c r="N36" s="304">
        <v>73004.33</v>
      </c>
      <c r="O36" s="302">
        <v>1044058.34</v>
      </c>
      <c r="P36" s="302">
        <v>927946.62</v>
      </c>
      <c r="Q36" s="286">
        <v>894250.85</v>
      </c>
      <c r="R36" s="290"/>
      <c r="S36" s="290"/>
      <c r="T36" s="290"/>
      <c r="U36" s="290"/>
      <c r="V36" s="290"/>
      <c r="W36" s="290"/>
      <c r="X36" s="218">
        <f t="shared" si="65"/>
        <v>24888200.02</v>
      </c>
      <c r="Y36" s="225">
        <f t="shared" si="66"/>
        <v>21806574.370000001</v>
      </c>
      <c r="Z36" s="227">
        <f t="shared" si="67"/>
        <v>24437155.869999997</v>
      </c>
      <c r="AA36" s="26"/>
      <c r="AC36" s="27"/>
      <c r="AD36" s="132">
        <v>2130</v>
      </c>
      <c r="AE36" s="224" t="s">
        <v>452</v>
      </c>
      <c r="AF36" s="224"/>
      <c r="AG36" s="316">
        <v>0</v>
      </c>
      <c r="AH36" s="293">
        <v>0</v>
      </c>
      <c r="AI36" s="293">
        <v>0</v>
      </c>
      <c r="AJ36" s="294"/>
      <c r="AK36" s="294"/>
      <c r="AL36" s="294"/>
      <c r="AM36" s="293">
        <v>0</v>
      </c>
      <c r="AN36" s="293">
        <v>0</v>
      </c>
      <c r="AO36" s="293">
        <v>0</v>
      </c>
      <c r="AP36" s="293"/>
      <c r="AQ36" s="293"/>
      <c r="AR36" s="293"/>
      <c r="AS36" s="293"/>
      <c r="AT36" s="293"/>
      <c r="AU36" s="294"/>
      <c r="AV36" s="293"/>
      <c r="AW36" s="293"/>
      <c r="AX36" s="294"/>
      <c r="AY36" s="218">
        <f t="shared" si="72"/>
        <v>0</v>
      </c>
      <c r="AZ36" s="225">
        <f t="shared" si="73"/>
        <v>0</v>
      </c>
      <c r="BA36" s="227">
        <f t="shared" si="74"/>
        <v>0</v>
      </c>
      <c r="BB36" s="100"/>
      <c r="BD36" s="27"/>
      <c r="BE36" s="132">
        <v>5270</v>
      </c>
      <c r="BF36" s="224" t="s">
        <v>414</v>
      </c>
      <c r="BG36" s="224"/>
      <c r="BH36" s="308"/>
      <c r="BI36" s="308"/>
      <c r="BJ36" s="308"/>
      <c r="BK36" s="294">
        <v>0</v>
      </c>
      <c r="BL36" s="294">
        <v>0</v>
      </c>
      <c r="BM36" s="294">
        <v>0</v>
      </c>
      <c r="BN36" s="308"/>
      <c r="BO36" s="308"/>
      <c r="BP36" s="308"/>
      <c r="BQ36" s="290"/>
      <c r="BR36" s="290"/>
      <c r="BS36" s="290"/>
      <c r="BT36" s="224"/>
      <c r="BU36" s="224"/>
      <c r="BV36" s="224"/>
      <c r="BW36" s="224"/>
      <c r="BX36" s="224"/>
      <c r="BY36" s="224"/>
      <c r="BZ36" s="218">
        <f t="shared" si="75"/>
        <v>0</v>
      </c>
      <c r="CA36" s="225">
        <f t="shared" si="76"/>
        <v>0</v>
      </c>
      <c r="CB36" s="227">
        <f t="shared" si="77"/>
        <v>0</v>
      </c>
      <c r="CC36" s="100"/>
      <c r="CE36" s="33"/>
      <c r="CF36" s="128"/>
      <c r="CG36" s="119"/>
      <c r="CH36" s="119"/>
      <c r="CI36" s="119"/>
      <c r="CJ36" s="202"/>
      <c r="CK36" s="202"/>
      <c r="CL36" s="145" t="s">
        <v>91</v>
      </c>
      <c r="CM36" s="342" t="s">
        <v>46</v>
      </c>
      <c r="CN36" s="342"/>
      <c r="CO36" s="54">
        <f t="shared" si="166"/>
        <v>0</v>
      </c>
      <c r="CP36" s="54">
        <f t="shared" si="166"/>
        <v>0</v>
      </c>
      <c r="CQ36" s="54">
        <f t="shared" si="166"/>
        <v>0</v>
      </c>
      <c r="CR36" s="51"/>
      <c r="CS36" s="26"/>
      <c r="CT36" s="1"/>
      <c r="CU36" s="27"/>
      <c r="CV36" s="132"/>
      <c r="CW36" s="111"/>
      <c r="CX36" s="111"/>
      <c r="CY36" s="52"/>
      <c r="CZ36" s="52"/>
      <c r="DA36" s="52"/>
      <c r="DB36" s="145" t="s">
        <v>188</v>
      </c>
      <c r="DC36" s="342" t="s">
        <v>0</v>
      </c>
      <c r="DD36" s="342"/>
      <c r="DE36" s="175">
        <f t="shared" ref="DE36:DG38" si="174">+AY51</f>
        <v>29854610.370000001</v>
      </c>
      <c r="DF36" s="175">
        <f t="shared" si="174"/>
        <v>29854610.370000001</v>
      </c>
      <c r="DG36" s="175">
        <f t="shared" si="174"/>
        <v>29854610.370000001</v>
      </c>
      <c r="DH36" s="42"/>
      <c r="DI36" s="77"/>
      <c r="DJ36" s="1"/>
      <c r="DK36" s="27"/>
      <c r="DL36" s="132"/>
      <c r="DM36" s="203"/>
      <c r="DN36" s="203"/>
      <c r="DO36" s="52"/>
      <c r="DP36" s="52"/>
      <c r="DQ36" s="52"/>
      <c r="DR36" s="52"/>
      <c r="DS36" s="145" t="s">
        <v>188</v>
      </c>
      <c r="DT36" s="342" t="s">
        <v>0</v>
      </c>
      <c r="DU36" s="342"/>
      <c r="DV36" s="54">
        <f t="shared" si="61"/>
        <v>0</v>
      </c>
      <c r="DW36" s="54">
        <f t="shared" si="62"/>
        <v>0</v>
      </c>
      <c r="DX36" s="54">
        <f t="shared" si="123"/>
        <v>0</v>
      </c>
      <c r="DY36" s="54">
        <f t="shared" si="124"/>
        <v>0</v>
      </c>
      <c r="DZ36" s="42"/>
      <c r="EA36" s="77"/>
      <c r="EB36" s="1"/>
      <c r="EC36" s="27"/>
      <c r="ED36" s="132" t="s">
        <v>82</v>
      </c>
      <c r="EE36" s="1"/>
      <c r="EF36" s="4" t="s">
        <v>29</v>
      </c>
      <c r="EG36" s="54">
        <f t="shared" si="154"/>
        <v>0</v>
      </c>
      <c r="EH36" s="54">
        <f t="shared" si="154"/>
        <v>0</v>
      </c>
      <c r="EI36" s="165" t="s">
        <v>1</v>
      </c>
      <c r="EJ36" s="1"/>
      <c r="EK36" s="9" t="s">
        <v>212</v>
      </c>
      <c r="EL36" s="54">
        <f>+DW15</f>
        <v>0</v>
      </c>
      <c r="EM36" s="54">
        <f>+DY15</f>
        <v>0</v>
      </c>
      <c r="EN36" s="42"/>
      <c r="EO36" s="26"/>
      <c r="EP36" s="1"/>
      <c r="EQ36" s="27"/>
      <c r="ER36" s="132" t="s">
        <v>82</v>
      </c>
      <c r="ES36" s="1"/>
      <c r="ET36" s="4" t="s">
        <v>29</v>
      </c>
      <c r="EU36" s="54">
        <f t="shared" si="145"/>
        <v>0</v>
      </c>
      <c r="EV36" s="54">
        <f t="shared" si="146"/>
        <v>0</v>
      </c>
      <c r="EW36" s="165" t="s">
        <v>1</v>
      </c>
      <c r="EX36" s="1"/>
      <c r="EY36" s="9" t="s">
        <v>212</v>
      </c>
      <c r="EZ36" s="54">
        <f t="shared" ref="EZ36:FA38" si="175">+BZ62</f>
        <v>0</v>
      </c>
      <c r="FA36" s="54">
        <f t="shared" si="175"/>
        <v>0</v>
      </c>
      <c r="FB36" s="42"/>
      <c r="FC36" s="26"/>
      <c r="FD36" s="26"/>
      <c r="FE36" s="1"/>
      <c r="FF36" s="27"/>
      <c r="FG36" s="132" t="s">
        <v>193</v>
      </c>
      <c r="FH36" s="342" t="s">
        <v>237</v>
      </c>
      <c r="FI36" s="342"/>
      <c r="FJ36" s="181"/>
      <c r="FK36" s="181"/>
      <c r="FL36" s="175">
        <f t="shared" si="173"/>
        <v>0</v>
      </c>
      <c r="FM36" s="68">
        <v>0</v>
      </c>
      <c r="FN36" s="62">
        <f>SUM(FJ36:FM36)</f>
        <v>0</v>
      </c>
      <c r="FO36" s="58"/>
      <c r="FP36" s="26"/>
      <c r="FQ36" s="1"/>
      <c r="FR36" s="1"/>
    </row>
    <row r="37" spans="2:174" ht="13.9" customHeight="1" x14ac:dyDescent="0.2">
      <c r="B37" s="33"/>
      <c r="C37" s="129">
        <v>5200</v>
      </c>
      <c r="D37" s="234" t="s">
        <v>407</v>
      </c>
      <c r="E37" s="234"/>
      <c r="F37" s="212">
        <f>SUM(F38:F46)</f>
        <v>3872709.8200000003</v>
      </c>
      <c r="G37" s="212">
        <f>SUM(G38:G46)</f>
        <v>821497.73</v>
      </c>
      <c r="H37" s="212">
        <v>3753583.1599999997</v>
      </c>
      <c r="I37" s="212">
        <f>SUM(I38:I46)</f>
        <v>230778.25</v>
      </c>
      <c r="J37" s="212">
        <f>SUM(J38:J46)</f>
        <v>30732.29</v>
      </c>
      <c r="K37" s="212">
        <v>45907.08</v>
      </c>
      <c r="L37" s="212">
        <f>SUM(L38:L46)</f>
        <v>19935.679999999997</v>
      </c>
      <c r="M37" s="212">
        <f>SUM(M38:M46)</f>
        <v>270301.75</v>
      </c>
      <c r="N37" s="212">
        <v>284525.51</v>
      </c>
      <c r="O37" s="212">
        <f>SUM(O38:O46)</f>
        <v>0</v>
      </c>
      <c r="P37" s="212">
        <f>SUM(P38:P46)</f>
        <v>480000</v>
      </c>
      <c r="Q37" s="212">
        <v>0</v>
      </c>
      <c r="R37" s="212"/>
      <c r="S37" s="212"/>
      <c r="T37" s="212"/>
      <c r="U37" s="212"/>
      <c r="V37" s="212"/>
      <c r="W37" s="212"/>
      <c r="X37" s="222">
        <f t="shared" si="65"/>
        <v>4123423.7500000005</v>
      </c>
      <c r="Y37" s="212">
        <f t="shared" si="66"/>
        <v>1602531.77</v>
      </c>
      <c r="Z37" s="214">
        <f t="shared" si="67"/>
        <v>4084015.75</v>
      </c>
      <c r="AA37" s="26"/>
      <c r="AC37" s="27"/>
      <c r="AD37" s="132">
        <v>2140</v>
      </c>
      <c r="AE37" s="224" t="s">
        <v>453</v>
      </c>
      <c r="AF37" s="243"/>
      <c r="AG37" s="316">
        <v>0</v>
      </c>
      <c r="AH37" s="293">
        <v>0</v>
      </c>
      <c r="AI37" s="293">
        <v>0</v>
      </c>
      <c r="AJ37" s="297"/>
      <c r="AK37" s="297"/>
      <c r="AL37" s="297"/>
      <c r="AM37" s="293">
        <v>0</v>
      </c>
      <c r="AN37" s="293">
        <v>0</v>
      </c>
      <c r="AO37" s="293">
        <v>0</v>
      </c>
      <c r="AP37" s="293"/>
      <c r="AQ37" s="293"/>
      <c r="AR37" s="293"/>
      <c r="AS37" s="293"/>
      <c r="AT37" s="293"/>
      <c r="AU37" s="294"/>
      <c r="AV37" s="293"/>
      <c r="AW37" s="293"/>
      <c r="AX37" s="294"/>
      <c r="AY37" s="218">
        <f t="shared" si="72"/>
        <v>0</v>
      </c>
      <c r="AZ37" s="225">
        <f t="shared" si="73"/>
        <v>0</v>
      </c>
      <c r="BA37" s="227">
        <f t="shared" si="74"/>
        <v>0</v>
      </c>
      <c r="BB37" s="100"/>
      <c r="BD37" s="27"/>
      <c r="BE37" s="132">
        <v>5280</v>
      </c>
      <c r="BF37" s="224" t="s">
        <v>32</v>
      </c>
      <c r="BG37" s="244"/>
      <c r="BH37" s="308"/>
      <c r="BI37" s="308"/>
      <c r="BJ37" s="308"/>
      <c r="BK37" s="298">
        <v>0</v>
      </c>
      <c r="BL37" s="298">
        <v>0</v>
      </c>
      <c r="BM37" s="298">
        <v>0</v>
      </c>
      <c r="BN37" s="308"/>
      <c r="BO37" s="308"/>
      <c r="BP37" s="308"/>
      <c r="BQ37" s="288"/>
      <c r="BR37" s="288"/>
      <c r="BS37" s="288"/>
      <c r="BT37" s="225"/>
      <c r="BU37" s="225"/>
      <c r="BV37" s="225"/>
      <c r="BW37" s="225"/>
      <c r="BX37" s="225"/>
      <c r="BY37" s="225"/>
      <c r="BZ37" s="218">
        <f t="shared" si="75"/>
        <v>0</v>
      </c>
      <c r="CA37" s="225">
        <f t="shared" si="76"/>
        <v>0</v>
      </c>
      <c r="CB37" s="227">
        <f t="shared" si="77"/>
        <v>0</v>
      </c>
      <c r="CC37" s="100"/>
      <c r="CE37" s="33"/>
      <c r="CF37" s="128"/>
      <c r="CG37" s="119"/>
      <c r="CH37" s="119"/>
      <c r="CI37" s="119"/>
      <c r="CJ37" s="202"/>
      <c r="CK37" s="202"/>
      <c r="CL37" s="145" t="s">
        <v>92</v>
      </c>
      <c r="CM37" s="342" t="s">
        <v>47</v>
      </c>
      <c r="CN37" s="342"/>
      <c r="CO37" s="54">
        <f t="shared" si="166"/>
        <v>0</v>
      </c>
      <c r="CP37" s="54">
        <f t="shared" si="166"/>
        <v>0</v>
      </c>
      <c r="CQ37" s="54">
        <f t="shared" si="166"/>
        <v>0</v>
      </c>
      <c r="CR37" s="51"/>
      <c r="CS37" s="26"/>
      <c r="CT37" s="1"/>
      <c r="CU37" s="27"/>
      <c r="CV37" s="132"/>
      <c r="CW37" s="111"/>
      <c r="CX37" s="111"/>
      <c r="CY37" s="72"/>
      <c r="CZ37" s="72"/>
      <c r="DA37" s="72"/>
      <c r="DB37" s="145" t="s">
        <v>189</v>
      </c>
      <c r="DC37" s="342" t="s">
        <v>145</v>
      </c>
      <c r="DD37" s="342"/>
      <c r="DE37" s="175">
        <f t="shared" si="174"/>
        <v>1141870.22</v>
      </c>
      <c r="DF37" s="175">
        <f t="shared" si="174"/>
        <v>925386.73</v>
      </c>
      <c r="DG37" s="175">
        <f t="shared" si="174"/>
        <v>925386.73</v>
      </c>
      <c r="DH37" s="42"/>
      <c r="DI37" s="77"/>
      <c r="DJ37" s="1"/>
      <c r="DK37" s="27"/>
      <c r="DL37" s="132"/>
      <c r="DM37" s="203"/>
      <c r="DN37" s="203"/>
      <c r="DO37" s="72"/>
      <c r="DP37" s="72"/>
      <c r="DQ37" s="72"/>
      <c r="DR37" s="72"/>
      <c r="DS37" s="145" t="s">
        <v>189</v>
      </c>
      <c r="DT37" s="342" t="s">
        <v>145</v>
      </c>
      <c r="DU37" s="342"/>
      <c r="DV37" s="54">
        <f t="shared" si="61"/>
        <v>216483.49</v>
      </c>
      <c r="DW37" s="54">
        <f t="shared" si="62"/>
        <v>0</v>
      </c>
      <c r="DX37" s="54">
        <f t="shared" si="123"/>
        <v>0</v>
      </c>
      <c r="DY37" s="54">
        <f t="shared" si="124"/>
        <v>0</v>
      </c>
      <c r="DZ37" s="42"/>
      <c r="EA37" s="77"/>
      <c r="EB37" s="1"/>
      <c r="EC37" s="27"/>
      <c r="ED37" s="132" t="s">
        <v>83</v>
      </c>
      <c r="EE37" s="1"/>
      <c r="EF37" s="4" t="s">
        <v>31</v>
      </c>
      <c r="EG37" s="54">
        <f t="shared" si="154"/>
        <v>0</v>
      </c>
      <c r="EH37" s="54">
        <f t="shared" si="154"/>
        <v>0</v>
      </c>
      <c r="EI37" s="122"/>
      <c r="EJ37" s="1"/>
      <c r="EK37" s="9" t="s">
        <v>213</v>
      </c>
      <c r="EL37" s="53">
        <v>0</v>
      </c>
      <c r="EM37" s="53">
        <v>0</v>
      </c>
      <c r="EN37" s="42"/>
      <c r="EO37" s="26"/>
      <c r="EP37" s="1"/>
      <c r="EQ37" s="27"/>
      <c r="ER37" s="132" t="s">
        <v>83</v>
      </c>
      <c r="ES37" s="1"/>
      <c r="ET37" s="4" t="s">
        <v>31</v>
      </c>
      <c r="EU37" s="54">
        <f t="shared" si="145"/>
        <v>0</v>
      </c>
      <c r="EV37" s="54">
        <f t="shared" si="146"/>
        <v>0</v>
      </c>
      <c r="EW37" s="122"/>
      <c r="EX37" s="1"/>
      <c r="EY37" s="9" t="s">
        <v>213</v>
      </c>
      <c r="EZ37" s="54">
        <f t="shared" si="175"/>
        <v>0</v>
      </c>
      <c r="FA37" s="54">
        <f t="shared" si="175"/>
        <v>0</v>
      </c>
      <c r="FB37" s="42"/>
      <c r="FC37" s="26"/>
      <c r="FD37" s="26"/>
      <c r="FE37" s="1"/>
      <c r="FF37" s="27"/>
      <c r="FG37" s="132" t="s">
        <v>194</v>
      </c>
      <c r="FH37" s="342" t="s">
        <v>151</v>
      </c>
      <c r="FI37" s="342"/>
      <c r="FJ37" s="181"/>
      <c r="FK37" s="181"/>
      <c r="FL37" s="175">
        <f t="shared" si="173"/>
        <v>0</v>
      </c>
      <c r="FM37" s="68">
        <v>0</v>
      </c>
      <c r="FN37" s="62">
        <f>SUM(FJ37:FM37)</f>
        <v>0</v>
      </c>
      <c r="FO37" s="58"/>
      <c r="FP37" s="26"/>
      <c r="FQ37" s="1"/>
      <c r="FR37" s="1"/>
    </row>
    <row r="38" spans="2:174" ht="13.9" customHeight="1" x14ac:dyDescent="0.2">
      <c r="B38" s="33"/>
      <c r="C38" s="128">
        <v>5210</v>
      </c>
      <c r="D38" s="235" t="s">
        <v>408</v>
      </c>
      <c r="E38" s="235"/>
      <c r="F38" s="285"/>
      <c r="G38" s="285"/>
      <c r="H38" s="285"/>
      <c r="I38" s="288">
        <v>0</v>
      </c>
      <c r="J38" s="288">
        <v>0</v>
      </c>
      <c r="K38" s="288">
        <v>0</v>
      </c>
      <c r="L38" s="303">
        <v>0</v>
      </c>
      <c r="M38" s="303">
        <v>0</v>
      </c>
      <c r="N38" s="303">
        <v>0</v>
      </c>
      <c r="O38" s="288">
        <v>0</v>
      </c>
      <c r="P38" s="288">
        <v>0</v>
      </c>
      <c r="Q38" s="288">
        <v>0</v>
      </c>
      <c r="R38" s="288"/>
      <c r="S38" s="288"/>
      <c r="T38" s="288"/>
      <c r="U38" s="288"/>
      <c r="V38" s="288"/>
      <c r="W38" s="288"/>
      <c r="X38" s="218">
        <f t="shared" si="65"/>
        <v>0</v>
      </c>
      <c r="Y38" s="225">
        <f t="shared" si="66"/>
        <v>0</v>
      </c>
      <c r="Z38" s="227">
        <f t="shared" si="67"/>
        <v>0</v>
      </c>
      <c r="AA38" s="26"/>
      <c r="AC38" s="27"/>
      <c r="AD38" s="132">
        <v>2150</v>
      </c>
      <c r="AE38" s="224" t="s">
        <v>454</v>
      </c>
      <c r="AF38" s="224"/>
      <c r="AG38" s="316">
        <v>0</v>
      </c>
      <c r="AH38" s="293">
        <v>0</v>
      </c>
      <c r="AI38" s="293">
        <v>0</v>
      </c>
      <c r="AJ38" s="294"/>
      <c r="AK38" s="294"/>
      <c r="AL38" s="294"/>
      <c r="AM38" s="293">
        <v>0</v>
      </c>
      <c r="AN38" s="293">
        <v>0</v>
      </c>
      <c r="AO38" s="293">
        <v>0</v>
      </c>
      <c r="AP38" s="293"/>
      <c r="AQ38" s="293"/>
      <c r="AR38" s="293"/>
      <c r="AS38" s="293"/>
      <c r="AT38" s="293"/>
      <c r="AU38" s="294"/>
      <c r="AV38" s="293"/>
      <c r="AW38" s="293"/>
      <c r="AX38" s="294"/>
      <c r="AY38" s="218">
        <f t="shared" si="72"/>
        <v>0</v>
      </c>
      <c r="AZ38" s="225">
        <f t="shared" si="73"/>
        <v>0</v>
      </c>
      <c r="BA38" s="227">
        <f t="shared" si="74"/>
        <v>0</v>
      </c>
      <c r="BB38" s="100"/>
      <c r="BD38" s="27"/>
      <c r="BE38" s="132">
        <v>5290</v>
      </c>
      <c r="BF38" s="224" t="s">
        <v>415</v>
      </c>
      <c r="BG38" s="224"/>
      <c r="BH38" s="308"/>
      <c r="BI38" s="308"/>
      <c r="BJ38" s="308"/>
      <c r="BK38" s="294">
        <v>0</v>
      </c>
      <c r="BL38" s="294">
        <v>0</v>
      </c>
      <c r="BM38" s="294">
        <v>0</v>
      </c>
      <c r="BN38" s="308"/>
      <c r="BO38" s="308"/>
      <c r="BP38" s="308"/>
      <c r="BQ38" s="288"/>
      <c r="BR38" s="288"/>
      <c r="BS38" s="288"/>
      <c r="BT38" s="225"/>
      <c r="BU38" s="225"/>
      <c r="BV38" s="225"/>
      <c r="BW38" s="225"/>
      <c r="BX38" s="225"/>
      <c r="BY38" s="225"/>
      <c r="BZ38" s="218">
        <f t="shared" si="75"/>
        <v>0</v>
      </c>
      <c r="CA38" s="225">
        <f t="shared" si="76"/>
        <v>0</v>
      </c>
      <c r="CB38" s="227">
        <f t="shared" si="77"/>
        <v>0</v>
      </c>
      <c r="CC38" s="100"/>
      <c r="CE38" s="33"/>
      <c r="CF38" s="128"/>
      <c r="CG38" s="119"/>
      <c r="CH38" s="119"/>
      <c r="CI38" s="119"/>
      <c r="CJ38" s="202"/>
      <c r="CK38" s="202"/>
      <c r="CL38" s="145" t="s">
        <v>93</v>
      </c>
      <c r="CM38" s="342" t="s">
        <v>48</v>
      </c>
      <c r="CN38" s="342"/>
      <c r="CO38" s="54">
        <f t="shared" si="166"/>
        <v>0</v>
      </c>
      <c r="CP38" s="54">
        <f t="shared" si="166"/>
        <v>0</v>
      </c>
      <c r="CQ38" s="54">
        <f t="shared" si="166"/>
        <v>0</v>
      </c>
      <c r="CR38" s="51"/>
      <c r="CS38" s="26"/>
      <c r="CT38" s="1"/>
      <c r="CU38" s="27"/>
      <c r="CV38" s="132"/>
      <c r="CW38" s="111"/>
      <c r="CX38" s="73"/>
      <c r="CY38" s="73"/>
      <c r="CZ38" s="73"/>
      <c r="DA38" s="73"/>
      <c r="DB38" s="145" t="s">
        <v>190</v>
      </c>
      <c r="DC38" s="365" t="s">
        <v>146</v>
      </c>
      <c r="DD38" s="365"/>
      <c r="DE38" s="175">
        <f t="shared" si="174"/>
        <v>0</v>
      </c>
      <c r="DF38" s="175">
        <f t="shared" si="174"/>
        <v>0</v>
      </c>
      <c r="DG38" s="175">
        <f t="shared" si="174"/>
        <v>0</v>
      </c>
      <c r="DH38" s="42"/>
      <c r="DI38" s="77"/>
      <c r="DJ38" s="1"/>
      <c r="DK38" s="27"/>
      <c r="DL38" s="132"/>
      <c r="DM38" s="203"/>
      <c r="DN38" s="73"/>
      <c r="DO38" s="73"/>
      <c r="DP38" s="72"/>
      <c r="DQ38" s="73"/>
      <c r="DR38" s="72"/>
      <c r="DS38" s="145" t="s">
        <v>190</v>
      </c>
      <c r="DT38" s="365" t="s">
        <v>146</v>
      </c>
      <c r="DU38" s="365"/>
      <c r="DV38" s="54">
        <f t="shared" si="61"/>
        <v>0</v>
      </c>
      <c r="DW38" s="54">
        <f t="shared" si="62"/>
        <v>0</v>
      </c>
      <c r="DX38" s="54">
        <f t="shared" si="123"/>
        <v>0</v>
      </c>
      <c r="DY38" s="54">
        <f t="shared" si="124"/>
        <v>0</v>
      </c>
      <c r="DZ38" s="42"/>
      <c r="EA38" s="77"/>
      <c r="EB38" s="1"/>
      <c r="EC38" s="27"/>
      <c r="ED38" s="132" t="s">
        <v>84</v>
      </c>
      <c r="EE38" s="1"/>
      <c r="EF38" s="4" t="s">
        <v>32</v>
      </c>
      <c r="EG38" s="54">
        <f t="shared" si="154"/>
        <v>0</v>
      </c>
      <c r="EH38" s="54">
        <f t="shared" si="154"/>
        <v>0</v>
      </c>
      <c r="EI38" s="162"/>
      <c r="EJ38" s="1"/>
      <c r="EK38" s="9" t="s">
        <v>218</v>
      </c>
      <c r="EL38" s="54">
        <f>+DP14+DP15+DP16+DP17+DP18+DP19+DP25+DP29+DP30+DP31+DP32+DW13+DW14+DW15+DW16+DW17+DW18+DW19+DW20+DW24+DW25+DW27+DW28+DW29+DW37+DW38+DW43+DW44+DW45+DW48+DW49+DW42</f>
        <v>5533163.9600000028</v>
      </c>
      <c r="EM38" s="54">
        <f>+DR14+DR15+DR16+DR17+DR18+DR19+DR25+DR29+DR30+DR31+DR32+DY13+DY14+DY15+DY16+DY17+DY18+DY19+DY20+DY24+DY25+DY27+DY28+DY29+DY37+DY38+DY43+DY44+DY45+DY48+DY49+DY42</f>
        <v>1380550.4299999969</v>
      </c>
      <c r="EN38" s="42"/>
      <c r="EO38" s="26"/>
      <c r="EP38" s="1"/>
      <c r="EQ38" s="27"/>
      <c r="ER38" s="132" t="s">
        <v>84</v>
      </c>
      <c r="ES38" s="1"/>
      <c r="ET38" s="4" t="s">
        <v>32</v>
      </c>
      <c r="EU38" s="54">
        <f t="shared" si="145"/>
        <v>0</v>
      </c>
      <c r="EV38" s="54">
        <f t="shared" si="146"/>
        <v>0</v>
      </c>
      <c r="EW38" s="162"/>
      <c r="EX38" s="1"/>
      <c r="EY38" s="9" t="s">
        <v>218</v>
      </c>
      <c r="EZ38" s="54">
        <f t="shared" si="175"/>
        <v>5962877.3499999996</v>
      </c>
      <c r="FA38" s="54">
        <f t="shared" si="175"/>
        <v>2432672.2400000002</v>
      </c>
      <c r="FB38" s="42"/>
      <c r="FC38" s="26"/>
      <c r="FD38" s="26"/>
      <c r="FE38" s="1"/>
      <c r="FF38" s="27"/>
      <c r="FG38" s="167"/>
      <c r="FH38" s="113"/>
      <c r="FI38" s="56"/>
      <c r="FJ38" s="179"/>
      <c r="FK38" s="179"/>
      <c r="FL38" s="175"/>
      <c r="FM38" s="62"/>
      <c r="FN38" s="62"/>
      <c r="FO38" s="58"/>
      <c r="FP38" s="26"/>
      <c r="FQ38" s="1"/>
      <c r="FR38" s="1"/>
    </row>
    <row r="39" spans="2:174" ht="13.9" customHeight="1" x14ac:dyDescent="0.2">
      <c r="B39" s="33"/>
      <c r="C39" s="128">
        <v>5220</v>
      </c>
      <c r="D39" s="235" t="s">
        <v>409</v>
      </c>
      <c r="E39" s="235"/>
      <c r="F39" s="285"/>
      <c r="G39" s="285"/>
      <c r="H39" s="285"/>
      <c r="I39" s="286">
        <v>0</v>
      </c>
      <c r="J39" s="286">
        <v>0</v>
      </c>
      <c r="K39" s="286">
        <v>0</v>
      </c>
      <c r="L39" s="303">
        <v>0</v>
      </c>
      <c r="M39" s="303">
        <v>0</v>
      </c>
      <c r="N39" s="303">
        <v>0</v>
      </c>
      <c r="O39" s="286">
        <v>0</v>
      </c>
      <c r="P39" s="286">
        <v>0</v>
      </c>
      <c r="Q39" s="286">
        <v>0</v>
      </c>
      <c r="R39" s="286"/>
      <c r="S39" s="286"/>
      <c r="T39" s="286"/>
      <c r="U39" s="286"/>
      <c r="V39" s="286"/>
      <c r="W39" s="286"/>
      <c r="X39" s="218">
        <f t="shared" si="65"/>
        <v>0</v>
      </c>
      <c r="Y39" s="225">
        <f t="shared" si="66"/>
        <v>0</v>
      </c>
      <c r="Z39" s="227">
        <f t="shared" si="67"/>
        <v>0</v>
      </c>
      <c r="AA39" s="26"/>
      <c r="AC39" s="27"/>
      <c r="AD39" s="132">
        <v>2160</v>
      </c>
      <c r="AE39" s="224" t="s">
        <v>455</v>
      </c>
      <c r="AF39" s="224"/>
      <c r="AG39" s="316">
        <v>0</v>
      </c>
      <c r="AH39" s="293">
        <v>0</v>
      </c>
      <c r="AI39" s="293">
        <v>0</v>
      </c>
      <c r="AJ39" s="294"/>
      <c r="AK39" s="294"/>
      <c r="AL39" s="294"/>
      <c r="AM39" s="293">
        <v>0</v>
      </c>
      <c r="AN39" s="293">
        <v>0</v>
      </c>
      <c r="AO39" s="293">
        <v>0</v>
      </c>
      <c r="AP39" s="293"/>
      <c r="AQ39" s="293"/>
      <c r="AR39" s="293"/>
      <c r="AS39" s="293"/>
      <c r="AT39" s="293"/>
      <c r="AU39" s="294"/>
      <c r="AV39" s="293"/>
      <c r="AW39" s="293"/>
      <c r="AX39" s="294"/>
      <c r="AY39" s="218">
        <f t="shared" si="72"/>
        <v>0</v>
      </c>
      <c r="AZ39" s="225">
        <f t="shared" si="73"/>
        <v>0</v>
      </c>
      <c r="BA39" s="227">
        <f t="shared" si="74"/>
        <v>0</v>
      </c>
      <c r="BB39" s="100"/>
      <c r="BD39" s="27"/>
      <c r="BE39" s="132">
        <v>5310</v>
      </c>
      <c r="BF39" s="224" t="s">
        <v>38</v>
      </c>
      <c r="BG39" s="224"/>
      <c r="BH39" s="308"/>
      <c r="BI39" s="308"/>
      <c r="BJ39" s="308"/>
      <c r="BK39" s="294">
        <v>0</v>
      </c>
      <c r="BL39" s="294">
        <v>0</v>
      </c>
      <c r="BM39" s="294">
        <v>0</v>
      </c>
      <c r="BN39" s="308"/>
      <c r="BO39" s="308"/>
      <c r="BP39" s="308"/>
      <c r="BQ39" s="286"/>
      <c r="BR39" s="286"/>
      <c r="BS39" s="286"/>
      <c r="BT39" s="217"/>
      <c r="BU39" s="217"/>
      <c r="BV39" s="217"/>
      <c r="BW39" s="217"/>
      <c r="BX39" s="217"/>
      <c r="BY39" s="217"/>
      <c r="BZ39" s="218">
        <f t="shared" si="75"/>
        <v>0</v>
      </c>
      <c r="CA39" s="225">
        <f t="shared" si="76"/>
        <v>0</v>
      </c>
      <c r="CB39" s="227">
        <f t="shared" si="77"/>
        <v>0</v>
      </c>
      <c r="CC39" s="100"/>
      <c r="CE39" s="33"/>
      <c r="CF39" s="128"/>
      <c r="CG39" s="119"/>
      <c r="CH39" s="119"/>
      <c r="CI39" s="119"/>
      <c r="CJ39" s="202"/>
      <c r="CK39" s="202"/>
      <c r="CL39" s="145"/>
      <c r="CM39" s="114"/>
      <c r="CN39" s="119"/>
      <c r="CO39" s="66"/>
      <c r="CP39" s="66"/>
      <c r="CQ39" s="66"/>
      <c r="CR39" s="51"/>
      <c r="CS39" s="26"/>
      <c r="CT39" s="1"/>
      <c r="CU39" s="27"/>
      <c r="CV39" s="132"/>
      <c r="CW39" s="111"/>
      <c r="CX39" s="73"/>
      <c r="CY39" s="73"/>
      <c r="CZ39" s="73"/>
      <c r="DA39" s="73"/>
      <c r="DB39" s="145"/>
      <c r="DC39" s="366"/>
      <c r="DD39" s="366"/>
      <c r="DE39" s="52"/>
      <c r="DF39" s="52"/>
      <c r="DG39" s="52"/>
      <c r="DH39" s="42"/>
      <c r="DI39" s="77"/>
      <c r="DJ39" s="1"/>
      <c r="DK39" s="27"/>
      <c r="DL39" s="132"/>
      <c r="DM39" s="203"/>
      <c r="DN39" s="73"/>
      <c r="DO39" s="73"/>
      <c r="DP39" s="72"/>
      <c r="DQ39" s="73"/>
      <c r="DR39" s="72"/>
      <c r="DS39" s="145"/>
      <c r="DT39" s="366"/>
      <c r="DU39" s="366"/>
      <c r="DV39" s="54"/>
      <c r="DW39" s="54"/>
      <c r="DX39" s="54"/>
      <c r="DY39" s="54"/>
      <c r="DZ39" s="42"/>
      <c r="EA39" s="77"/>
      <c r="EB39" s="1"/>
      <c r="EC39" s="27"/>
      <c r="ED39" s="132" t="s">
        <v>85</v>
      </c>
      <c r="EE39" s="1"/>
      <c r="EF39" s="4" t="s">
        <v>34</v>
      </c>
      <c r="EG39" s="54">
        <f t="shared" si="154"/>
        <v>0</v>
      </c>
      <c r="EH39" s="54">
        <f t="shared" si="154"/>
        <v>0</v>
      </c>
      <c r="EI39" s="162"/>
      <c r="EJ39" s="202"/>
      <c r="EK39" s="8"/>
      <c r="EL39" s="7"/>
      <c r="EM39" s="7"/>
      <c r="EN39" s="42"/>
      <c r="EO39" s="26"/>
      <c r="EP39" s="1"/>
      <c r="EQ39" s="27"/>
      <c r="ER39" s="132" t="s">
        <v>85</v>
      </c>
      <c r="ES39" s="1"/>
      <c r="ET39" s="4" t="s">
        <v>34</v>
      </c>
      <c r="EU39" s="54">
        <f t="shared" si="145"/>
        <v>0</v>
      </c>
      <c r="EV39" s="54">
        <f t="shared" si="146"/>
        <v>0</v>
      </c>
      <c r="EW39" s="162"/>
      <c r="EX39" s="202"/>
      <c r="EY39" s="8"/>
      <c r="EZ39" s="7"/>
      <c r="FA39" s="7"/>
      <c r="FB39" s="42"/>
      <c r="FC39" s="26"/>
      <c r="FD39" s="26"/>
      <c r="FE39" s="1"/>
      <c r="FF39" s="27"/>
      <c r="FG39" s="168"/>
      <c r="FH39" s="367" t="s">
        <v>260</v>
      </c>
      <c r="FI39" s="367"/>
      <c r="FJ39" s="74">
        <f>FJ26+FJ28+FJ33</f>
        <v>30996480.59</v>
      </c>
      <c r="FK39" s="74">
        <f>FK26+FK28+FK33</f>
        <v>270971838.78000003</v>
      </c>
      <c r="FL39" s="74">
        <f>FL26+FL28+FL33</f>
        <v>15713931.95000001</v>
      </c>
      <c r="FM39" s="74">
        <f>FM26+FM28+FM33</f>
        <v>0</v>
      </c>
      <c r="FN39" s="74">
        <f>SUM(FJ39:FM39)</f>
        <v>317682251.31999999</v>
      </c>
      <c r="FO39" s="75"/>
      <c r="FP39" s="26"/>
      <c r="FQ39" s="1"/>
      <c r="FR39" s="1"/>
    </row>
    <row r="40" spans="2:174" ht="13.9" customHeight="1" x14ac:dyDescent="0.2">
      <c r="B40" s="33"/>
      <c r="C40" s="128">
        <v>5230</v>
      </c>
      <c r="D40" s="235" t="s">
        <v>410</v>
      </c>
      <c r="E40" s="235"/>
      <c r="F40" s="285"/>
      <c r="G40" s="285"/>
      <c r="H40" s="285"/>
      <c r="I40" s="286">
        <v>0</v>
      </c>
      <c r="J40" s="286">
        <v>0</v>
      </c>
      <c r="K40" s="286">
        <v>0</v>
      </c>
      <c r="L40" s="315">
        <v>0.67</v>
      </c>
      <c r="M40" s="315">
        <v>0.36</v>
      </c>
      <c r="N40" s="304">
        <v>435</v>
      </c>
      <c r="O40" s="302">
        <v>0</v>
      </c>
      <c r="P40" s="302">
        <v>480000</v>
      </c>
      <c r="Q40" s="286">
        <v>0</v>
      </c>
      <c r="R40" s="286"/>
      <c r="S40" s="286"/>
      <c r="T40" s="286"/>
      <c r="U40" s="286"/>
      <c r="V40" s="286"/>
      <c r="W40" s="286"/>
      <c r="X40" s="218">
        <f t="shared" si="65"/>
        <v>0.67</v>
      </c>
      <c r="Y40" s="225">
        <f t="shared" si="66"/>
        <v>480000.36</v>
      </c>
      <c r="Z40" s="227">
        <f t="shared" si="67"/>
        <v>435</v>
      </c>
      <c r="AA40" s="26"/>
      <c r="AC40" s="27"/>
      <c r="AD40" s="132">
        <v>2170</v>
      </c>
      <c r="AE40" s="224" t="s">
        <v>456</v>
      </c>
      <c r="AF40" s="224"/>
      <c r="AG40" s="316">
        <v>0</v>
      </c>
      <c r="AH40" s="293">
        <v>0</v>
      </c>
      <c r="AI40" s="293">
        <v>0</v>
      </c>
      <c r="AJ40" s="286"/>
      <c r="AK40" s="286"/>
      <c r="AL40" s="286"/>
      <c r="AM40" s="293">
        <v>0</v>
      </c>
      <c r="AN40" s="293">
        <v>0</v>
      </c>
      <c r="AO40" s="293">
        <v>0</v>
      </c>
      <c r="AP40" s="293"/>
      <c r="AQ40" s="293"/>
      <c r="AR40" s="293"/>
      <c r="AS40" s="293"/>
      <c r="AT40" s="293"/>
      <c r="AU40" s="286"/>
      <c r="AV40" s="293"/>
      <c r="AW40" s="293"/>
      <c r="AX40" s="286"/>
      <c r="AY40" s="218">
        <f t="shared" si="72"/>
        <v>0</v>
      </c>
      <c r="AZ40" s="225">
        <f t="shared" si="73"/>
        <v>0</v>
      </c>
      <c r="BA40" s="227">
        <f t="shared" si="74"/>
        <v>0</v>
      </c>
      <c r="BB40" s="100"/>
      <c r="BD40" s="27"/>
      <c r="BE40" s="132">
        <v>5320</v>
      </c>
      <c r="BF40" s="224" t="s">
        <v>0</v>
      </c>
      <c r="BG40" s="224"/>
      <c r="BH40" s="308"/>
      <c r="BI40" s="308"/>
      <c r="BJ40" s="308"/>
      <c r="BK40" s="286">
        <v>0</v>
      </c>
      <c r="BL40" s="286">
        <v>0</v>
      </c>
      <c r="BM40" s="286">
        <v>0</v>
      </c>
      <c r="BN40" s="308"/>
      <c r="BO40" s="308"/>
      <c r="BP40" s="308"/>
      <c r="BQ40" s="286"/>
      <c r="BR40" s="286"/>
      <c r="BS40" s="286"/>
      <c r="BT40" s="217"/>
      <c r="BU40" s="217"/>
      <c r="BV40" s="217"/>
      <c r="BW40" s="217"/>
      <c r="BX40" s="217"/>
      <c r="BY40" s="217"/>
      <c r="BZ40" s="218">
        <f t="shared" si="75"/>
        <v>0</v>
      </c>
      <c r="CA40" s="225">
        <f t="shared" si="76"/>
        <v>0</v>
      </c>
      <c r="CB40" s="227">
        <f t="shared" si="77"/>
        <v>0</v>
      </c>
      <c r="CC40" s="100"/>
      <c r="CE40" s="33"/>
      <c r="CF40" s="128"/>
      <c r="CG40" s="119"/>
      <c r="CH40" s="119"/>
      <c r="CI40" s="119"/>
      <c r="CJ40" s="202"/>
      <c r="CK40" s="202"/>
      <c r="CL40" s="145"/>
      <c r="CM40" s="344" t="s">
        <v>49</v>
      </c>
      <c r="CN40" s="344"/>
      <c r="CO40" s="50">
        <f>SUM(CO41:CO46)</f>
        <v>1627104.86</v>
      </c>
      <c r="CP40" s="50">
        <f>SUM(CP41:CP46)</f>
        <v>2682461.08</v>
      </c>
      <c r="CQ40" s="50">
        <f t="shared" ref="CQ40" si="176">SUM(CQ41:CQ46)</f>
        <v>995452.91999999993</v>
      </c>
      <c r="CR40" s="51"/>
      <c r="CS40" s="26"/>
      <c r="CT40" s="1"/>
      <c r="CU40" s="27"/>
      <c r="CV40" s="132"/>
      <c r="CW40" s="111"/>
      <c r="CX40" s="73"/>
      <c r="CY40" s="73"/>
      <c r="CZ40" s="73"/>
      <c r="DA40" s="73"/>
      <c r="DB40" s="145"/>
      <c r="DC40" s="345" t="s">
        <v>147</v>
      </c>
      <c r="DD40" s="345"/>
      <c r="DE40" s="48">
        <f>SUM(DE41:DE45)</f>
        <v>286685770.73000002</v>
      </c>
      <c r="DF40" s="48">
        <f t="shared" ref="DF40:DG40" si="177">SUM(DF41:DF45)</f>
        <v>270971838.78000003</v>
      </c>
      <c r="DG40" s="48">
        <f t="shared" si="177"/>
        <v>242063031.09</v>
      </c>
      <c r="DH40" s="42"/>
      <c r="DI40" s="77"/>
      <c r="DJ40" s="1"/>
      <c r="DK40" s="27"/>
      <c r="DL40" s="132"/>
      <c r="DM40" s="203"/>
      <c r="DN40" s="73"/>
      <c r="DO40" s="73"/>
      <c r="DP40" s="72"/>
      <c r="DQ40" s="73"/>
      <c r="DR40" s="72"/>
      <c r="DS40" s="145"/>
      <c r="DT40" s="345" t="s">
        <v>147</v>
      </c>
      <c r="DU40" s="345"/>
      <c r="DV40" s="49">
        <f t="shared" si="61"/>
        <v>15713931.949999988</v>
      </c>
      <c r="DW40" s="49">
        <f t="shared" si="62"/>
        <v>0</v>
      </c>
      <c r="DX40" s="49">
        <f t="shared" si="123"/>
        <v>28908807.690000027</v>
      </c>
      <c r="DY40" s="49">
        <f t="shared" si="124"/>
        <v>0</v>
      </c>
      <c r="DZ40" s="42"/>
      <c r="EA40" s="77"/>
      <c r="EB40" s="1"/>
      <c r="EC40" s="27"/>
      <c r="ED40" s="132" t="s">
        <v>86</v>
      </c>
      <c r="EE40" s="1"/>
      <c r="EF40" s="4" t="s">
        <v>219</v>
      </c>
      <c r="EG40" s="54">
        <f>+CO29</f>
        <v>0</v>
      </c>
      <c r="EH40" s="54">
        <f t="shared" ref="EH40:EH42" si="178">+CP29</f>
        <v>0</v>
      </c>
      <c r="EI40" s="162"/>
      <c r="EJ40" s="349" t="s">
        <v>238</v>
      </c>
      <c r="EK40" s="349"/>
      <c r="EL40" s="50">
        <f>EL28-EL34</f>
        <v>2864206.2400000077</v>
      </c>
      <c r="EM40" s="50">
        <f t="shared" ref="EM40" si="179">EM28-EM34</f>
        <v>3268613.2299999809</v>
      </c>
      <c r="EN40" s="42"/>
      <c r="EO40" s="26"/>
      <c r="EP40" s="1"/>
      <c r="EQ40" s="27"/>
      <c r="ER40" s="132" t="s">
        <v>86</v>
      </c>
      <c r="ES40" s="1"/>
      <c r="ET40" s="4" t="s">
        <v>219</v>
      </c>
      <c r="EU40" s="54">
        <f t="shared" si="145"/>
        <v>0</v>
      </c>
      <c r="EV40" s="54">
        <f t="shared" si="146"/>
        <v>0</v>
      </c>
      <c r="EW40" s="162"/>
      <c r="EX40" s="349" t="s">
        <v>238</v>
      </c>
      <c r="EY40" s="349"/>
      <c r="EZ40" s="50">
        <f>EZ28-EZ34</f>
        <v>2647722.75</v>
      </c>
      <c r="FA40" s="50">
        <f t="shared" ref="FA40" si="180">FA28-FA34</f>
        <v>3268613.2300000004</v>
      </c>
      <c r="FB40" s="42"/>
      <c r="FC40" s="26"/>
      <c r="FD40" s="26"/>
      <c r="FE40" s="1"/>
      <c r="FF40" s="27"/>
      <c r="FG40" s="122"/>
      <c r="FH40" s="76"/>
      <c r="FI40" s="76"/>
      <c r="FJ40" s="76"/>
      <c r="FK40" s="76"/>
      <c r="FL40" s="76"/>
      <c r="FM40" s="76"/>
      <c r="FN40" s="76"/>
      <c r="FO40" s="114"/>
      <c r="FP40" s="26"/>
      <c r="FQ40" s="1"/>
      <c r="FR40" s="1"/>
    </row>
    <row r="41" spans="2:174" ht="13.9" customHeight="1" thickBot="1" x14ac:dyDescent="0.25">
      <c r="B41" s="33"/>
      <c r="C41" s="128">
        <v>5240</v>
      </c>
      <c r="D41" s="235" t="s">
        <v>411</v>
      </c>
      <c r="E41" s="235"/>
      <c r="F41" s="302">
        <v>3392856.08</v>
      </c>
      <c r="G41" s="302">
        <v>487396.69</v>
      </c>
      <c r="H41" s="289">
        <v>3430101.28</v>
      </c>
      <c r="I41" s="302">
        <v>230778.25</v>
      </c>
      <c r="J41" s="302">
        <v>30732.29</v>
      </c>
      <c r="K41" s="286">
        <v>45907.08</v>
      </c>
      <c r="L41" s="302">
        <v>19935.009999999998</v>
      </c>
      <c r="M41" s="315">
        <v>270301.39</v>
      </c>
      <c r="N41" s="304">
        <v>284090.51</v>
      </c>
      <c r="O41" s="286">
        <v>0</v>
      </c>
      <c r="P41" s="286">
        <v>0</v>
      </c>
      <c r="Q41" s="286">
        <v>0</v>
      </c>
      <c r="R41" s="286"/>
      <c r="S41" s="286"/>
      <c r="T41" s="286"/>
      <c r="U41" s="286"/>
      <c r="V41" s="286"/>
      <c r="W41" s="286"/>
      <c r="X41" s="218">
        <f t="shared" si="65"/>
        <v>3643569.34</v>
      </c>
      <c r="Y41" s="225">
        <f t="shared" si="66"/>
        <v>788430.37</v>
      </c>
      <c r="Z41" s="227">
        <f t="shared" si="67"/>
        <v>3760098.87</v>
      </c>
      <c r="AA41" s="26"/>
      <c r="AC41" s="27"/>
      <c r="AD41" s="132">
        <v>2190</v>
      </c>
      <c r="AE41" s="224" t="s">
        <v>457</v>
      </c>
      <c r="AF41" s="224"/>
      <c r="AG41" s="316">
        <v>0</v>
      </c>
      <c r="AH41" s="293">
        <v>0</v>
      </c>
      <c r="AI41" s="293">
        <v>0</v>
      </c>
      <c r="AJ41" s="286"/>
      <c r="AK41" s="286"/>
      <c r="AL41" s="286"/>
      <c r="AM41" s="293">
        <v>0</v>
      </c>
      <c r="AN41" s="293">
        <v>0</v>
      </c>
      <c r="AO41" s="293">
        <v>0</v>
      </c>
      <c r="AP41" s="293"/>
      <c r="AQ41" s="293"/>
      <c r="AR41" s="293"/>
      <c r="AS41" s="293"/>
      <c r="AT41" s="293"/>
      <c r="AU41" s="286"/>
      <c r="AV41" s="293"/>
      <c r="AW41" s="293"/>
      <c r="AX41" s="286"/>
      <c r="AY41" s="218">
        <f t="shared" si="72"/>
        <v>0</v>
      </c>
      <c r="AZ41" s="225">
        <f t="shared" si="73"/>
        <v>0</v>
      </c>
      <c r="BA41" s="227">
        <f t="shared" si="74"/>
        <v>0</v>
      </c>
      <c r="BB41" s="100"/>
      <c r="BD41" s="27"/>
      <c r="BE41" s="132">
        <v>5330</v>
      </c>
      <c r="BF41" s="224" t="s">
        <v>41</v>
      </c>
      <c r="BG41" s="224"/>
      <c r="BH41" s="308"/>
      <c r="BI41" s="308"/>
      <c r="BJ41" s="308"/>
      <c r="BK41" s="286">
        <v>0</v>
      </c>
      <c r="BL41" s="286">
        <v>0</v>
      </c>
      <c r="BM41" s="286">
        <v>6615956.4299999997</v>
      </c>
      <c r="BN41" s="308"/>
      <c r="BO41" s="308"/>
      <c r="BP41" s="308"/>
      <c r="BQ41" s="286"/>
      <c r="BR41" s="286"/>
      <c r="BS41" s="286"/>
      <c r="BT41" s="217"/>
      <c r="BU41" s="217"/>
      <c r="BV41" s="217"/>
      <c r="BW41" s="217"/>
      <c r="BX41" s="217"/>
      <c r="BY41" s="217"/>
      <c r="BZ41" s="218">
        <f t="shared" si="75"/>
        <v>0</v>
      </c>
      <c r="CA41" s="225">
        <f t="shared" si="76"/>
        <v>0</v>
      </c>
      <c r="CB41" s="227">
        <f t="shared" si="77"/>
        <v>6615956.4299999997</v>
      </c>
      <c r="CC41" s="100"/>
      <c r="CE41" s="33"/>
      <c r="CF41" s="128"/>
      <c r="CG41" s="119"/>
      <c r="CH41" s="119"/>
      <c r="CI41" s="119"/>
      <c r="CJ41" s="202"/>
      <c r="CK41" s="202"/>
      <c r="CL41" s="145" t="s">
        <v>94</v>
      </c>
      <c r="CM41" s="362" t="s">
        <v>50</v>
      </c>
      <c r="CN41" s="362"/>
      <c r="CO41" s="54">
        <f t="shared" ref="CO41:CQ46" si="181">+X58</f>
        <v>1627104.86</v>
      </c>
      <c r="CP41" s="54">
        <f t="shared" si="181"/>
        <v>2682461.08</v>
      </c>
      <c r="CQ41" s="54">
        <f t="shared" si="181"/>
        <v>995452.91999999993</v>
      </c>
      <c r="CR41" s="51"/>
      <c r="CS41" s="26"/>
      <c r="CT41" s="1"/>
      <c r="CU41" s="27"/>
      <c r="CV41" s="132"/>
      <c r="CW41" s="111"/>
      <c r="CX41" s="73"/>
      <c r="CY41" s="73"/>
      <c r="CZ41" s="73"/>
      <c r="DA41" s="73"/>
      <c r="DB41" s="145" t="s">
        <v>191</v>
      </c>
      <c r="DC41" s="342" t="s">
        <v>148</v>
      </c>
      <c r="DD41" s="342"/>
      <c r="DE41" s="54">
        <f t="shared" ref="DE41:DG45" si="182">+AY55</f>
        <v>15615812.25</v>
      </c>
      <c r="DF41" s="54">
        <f t="shared" si="182"/>
        <v>28004170.100000001</v>
      </c>
      <c r="DG41" s="54">
        <f t="shared" si="182"/>
        <v>14722842.239999998</v>
      </c>
      <c r="DH41" s="42"/>
      <c r="DI41" s="77"/>
      <c r="DJ41" s="1"/>
      <c r="DK41" s="27"/>
      <c r="DL41" s="132"/>
      <c r="DM41" s="203"/>
      <c r="DN41" s="73"/>
      <c r="DO41" s="73"/>
      <c r="DP41" s="72"/>
      <c r="DQ41" s="73"/>
      <c r="DR41" s="72"/>
      <c r="DS41" s="145" t="s">
        <v>191</v>
      </c>
      <c r="DT41" s="342" t="s">
        <v>148</v>
      </c>
      <c r="DU41" s="342"/>
      <c r="DV41" s="54">
        <f t="shared" si="61"/>
        <v>0</v>
      </c>
      <c r="DW41" s="54">
        <f t="shared" si="62"/>
        <v>12388357.850000001</v>
      </c>
      <c r="DX41" s="54">
        <f t="shared" si="123"/>
        <v>13281327.860000003</v>
      </c>
      <c r="DY41" s="54">
        <f t="shared" si="124"/>
        <v>0</v>
      </c>
      <c r="DZ41" s="42"/>
      <c r="EA41" s="77"/>
      <c r="EB41" s="1"/>
      <c r="EC41" s="27"/>
      <c r="ED41" s="132" t="s">
        <v>87</v>
      </c>
      <c r="EE41" s="1"/>
      <c r="EF41" s="4" t="s">
        <v>220</v>
      </c>
      <c r="EG41" s="54">
        <f>+CO30</f>
        <v>0</v>
      </c>
      <c r="EH41" s="54">
        <f t="shared" si="178"/>
        <v>0</v>
      </c>
      <c r="EI41" s="162"/>
      <c r="EJ41" s="202"/>
      <c r="EK41" s="8"/>
      <c r="EL41" s="7"/>
      <c r="EM41" s="7"/>
      <c r="EN41" s="42"/>
      <c r="EO41" s="26"/>
      <c r="EP41" s="1"/>
      <c r="EQ41" s="27"/>
      <c r="ER41" s="132" t="s">
        <v>87</v>
      </c>
      <c r="ES41" s="1"/>
      <c r="ET41" s="4" t="s">
        <v>220</v>
      </c>
      <c r="EU41" s="54">
        <f t="shared" si="145"/>
        <v>0</v>
      </c>
      <c r="EV41" s="54">
        <f t="shared" si="146"/>
        <v>0</v>
      </c>
      <c r="EW41" s="162"/>
      <c r="EX41" s="202"/>
      <c r="EY41" s="8"/>
      <c r="EZ41" s="7"/>
      <c r="FA41" s="7"/>
      <c r="FB41" s="42"/>
      <c r="FC41" s="26"/>
      <c r="FD41" s="26"/>
      <c r="FE41" s="1"/>
      <c r="FF41" s="63"/>
      <c r="FG41" s="131"/>
      <c r="FH41" s="17"/>
      <c r="FI41" s="17"/>
      <c r="FJ41" s="17"/>
      <c r="FK41" s="17"/>
      <c r="FL41" s="17"/>
      <c r="FM41" s="17"/>
      <c r="FN41" s="17"/>
      <c r="FO41" s="80"/>
      <c r="FP41" s="81"/>
      <c r="FQ41" s="1"/>
      <c r="FR41" s="1"/>
    </row>
    <row r="42" spans="2:174" ht="13.9" customHeight="1" x14ac:dyDescent="0.2">
      <c r="B42" s="33"/>
      <c r="C42" s="128">
        <v>5250</v>
      </c>
      <c r="D42" s="235" t="s">
        <v>412</v>
      </c>
      <c r="E42" s="235"/>
      <c r="F42" s="302">
        <v>479853.74</v>
      </c>
      <c r="G42" s="302">
        <v>334101.03999999998</v>
      </c>
      <c r="H42" s="289">
        <v>323481.88</v>
      </c>
      <c r="I42" s="288">
        <v>0</v>
      </c>
      <c r="J42" s="288">
        <v>0</v>
      </c>
      <c r="K42" s="288">
        <v>0</v>
      </c>
      <c r="L42" s="303">
        <v>0</v>
      </c>
      <c r="M42" s="303">
        <v>0</v>
      </c>
      <c r="N42" s="303">
        <v>0</v>
      </c>
      <c r="O42" s="288">
        <v>0</v>
      </c>
      <c r="P42" s="288">
        <v>0</v>
      </c>
      <c r="Q42" s="288">
        <v>0</v>
      </c>
      <c r="R42" s="291"/>
      <c r="S42" s="291"/>
      <c r="T42" s="291"/>
      <c r="U42" s="291"/>
      <c r="V42" s="291"/>
      <c r="W42" s="291"/>
      <c r="X42" s="218">
        <f t="shared" si="65"/>
        <v>479853.74</v>
      </c>
      <c r="Y42" s="225">
        <f t="shared" si="66"/>
        <v>334101.03999999998</v>
      </c>
      <c r="Z42" s="227">
        <f t="shared" si="67"/>
        <v>323481.88</v>
      </c>
      <c r="AA42" s="26"/>
      <c r="AC42" s="27"/>
      <c r="AD42" s="133">
        <v>2200</v>
      </c>
      <c r="AE42" s="233" t="s">
        <v>458</v>
      </c>
      <c r="AF42" s="233"/>
      <c r="AG42" s="221">
        <f>SUM(AG43:AG48)</f>
        <v>0</v>
      </c>
      <c r="AH42" s="221">
        <f>SUM(AH43:AH48)</f>
        <v>0</v>
      </c>
      <c r="AI42" s="221">
        <f>SUM(AI43:AI48)</f>
        <v>0</v>
      </c>
      <c r="AJ42" s="221">
        <f t="shared" ref="AJ42:AK42" si="183">SUM(AJ43:AJ48)</f>
        <v>0</v>
      </c>
      <c r="AK42" s="221">
        <f t="shared" si="183"/>
        <v>0</v>
      </c>
      <c r="AL42" s="221">
        <f t="shared" ref="AL42" si="184">SUM(AL43:AL48)</f>
        <v>0</v>
      </c>
      <c r="AM42" s="221">
        <f>SUM(AM43:AM48)</f>
        <v>0</v>
      </c>
      <c r="AN42" s="221">
        <f>SUM(AN43:AN48)</f>
        <v>0</v>
      </c>
      <c r="AO42" s="221">
        <f>SUM(AO43:AO48)</f>
        <v>0</v>
      </c>
      <c r="AP42" s="221">
        <f t="shared" ref="AP42" si="185">SUM(AP43:AP48)</f>
        <v>22949452.789999999</v>
      </c>
      <c r="AQ42" s="221">
        <f t="shared" ref="AQ42:AR42" si="186">SUM(AQ43:AQ48)</f>
        <v>28196071.280000001</v>
      </c>
      <c r="AR42" s="221">
        <f t="shared" si="186"/>
        <v>26169983.920000002</v>
      </c>
      <c r="AS42" s="212"/>
      <c r="AT42" s="212"/>
      <c r="AU42" s="212"/>
      <c r="AV42" s="212"/>
      <c r="AW42" s="212"/>
      <c r="AX42" s="212"/>
      <c r="AY42" s="222">
        <f t="shared" si="72"/>
        <v>22949452.789999999</v>
      </c>
      <c r="AZ42" s="212">
        <f t="shared" si="73"/>
        <v>28196071.280000001</v>
      </c>
      <c r="BA42" s="214">
        <f t="shared" si="74"/>
        <v>26169983.920000002</v>
      </c>
      <c r="BB42" s="100"/>
      <c r="BD42" s="27"/>
      <c r="BE42" s="132">
        <v>4500</v>
      </c>
      <c r="BF42" s="224" t="s">
        <v>481</v>
      </c>
      <c r="BG42" s="224"/>
      <c r="BH42" s="308"/>
      <c r="BI42" s="308"/>
      <c r="BJ42" s="308"/>
      <c r="BK42" s="286">
        <v>0</v>
      </c>
      <c r="BL42" s="286">
        <v>0</v>
      </c>
      <c r="BM42" s="286">
        <v>0</v>
      </c>
      <c r="BN42" s="308"/>
      <c r="BO42" s="308"/>
      <c r="BP42" s="308"/>
      <c r="BQ42" s="288"/>
      <c r="BR42" s="288"/>
      <c r="BS42" s="288"/>
      <c r="BT42" s="225"/>
      <c r="BU42" s="225"/>
      <c r="BV42" s="225"/>
      <c r="BW42" s="225"/>
      <c r="BX42" s="225"/>
      <c r="BY42" s="225"/>
      <c r="BZ42" s="218">
        <f t="shared" si="75"/>
        <v>0</v>
      </c>
      <c r="CA42" s="225">
        <f t="shared" si="76"/>
        <v>0</v>
      </c>
      <c r="CB42" s="227">
        <f t="shared" si="77"/>
        <v>0</v>
      </c>
      <c r="CC42" s="100"/>
      <c r="CE42" s="33"/>
      <c r="CF42" s="128"/>
      <c r="CG42" s="119"/>
      <c r="CH42" s="119"/>
      <c r="CI42" s="119"/>
      <c r="CJ42" s="202"/>
      <c r="CK42" s="202"/>
      <c r="CL42" s="145" t="s">
        <v>95</v>
      </c>
      <c r="CM42" s="342" t="s">
        <v>51</v>
      </c>
      <c r="CN42" s="342"/>
      <c r="CO42" s="54">
        <f t="shared" si="181"/>
        <v>0</v>
      </c>
      <c r="CP42" s="54">
        <f t="shared" si="181"/>
        <v>0</v>
      </c>
      <c r="CQ42" s="54">
        <f t="shared" si="181"/>
        <v>0</v>
      </c>
      <c r="CR42" s="51"/>
      <c r="CS42" s="26"/>
      <c r="CT42" s="1"/>
      <c r="CU42" s="27"/>
      <c r="CV42" s="132"/>
      <c r="CW42" s="111"/>
      <c r="CX42" s="73"/>
      <c r="CY42" s="73"/>
      <c r="CZ42" s="73"/>
      <c r="DA42" s="73"/>
      <c r="DB42" s="145" t="s">
        <v>192</v>
      </c>
      <c r="DC42" s="342" t="s">
        <v>149</v>
      </c>
      <c r="DD42" s="342"/>
      <c r="DE42" s="54">
        <f t="shared" si="182"/>
        <v>271423076.50999999</v>
      </c>
      <c r="DF42" s="54">
        <f t="shared" si="182"/>
        <v>243320786.70999998</v>
      </c>
      <c r="DG42" s="54">
        <f t="shared" si="182"/>
        <v>227693306.88</v>
      </c>
      <c r="DH42" s="42"/>
      <c r="DI42" s="77"/>
      <c r="DJ42" s="1"/>
      <c r="DK42" s="27"/>
      <c r="DL42" s="132"/>
      <c r="DM42" s="203"/>
      <c r="DN42" s="73"/>
      <c r="DO42" s="73"/>
      <c r="DP42" s="72"/>
      <c r="DQ42" s="73"/>
      <c r="DR42" s="72"/>
      <c r="DS42" s="145" t="s">
        <v>192</v>
      </c>
      <c r="DT42" s="342" t="s">
        <v>149</v>
      </c>
      <c r="DU42" s="342"/>
      <c r="DV42" s="54">
        <f t="shared" si="61"/>
        <v>28102289.800000012</v>
      </c>
      <c r="DW42" s="54">
        <f t="shared" si="62"/>
        <v>0</v>
      </c>
      <c r="DX42" s="54">
        <f t="shared" si="123"/>
        <v>15627479.829999983</v>
      </c>
      <c r="DY42" s="54">
        <f t="shared" si="124"/>
        <v>0</v>
      </c>
      <c r="DZ42" s="42"/>
      <c r="EA42" s="77"/>
      <c r="EB42" s="1"/>
      <c r="EC42" s="27"/>
      <c r="ED42" s="132" t="s">
        <v>88</v>
      </c>
      <c r="EE42" s="1"/>
      <c r="EF42" s="4" t="s">
        <v>41</v>
      </c>
      <c r="EG42" s="54">
        <f>+CO31</f>
        <v>0</v>
      </c>
      <c r="EH42" s="54">
        <f t="shared" si="178"/>
        <v>0</v>
      </c>
      <c r="EI42" s="162"/>
      <c r="EJ42" s="202"/>
      <c r="EK42" s="8"/>
      <c r="EL42" s="7"/>
      <c r="EM42" s="7"/>
      <c r="EN42" s="42"/>
      <c r="EO42" s="26"/>
      <c r="EP42" s="1"/>
      <c r="EQ42" s="27"/>
      <c r="ER42" s="132" t="s">
        <v>88</v>
      </c>
      <c r="ES42" s="1"/>
      <c r="ET42" s="4" t="s">
        <v>41</v>
      </c>
      <c r="EU42" s="54">
        <f t="shared" si="145"/>
        <v>0</v>
      </c>
      <c r="EV42" s="54">
        <f t="shared" si="146"/>
        <v>0</v>
      </c>
      <c r="EW42" s="162"/>
      <c r="EX42" s="202"/>
      <c r="EY42" s="8"/>
      <c r="EZ42" s="7"/>
      <c r="FA42" s="7"/>
      <c r="FB42" s="42"/>
      <c r="FC42" s="26"/>
      <c r="FD42" s="26"/>
      <c r="FE42" s="1"/>
      <c r="FF42" s="1"/>
      <c r="FG42" s="20"/>
      <c r="FH42" s="1"/>
      <c r="FI42" s="1"/>
      <c r="FJ42" s="1"/>
      <c r="FK42" s="1"/>
      <c r="FL42" s="1"/>
      <c r="FM42" s="1"/>
      <c r="FN42" s="177">
        <f>+FN26-DF34</f>
        <v>0</v>
      </c>
      <c r="FO42" s="1"/>
      <c r="FP42" s="1"/>
      <c r="FQ42" s="1"/>
      <c r="FR42" s="1"/>
    </row>
    <row r="43" spans="2:174" ht="13.9" customHeight="1" x14ac:dyDescent="0.2">
      <c r="B43" s="33"/>
      <c r="C43" s="128">
        <v>5260</v>
      </c>
      <c r="D43" s="235" t="s">
        <v>413</v>
      </c>
      <c r="E43" s="235"/>
      <c r="F43" s="285"/>
      <c r="G43" s="285"/>
      <c r="H43" s="285"/>
      <c r="I43" s="288">
        <v>0</v>
      </c>
      <c r="J43" s="288">
        <v>0</v>
      </c>
      <c r="K43" s="288">
        <v>0</v>
      </c>
      <c r="L43" s="303">
        <v>0</v>
      </c>
      <c r="M43" s="303">
        <v>0</v>
      </c>
      <c r="N43" s="303">
        <v>0</v>
      </c>
      <c r="O43" s="288">
        <v>0</v>
      </c>
      <c r="P43" s="288">
        <v>0</v>
      </c>
      <c r="Q43" s="288">
        <v>0</v>
      </c>
      <c r="R43" s="288"/>
      <c r="S43" s="288"/>
      <c r="T43" s="288"/>
      <c r="U43" s="288"/>
      <c r="V43" s="288"/>
      <c r="W43" s="288"/>
      <c r="X43" s="218">
        <f t="shared" si="65"/>
        <v>0</v>
      </c>
      <c r="Y43" s="225">
        <f t="shared" si="66"/>
        <v>0</v>
      </c>
      <c r="Z43" s="227">
        <f t="shared" si="67"/>
        <v>0</v>
      </c>
      <c r="AA43" s="26"/>
      <c r="AC43" s="27"/>
      <c r="AD43" s="132">
        <v>2210</v>
      </c>
      <c r="AE43" s="224" t="s">
        <v>459</v>
      </c>
      <c r="AF43" s="224"/>
      <c r="AG43" s="293">
        <v>0</v>
      </c>
      <c r="AH43" s="293">
        <v>0</v>
      </c>
      <c r="AI43" s="293">
        <v>0</v>
      </c>
      <c r="AJ43" s="286"/>
      <c r="AK43" s="286"/>
      <c r="AL43" s="286"/>
      <c r="AM43" s="293">
        <v>0</v>
      </c>
      <c r="AN43" s="293">
        <v>0</v>
      </c>
      <c r="AO43" s="293">
        <v>0</v>
      </c>
      <c r="AP43" s="293"/>
      <c r="AQ43" s="293"/>
      <c r="AR43" s="293"/>
      <c r="AS43" s="293"/>
      <c r="AT43" s="293"/>
      <c r="AU43" s="286"/>
      <c r="AV43" s="293"/>
      <c r="AW43" s="293"/>
      <c r="AX43" s="286"/>
      <c r="AY43" s="218">
        <f t="shared" si="72"/>
        <v>0</v>
      </c>
      <c r="AZ43" s="225">
        <f t="shared" si="73"/>
        <v>0</v>
      </c>
      <c r="BA43" s="227">
        <f t="shared" si="74"/>
        <v>0</v>
      </c>
      <c r="BB43" s="100"/>
      <c r="BD43" s="27"/>
      <c r="BE43" s="133"/>
      <c r="BF43" s="233" t="s">
        <v>482</v>
      </c>
      <c r="BG43" s="233"/>
      <c r="BH43" s="221">
        <f>+BH14-BH26</f>
        <v>1207742.6800000034</v>
      </c>
      <c r="BI43" s="221">
        <f>+BI14-BI26</f>
        <v>2457440.3600000031</v>
      </c>
      <c r="BJ43" s="221">
        <f>+BJ14-BJ26</f>
        <v>575889.31000000611</v>
      </c>
      <c r="BK43" s="221">
        <f t="shared" ref="BK43:BQ43" si="187">+BK14-BK26</f>
        <v>11567774.459999993</v>
      </c>
      <c r="BL43" s="221">
        <f t="shared" ref="BL43" si="188">+BL14-BL26</f>
        <v>21937038.07</v>
      </c>
      <c r="BM43" s="221">
        <f t="shared" si="187"/>
        <v>7457260.4600000009</v>
      </c>
      <c r="BN43" s="221">
        <f t="shared" si="187"/>
        <v>680470.2</v>
      </c>
      <c r="BO43" s="221">
        <f t="shared" ref="BO43:BP43" si="189">+BO14-BO26</f>
        <v>54354.999999999767</v>
      </c>
      <c r="BP43" s="221">
        <f t="shared" si="189"/>
        <v>66539.70999999973</v>
      </c>
      <c r="BQ43" s="221">
        <f t="shared" si="187"/>
        <v>3786929.7700000005</v>
      </c>
      <c r="BR43" s="221">
        <f t="shared" ref="BR43:BS43" si="190">+BR14-BR26</f>
        <v>6237797.75</v>
      </c>
      <c r="BS43" s="221">
        <f t="shared" si="190"/>
        <v>7618605.6800000006</v>
      </c>
      <c r="BT43" s="212"/>
      <c r="BU43" s="212"/>
      <c r="BV43" s="212"/>
      <c r="BW43" s="212"/>
      <c r="BX43" s="212"/>
      <c r="BY43" s="212"/>
      <c r="BZ43" s="300">
        <f t="shared" si="75"/>
        <v>17242917.109999996</v>
      </c>
      <c r="CA43" s="212">
        <f t="shared" si="76"/>
        <v>30686631.180000003</v>
      </c>
      <c r="CB43" s="214">
        <f t="shared" si="77"/>
        <v>15718295.160000008</v>
      </c>
      <c r="CC43" s="100"/>
      <c r="CE43" s="33"/>
      <c r="CF43" s="128"/>
      <c r="CG43" s="119"/>
      <c r="CH43" s="119"/>
      <c r="CI43" s="119"/>
      <c r="CJ43" s="202"/>
      <c r="CK43" s="202"/>
      <c r="CL43" s="145" t="s">
        <v>96</v>
      </c>
      <c r="CM43" s="342" t="s">
        <v>52</v>
      </c>
      <c r="CN43" s="342"/>
      <c r="CO43" s="54">
        <f t="shared" si="181"/>
        <v>0</v>
      </c>
      <c r="CP43" s="54">
        <f t="shared" si="181"/>
        <v>0</v>
      </c>
      <c r="CQ43" s="54">
        <f t="shared" si="181"/>
        <v>0</v>
      </c>
      <c r="CR43" s="51"/>
      <c r="CS43" s="26"/>
      <c r="CT43" s="1"/>
      <c r="CU43" s="27"/>
      <c r="CV43" s="132"/>
      <c r="CW43" s="111"/>
      <c r="CX43" s="73"/>
      <c r="CY43" s="73"/>
      <c r="CZ43" s="73"/>
      <c r="DA43" s="73"/>
      <c r="DB43" s="145" t="s">
        <v>193</v>
      </c>
      <c r="DC43" s="342" t="s">
        <v>150</v>
      </c>
      <c r="DD43" s="342"/>
      <c r="DE43" s="54">
        <f t="shared" si="182"/>
        <v>0</v>
      </c>
      <c r="DF43" s="54">
        <f t="shared" si="182"/>
        <v>0</v>
      </c>
      <c r="DG43" s="54">
        <f t="shared" si="182"/>
        <v>0</v>
      </c>
      <c r="DH43" s="42"/>
      <c r="DI43" s="77"/>
      <c r="DJ43" s="1"/>
      <c r="DK43" s="27"/>
      <c r="DL43" s="132"/>
      <c r="DM43" s="203"/>
      <c r="DN43" s="73"/>
      <c r="DO43" s="73"/>
      <c r="DP43" s="72"/>
      <c r="DQ43" s="73"/>
      <c r="DR43" s="72"/>
      <c r="DS43" s="145" t="s">
        <v>193</v>
      </c>
      <c r="DT43" s="342" t="s">
        <v>150</v>
      </c>
      <c r="DU43" s="342"/>
      <c r="DV43" s="54">
        <f t="shared" si="61"/>
        <v>0</v>
      </c>
      <c r="DW43" s="54">
        <f t="shared" si="62"/>
        <v>0</v>
      </c>
      <c r="DX43" s="54">
        <f t="shared" si="123"/>
        <v>0</v>
      </c>
      <c r="DY43" s="54">
        <f t="shared" si="124"/>
        <v>0</v>
      </c>
      <c r="DZ43" s="42"/>
      <c r="EA43" s="77"/>
      <c r="EB43" s="1"/>
      <c r="EC43" s="27"/>
      <c r="ED43" s="132" t="s">
        <v>225</v>
      </c>
      <c r="EE43" s="1"/>
      <c r="EF43" s="4" t="s">
        <v>222</v>
      </c>
      <c r="EG43" s="54">
        <f>+CO33</f>
        <v>0</v>
      </c>
      <c r="EH43" s="54">
        <f t="shared" ref="EH43" si="191">+CP33</f>
        <v>0</v>
      </c>
      <c r="EI43" s="162"/>
      <c r="EJ43" s="364" t="s">
        <v>221</v>
      </c>
      <c r="EK43" s="364"/>
      <c r="EL43" s="78">
        <f>+EG48+EL23+EL40</f>
        <v>10442242.280000012</v>
      </c>
      <c r="EM43" s="78">
        <f>+EH48+EM23+EM40</f>
        <v>14982543.469999969</v>
      </c>
      <c r="EN43" s="42"/>
      <c r="EO43" s="26"/>
      <c r="EP43" s="1"/>
      <c r="EQ43" s="27"/>
      <c r="ER43" s="132" t="s">
        <v>225</v>
      </c>
      <c r="ES43" s="1"/>
      <c r="ET43" s="4" t="s">
        <v>222</v>
      </c>
      <c r="EU43" s="54">
        <f t="shared" si="145"/>
        <v>0</v>
      </c>
      <c r="EV43" s="54">
        <f t="shared" si="146"/>
        <v>0</v>
      </c>
      <c r="EW43" s="162"/>
      <c r="EX43" s="364" t="s">
        <v>221</v>
      </c>
      <c r="EY43" s="364"/>
      <c r="EZ43" s="78">
        <f>+EU48+EZ23+EZ40</f>
        <v>10063286.130000001</v>
      </c>
      <c r="FA43" s="78">
        <f>+EV48+FA23+FA40</f>
        <v>14982543.469999995</v>
      </c>
      <c r="FB43" s="42"/>
      <c r="FC43" s="26"/>
      <c r="FD43" s="26"/>
      <c r="FE43" s="1"/>
      <c r="FF43" s="1"/>
      <c r="FG43" s="20"/>
      <c r="FH43" s="1"/>
      <c r="FI43" s="1"/>
      <c r="FJ43" s="1"/>
      <c r="FK43" s="1"/>
      <c r="FL43" s="1"/>
      <c r="FM43" s="1"/>
      <c r="FN43" s="177">
        <f>+FN39-DE34</f>
        <v>0</v>
      </c>
      <c r="FO43" s="1"/>
      <c r="FP43" s="1"/>
      <c r="FQ43" s="1"/>
      <c r="FR43" s="1"/>
    </row>
    <row r="44" spans="2:174" ht="14.45" customHeight="1" x14ac:dyDescent="0.2">
      <c r="B44" s="33"/>
      <c r="C44" s="128">
        <v>5270</v>
      </c>
      <c r="D44" s="235" t="s">
        <v>414</v>
      </c>
      <c r="E44" s="235"/>
      <c r="F44" s="285"/>
      <c r="G44" s="285"/>
      <c r="H44" s="285"/>
      <c r="I44" s="286">
        <v>0</v>
      </c>
      <c r="J44" s="286">
        <v>0</v>
      </c>
      <c r="K44" s="286">
        <v>0</v>
      </c>
      <c r="L44" s="303">
        <v>0</v>
      </c>
      <c r="M44" s="303">
        <v>0</v>
      </c>
      <c r="N44" s="303">
        <v>0</v>
      </c>
      <c r="O44" s="286">
        <v>0</v>
      </c>
      <c r="P44" s="286">
        <v>0</v>
      </c>
      <c r="Q44" s="286">
        <v>0</v>
      </c>
      <c r="R44" s="286"/>
      <c r="S44" s="286"/>
      <c r="T44" s="286"/>
      <c r="U44" s="286"/>
      <c r="V44" s="286"/>
      <c r="W44" s="286"/>
      <c r="X44" s="218">
        <f t="shared" si="65"/>
        <v>0</v>
      </c>
      <c r="Y44" s="225">
        <f t="shared" si="66"/>
        <v>0</v>
      </c>
      <c r="Z44" s="227">
        <f t="shared" si="67"/>
        <v>0</v>
      </c>
      <c r="AA44" s="26"/>
      <c r="AC44" s="27"/>
      <c r="AD44" s="132">
        <v>2220</v>
      </c>
      <c r="AE44" s="224" t="s">
        <v>460</v>
      </c>
      <c r="AF44" s="224"/>
      <c r="AG44" s="293">
        <v>0</v>
      </c>
      <c r="AH44" s="293">
        <v>0</v>
      </c>
      <c r="AI44" s="293">
        <v>0</v>
      </c>
      <c r="AJ44" s="286"/>
      <c r="AK44" s="286"/>
      <c r="AL44" s="286"/>
      <c r="AM44" s="293">
        <v>0</v>
      </c>
      <c r="AN44" s="293">
        <v>0</v>
      </c>
      <c r="AO44" s="293">
        <v>0</v>
      </c>
      <c r="AP44" s="293"/>
      <c r="AQ44" s="293"/>
      <c r="AR44" s="293"/>
      <c r="AS44" s="293"/>
      <c r="AT44" s="293"/>
      <c r="AU44" s="286"/>
      <c r="AV44" s="293"/>
      <c r="AW44" s="293"/>
      <c r="AX44" s="286"/>
      <c r="AY44" s="218">
        <f t="shared" si="72"/>
        <v>0</v>
      </c>
      <c r="AZ44" s="225">
        <f t="shared" si="73"/>
        <v>0</v>
      </c>
      <c r="BA44" s="227">
        <f t="shared" si="74"/>
        <v>0</v>
      </c>
      <c r="BB44" s="100"/>
      <c r="BD44" s="27"/>
      <c r="BE44" s="133"/>
      <c r="BF44" s="233" t="s">
        <v>483</v>
      </c>
      <c r="BG44" s="233"/>
      <c r="BH44" s="221"/>
      <c r="BI44" s="221"/>
      <c r="BJ44" s="221"/>
      <c r="BK44" s="221"/>
      <c r="BL44" s="221"/>
      <c r="BM44" s="221"/>
      <c r="BN44" s="282"/>
      <c r="BO44" s="282"/>
      <c r="BP44" s="282"/>
      <c r="BQ44" s="221"/>
      <c r="BR44" s="221"/>
      <c r="BS44" s="221"/>
      <c r="BT44" s="221"/>
      <c r="BU44" s="221"/>
      <c r="BV44" s="221"/>
      <c r="BW44" s="221"/>
      <c r="BX44" s="221"/>
      <c r="BY44" s="221"/>
      <c r="BZ44" s="222">
        <f t="shared" si="75"/>
        <v>0</v>
      </c>
      <c r="CA44" s="212">
        <f t="shared" si="76"/>
        <v>0</v>
      </c>
      <c r="CB44" s="214">
        <f t="shared" si="77"/>
        <v>0</v>
      </c>
      <c r="CC44" s="100"/>
      <c r="CE44" s="33"/>
      <c r="CF44" s="128"/>
      <c r="CG44" s="119"/>
      <c r="CH44" s="119"/>
      <c r="CI44" s="119"/>
      <c r="CJ44" s="202"/>
      <c r="CK44" s="202"/>
      <c r="CL44" s="145" t="s">
        <v>97</v>
      </c>
      <c r="CM44" s="362" t="s">
        <v>53</v>
      </c>
      <c r="CN44" s="362"/>
      <c r="CO44" s="54">
        <f t="shared" si="181"/>
        <v>0</v>
      </c>
      <c r="CP44" s="54">
        <f t="shared" si="181"/>
        <v>0</v>
      </c>
      <c r="CQ44" s="54">
        <f t="shared" si="181"/>
        <v>0</v>
      </c>
      <c r="CR44" s="51"/>
      <c r="CS44" s="26"/>
      <c r="CT44" s="1"/>
      <c r="CU44" s="27"/>
      <c r="CV44" s="132"/>
      <c r="CW44" s="111"/>
      <c r="CX44" s="73"/>
      <c r="CY44" s="73"/>
      <c r="CZ44" s="73"/>
      <c r="DA44" s="73"/>
      <c r="DB44" s="145" t="s">
        <v>194</v>
      </c>
      <c r="DC44" s="342" t="s">
        <v>151</v>
      </c>
      <c r="DD44" s="342"/>
      <c r="DE44" s="54">
        <f t="shared" si="182"/>
        <v>0</v>
      </c>
      <c r="DF44" s="54">
        <f t="shared" si="182"/>
        <v>0</v>
      </c>
      <c r="DG44" s="54">
        <f t="shared" si="182"/>
        <v>0</v>
      </c>
      <c r="DH44" s="42"/>
      <c r="DI44" s="77"/>
      <c r="DJ44" s="1"/>
      <c r="DK44" s="27"/>
      <c r="DL44" s="132"/>
      <c r="DM44" s="203"/>
      <c r="DN44" s="73"/>
      <c r="DO44" s="73"/>
      <c r="DP44" s="72"/>
      <c r="DQ44" s="73"/>
      <c r="DR44" s="72"/>
      <c r="DS44" s="145" t="s">
        <v>194</v>
      </c>
      <c r="DT44" s="342" t="s">
        <v>151</v>
      </c>
      <c r="DU44" s="342"/>
      <c r="DV44" s="54">
        <f t="shared" si="61"/>
        <v>0</v>
      </c>
      <c r="DW44" s="54">
        <f t="shared" si="62"/>
        <v>0</v>
      </c>
      <c r="DX44" s="54">
        <f t="shared" si="123"/>
        <v>0</v>
      </c>
      <c r="DY44" s="54">
        <f t="shared" si="124"/>
        <v>0</v>
      </c>
      <c r="DZ44" s="42"/>
      <c r="EA44" s="77"/>
      <c r="EB44" s="1"/>
      <c r="EC44" s="27"/>
      <c r="ED44" s="160"/>
      <c r="EE44" s="1"/>
      <c r="EF44" s="1"/>
      <c r="EG44" s="1"/>
      <c r="EH44" s="1"/>
      <c r="EI44" s="162"/>
      <c r="EJ44" s="8"/>
      <c r="EK44" s="8"/>
      <c r="EL44" s="7"/>
      <c r="EM44" s="7"/>
      <c r="EN44" s="42"/>
      <c r="EO44" s="26"/>
      <c r="EP44" s="1"/>
      <c r="EQ44" s="27"/>
      <c r="ER44" s="160"/>
      <c r="ES44" s="1"/>
      <c r="ET44" s="1"/>
      <c r="EU44" s="1"/>
      <c r="EV44" s="1"/>
      <c r="EW44" s="162"/>
      <c r="EX44" s="8"/>
      <c r="EY44" s="8"/>
      <c r="EZ44" s="7"/>
      <c r="FA44" s="7"/>
      <c r="FB44" s="42"/>
      <c r="FC44" s="26"/>
      <c r="FD44" s="26"/>
      <c r="FE44" s="1"/>
      <c r="FF44" s="1"/>
      <c r="FG44" s="20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</row>
    <row r="45" spans="2:174" ht="13.9" customHeight="1" x14ac:dyDescent="0.2">
      <c r="B45" s="33"/>
      <c r="C45" s="128">
        <v>5280</v>
      </c>
      <c r="D45" s="235" t="s">
        <v>32</v>
      </c>
      <c r="E45" s="235"/>
      <c r="F45" s="285">
        <v>0</v>
      </c>
      <c r="G45" s="285">
        <v>0</v>
      </c>
      <c r="H45" s="285">
        <v>0</v>
      </c>
      <c r="I45" s="286">
        <v>0</v>
      </c>
      <c r="J45" s="286">
        <v>0</v>
      </c>
      <c r="K45" s="286">
        <v>0</v>
      </c>
      <c r="L45" s="303">
        <v>0</v>
      </c>
      <c r="M45" s="303">
        <v>0</v>
      </c>
      <c r="N45" s="303">
        <v>0</v>
      </c>
      <c r="O45" s="286">
        <v>0</v>
      </c>
      <c r="P45" s="286">
        <v>0</v>
      </c>
      <c r="Q45" s="286">
        <v>0</v>
      </c>
      <c r="R45" s="286"/>
      <c r="S45" s="286"/>
      <c r="T45" s="286"/>
      <c r="U45" s="286"/>
      <c r="V45" s="286"/>
      <c r="W45" s="286"/>
      <c r="X45" s="218">
        <f t="shared" ref="X45:X66" si="192">+F45+I45+L45+O45+R45+U45</f>
        <v>0</v>
      </c>
      <c r="Y45" s="225">
        <f t="shared" ref="Y45:Y66" si="193">+G45+J45+M45+P45+S45+V45</f>
        <v>0</v>
      </c>
      <c r="Z45" s="227">
        <f t="shared" ref="Z45:Z66" si="194">+H45+K45+N45+Q45+T45+W45</f>
        <v>0</v>
      </c>
      <c r="AA45" s="26"/>
      <c r="AC45" s="27"/>
      <c r="AD45" s="132">
        <v>2230</v>
      </c>
      <c r="AE45" s="224" t="s">
        <v>461</v>
      </c>
      <c r="AF45" s="224"/>
      <c r="AG45" s="293">
        <v>0</v>
      </c>
      <c r="AH45" s="293">
        <v>0</v>
      </c>
      <c r="AI45" s="293">
        <v>0</v>
      </c>
      <c r="AJ45" s="286"/>
      <c r="AK45" s="286"/>
      <c r="AL45" s="286"/>
      <c r="AM45" s="293">
        <v>0</v>
      </c>
      <c r="AN45" s="293">
        <v>0</v>
      </c>
      <c r="AO45" s="293">
        <v>0</v>
      </c>
      <c r="AP45" s="293"/>
      <c r="AQ45" s="293"/>
      <c r="AR45" s="293"/>
      <c r="AS45" s="293"/>
      <c r="AT45" s="293"/>
      <c r="AU45" s="286"/>
      <c r="AV45" s="293"/>
      <c r="AW45" s="293"/>
      <c r="AX45" s="286"/>
      <c r="AY45" s="218">
        <f t="shared" ref="AY45:AY62" si="195">+AG45+AJ45+AM45+AP45+AS45+AV45</f>
        <v>0</v>
      </c>
      <c r="AZ45" s="225">
        <f t="shared" ref="AZ45:AZ62" si="196">+AH45+AK45+AN45+AQ45+AT45+AW45</f>
        <v>0</v>
      </c>
      <c r="BA45" s="227">
        <f t="shared" ref="BA45:BA62" si="197">+AI45+AL45+AO45+AR45+AU45+AX45</f>
        <v>0</v>
      </c>
      <c r="BB45" s="100"/>
      <c r="BD45" s="27"/>
      <c r="BE45" s="133"/>
      <c r="BF45" s="233" t="s">
        <v>477</v>
      </c>
      <c r="BG45" s="233"/>
      <c r="BH45" s="221">
        <f>SUM(BH46:BH48)</f>
        <v>0</v>
      </c>
      <c r="BI45" s="221">
        <f>SUM(BI46:BI48)</f>
        <v>0</v>
      </c>
      <c r="BJ45" s="221">
        <f>SUM(BJ46:BJ48)</f>
        <v>0</v>
      </c>
      <c r="BK45" s="221">
        <f t="shared" ref="BK45:BQ45" si="198">SUM(BK46:BK48)</f>
        <v>378956.15</v>
      </c>
      <c r="BL45" s="221">
        <f t="shared" ref="BL45" si="199">SUM(BL46:BL48)</f>
        <v>0</v>
      </c>
      <c r="BM45" s="221">
        <f t="shared" si="198"/>
        <v>19338.34</v>
      </c>
      <c r="BN45" s="221">
        <f t="shared" si="198"/>
        <v>0</v>
      </c>
      <c r="BO45" s="221">
        <f t="shared" ref="BO45:BP45" si="200">SUM(BO46:BO48)</f>
        <v>0</v>
      </c>
      <c r="BP45" s="221">
        <f t="shared" si="200"/>
        <v>0</v>
      </c>
      <c r="BQ45" s="221">
        <f t="shared" si="198"/>
        <v>0</v>
      </c>
      <c r="BR45" s="221">
        <f t="shared" ref="BR45:BS45" si="201">SUM(BR46:BR48)</f>
        <v>0</v>
      </c>
      <c r="BS45" s="221">
        <f t="shared" si="201"/>
        <v>0</v>
      </c>
      <c r="BT45" s="221"/>
      <c r="BU45" s="221"/>
      <c r="BV45" s="221"/>
      <c r="BW45" s="221"/>
      <c r="BX45" s="221"/>
      <c r="BY45" s="221"/>
      <c r="BZ45" s="222">
        <f t="shared" ref="BZ45:BZ68" si="202">+BH45+BK45+BN45+BQ45+BT45+BW45</f>
        <v>378956.15</v>
      </c>
      <c r="CA45" s="212">
        <f t="shared" ref="CA45:CA68" si="203">+BI45+BL45+BO45+BR45+BU45+BX45</f>
        <v>0</v>
      </c>
      <c r="CB45" s="214">
        <f t="shared" ref="CB45:CB68" si="204">+BJ45+BM45+BP45+BS45+BV45+BY45</f>
        <v>19338.34</v>
      </c>
      <c r="CC45" s="100"/>
      <c r="CE45" s="33"/>
      <c r="CF45" s="128"/>
      <c r="CG45" s="119"/>
      <c r="CH45" s="119"/>
      <c r="CI45" s="119"/>
      <c r="CJ45" s="202"/>
      <c r="CK45" s="202"/>
      <c r="CL45" s="145" t="s">
        <v>98</v>
      </c>
      <c r="CM45" s="342" t="s">
        <v>54</v>
      </c>
      <c r="CN45" s="342"/>
      <c r="CO45" s="54">
        <f t="shared" si="181"/>
        <v>0</v>
      </c>
      <c r="CP45" s="54">
        <f t="shared" si="181"/>
        <v>0</v>
      </c>
      <c r="CQ45" s="54">
        <f t="shared" si="181"/>
        <v>0</v>
      </c>
      <c r="CR45" s="51"/>
      <c r="CS45" s="26"/>
      <c r="CT45" s="1"/>
      <c r="CU45" s="27"/>
      <c r="CV45" s="132"/>
      <c r="CW45" s="111"/>
      <c r="CX45" s="111"/>
      <c r="CY45" s="72"/>
      <c r="CZ45" s="72"/>
      <c r="DA45" s="72"/>
      <c r="DB45" s="145" t="s">
        <v>195</v>
      </c>
      <c r="DC45" s="342" t="s">
        <v>152</v>
      </c>
      <c r="DD45" s="342"/>
      <c r="DE45" s="54">
        <f t="shared" si="182"/>
        <v>-353118.03</v>
      </c>
      <c r="DF45" s="54">
        <f t="shared" si="182"/>
        <v>-353118.03</v>
      </c>
      <c r="DG45" s="54">
        <f t="shared" si="182"/>
        <v>-353118.03</v>
      </c>
      <c r="DH45" s="42"/>
      <c r="DI45" s="77"/>
      <c r="DJ45" s="1"/>
      <c r="DK45" s="27"/>
      <c r="DL45" s="132"/>
      <c r="DM45" s="203"/>
      <c r="DN45" s="203"/>
      <c r="DO45" s="72"/>
      <c r="DP45" s="72"/>
      <c r="DQ45" s="72"/>
      <c r="DR45" s="72"/>
      <c r="DS45" s="145" t="s">
        <v>195</v>
      </c>
      <c r="DT45" s="342" t="s">
        <v>152</v>
      </c>
      <c r="DU45" s="342"/>
      <c r="DV45" s="54">
        <f t="shared" si="61"/>
        <v>0</v>
      </c>
      <c r="DW45" s="54">
        <f t="shared" si="62"/>
        <v>0</v>
      </c>
      <c r="DX45" s="54">
        <f t="shared" si="123"/>
        <v>0</v>
      </c>
      <c r="DY45" s="54">
        <f t="shared" si="124"/>
        <v>0</v>
      </c>
      <c r="DZ45" s="42"/>
      <c r="EA45" s="77"/>
      <c r="EB45" s="1"/>
      <c r="EC45" s="27"/>
      <c r="ED45" s="159"/>
      <c r="EE45" s="202"/>
      <c r="EF45" s="5"/>
      <c r="EG45" s="54"/>
      <c r="EH45" s="54"/>
      <c r="EI45" s="162"/>
      <c r="EJ45" s="8"/>
      <c r="EK45" s="8"/>
      <c r="EL45" s="7"/>
      <c r="EM45" s="7"/>
      <c r="EN45" s="42"/>
      <c r="EO45" s="26"/>
      <c r="EP45" s="1"/>
      <c r="EQ45" s="27"/>
      <c r="ER45" s="159"/>
      <c r="ES45" s="202"/>
      <c r="ET45" s="5"/>
      <c r="EU45" s="54"/>
      <c r="EV45" s="54"/>
      <c r="EW45" s="162"/>
      <c r="EX45" s="8"/>
      <c r="EY45" s="8"/>
      <c r="EZ45" s="7"/>
      <c r="FA45" s="7"/>
      <c r="FB45" s="42"/>
      <c r="FC45" s="26"/>
      <c r="FD45" s="26"/>
      <c r="FE45" s="1"/>
      <c r="FF45" s="1"/>
      <c r="FG45" s="20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</row>
    <row r="46" spans="2:174" ht="13.9" customHeight="1" x14ac:dyDescent="0.2">
      <c r="B46" s="33"/>
      <c r="C46" s="128">
        <v>5290</v>
      </c>
      <c r="D46" s="235" t="s">
        <v>415</v>
      </c>
      <c r="E46" s="235"/>
      <c r="F46" s="285">
        <v>0</v>
      </c>
      <c r="G46" s="285">
        <v>0</v>
      </c>
      <c r="H46" s="285">
        <v>0</v>
      </c>
      <c r="I46" s="286">
        <v>0</v>
      </c>
      <c r="J46" s="286">
        <v>0</v>
      </c>
      <c r="K46" s="286">
        <v>0</v>
      </c>
      <c r="L46" s="303">
        <v>0</v>
      </c>
      <c r="M46" s="303">
        <v>0</v>
      </c>
      <c r="N46" s="303">
        <v>0</v>
      </c>
      <c r="O46" s="286">
        <v>0</v>
      </c>
      <c r="P46" s="286">
        <v>0</v>
      </c>
      <c r="Q46" s="286">
        <v>0</v>
      </c>
      <c r="R46" s="286"/>
      <c r="S46" s="286"/>
      <c r="T46" s="286"/>
      <c r="U46" s="286"/>
      <c r="V46" s="286"/>
      <c r="W46" s="286"/>
      <c r="X46" s="218">
        <f t="shared" si="192"/>
        <v>0</v>
      </c>
      <c r="Y46" s="225">
        <f t="shared" si="193"/>
        <v>0</v>
      </c>
      <c r="Z46" s="227">
        <f t="shared" si="194"/>
        <v>0</v>
      </c>
      <c r="AA46" s="26"/>
      <c r="AC46" s="27"/>
      <c r="AD46" s="132">
        <v>2240</v>
      </c>
      <c r="AE46" s="224" t="s">
        <v>462</v>
      </c>
      <c r="AF46" s="224"/>
      <c r="AG46" s="293">
        <v>0</v>
      </c>
      <c r="AH46" s="293">
        <v>0</v>
      </c>
      <c r="AI46" s="293">
        <v>0</v>
      </c>
      <c r="AJ46" s="286"/>
      <c r="AK46" s="286"/>
      <c r="AL46" s="286"/>
      <c r="AM46" s="293">
        <v>0</v>
      </c>
      <c r="AN46" s="293">
        <v>0</v>
      </c>
      <c r="AO46" s="293">
        <v>0</v>
      </c>
      <c r="AP46" s="316">
        <v>22949452.789999999</v>
      </c>
      <c r="AQ46" s="318">
        <v>28196071.280000001</v>
      </c>
      <c r="AR46" s="295">
        <v>26169983.920000002</v>
      </c>
      <c r="AS46" s="293"/>
      <c r="AT46" s="293"/>
      <c r="AU46" s="286"/>
      <c r="AV46" s="293"/>
      <c r="AW46" s="293"/>
      <c r="AX46" s="286"/>
      <c r="AY46" s="218">
        <f t="shared" si="195"/>
        <v>22949452.789999999</v>
      </c>
      <c r="AZ46" s="225">
        <f t="shared" si="196"/>
        <v>28196071.280000001</v>
      </c>
      <c r="BA46" s="227">
        <f t="shared" si="197"/>
        <v>26169983.920000002</v>
      </c>
      <c r="BB46" s="100"/>
      <c r="BD46" s="27"/>
      <c r="BE46" s="132"/>
      <c r="BF46" s="224" t="s">
        <v>442</v>
      </c>
      <c r="BG46" s="224"/>
      <c r="BH46" s="286">
        <v>0</v>
      </c>
      <c r="BI46" s="286">
        <v>0</v>
      </c>
      <c r="BJ46" s="286">
        <v>0</v>
      </c>
      <c r="BK46" s="308">
        <v>0</v>
      </c>
      <c r="BL46" s="286">
        <v>0</v>
      </c>
      <c r="BM46" s="286">
        <v>0</v>
      </c>
      <c r="BN46" s="308"/>
      <c r="BO46" s="308"/>
      <c r="BP46" s="308"/>
      <c r="BQ46" s="286"/>
      <c r="BR46" s="286"/>
      <c r="BS46" s="286"/>
      <c r="BT46" s="217"/>
      <c r="BU46" s="217"/>
      <c r="BV46" s="217"/>
      <c r="BW46" s="217"/>
      <c r="BX46" s="217"/>
      <c r="BY46" s="217"/>
      <c r="BZ46" s="218">
        <f t="shared" si="202"/>
        <v>0</v>
      </c>
      <c r="CA46" s="225">
        <f t="shared" si="203"/>
        <v>0</v>
      </c>
      <c r="CB46" s="227">
        <f t="shared" si="204"/>
        <v>0</v>
      </c>
      <c r="CC46" s="100"/>
      <c r="CE46" s="33"/>
      <c r="CF46" s="128"/>
      <c r="CG46" s="119"/>
      <c r="CH46" s="119"/>
      <c r="CI46" s="119"/>
      <c r="CJ46" s="202"/>
      <c r="CK46" s="202"/>
      <c r="CL46" s="145" t="s">
        <v>99</v>
      </c>
      <c r="CM46" s="342" t="s">
        <v>55</v>
      </c>
      <c r="CN46" s="342"/>
      <c r="CO46" s="54">
        <f t="shared" si="181"/>
        <v>0</v>
      </c>
      <c r="CP46" s="54">
        <f t="shared" si="181"/>
        <v>0</v>
      </c>
      <c r="CQ46" s="54">
        <f t="shared" si="181"/>
        <v>0</v>
      </c>
      <c r="CR46" s="51"/>
      <c r="CS46" s="26"/>
      <c r="CT46" s="1"/>
      <c r="CU46" s="27"/>
      <c r="CV46" s="132"/>
      <c r="CW46" s="111"/>
      <c r="CX46" s="111"/>
      <c r="CY46" s="72"/>
      <c r="CZ46" s="72"/>
      <c r="DA46" s="72"/>
      <c r="DB46" s="145"/>
      <c r="DC46" s="366"/>
      <c r="DD46" s="366"/>
      <c r="DE46" s="52"/>
      <c r="DF46" s="52"/>
      <c r="DG46" s="52"/>
      <c r="DH46" s="42"/>
      <c r="DI46" s="77"/>
      <c r="DJ46" s="1"/>
      <c r="DK46" s="27"/>
      <c r="DL46" s="132"/>
      <c r="DM46" s="203"/>
      <c r="DN46" s="203"/>
      <c r="DO46" s="72"/>
      <c r="DP46" s="72"/>
      <c r="DQ46" s="72"/>
      <c r="DR46" s="72"/>
      <c r="DS46" s="145"/>
      <c r="DT46" s="366"/>
      <c r="DU46" s="366"/>
      <c r="DV46" s="54"/>
      <c r="DW46" s="54"/>
      <c r="DX46" s="54"/>
      <c r="DY46" s="54"/>
      <c r="DZ46" s="42"/>
      <c r="EA46" s="77"/>
      <c r="EB46" s="1"/>
      <c r="EC46" s="27"/>
      <c r="ED46" s="159"/>
      <c r="EE46" s="1"/>
      <c r="EF46" s="1"/>
      <c r="EG46" s="1"/>
      <c r="EH46" s="1"/>
      <c r="EI46" s="162"/>
      <c r="EJ46" s="8"/>
      <c r="EK46" s="8"/>
      <c r="EL46" s="7"/>
      <c r="EM46" s="7"/>
      <c r="EN46" s="42"/>
      <c r="EO46" s="26"/>
      <c r="EP46" s="1"/>
      <c r="EQ46" s="27"/>
      <c r="ER46" s="159"/>
      <c r="ES46" s="1"/>
      <c r="ET46" s="1"/>
      <c r="EU46" s="1"/>
      <c r="EV46" s="1"/>
      <c r="EW46" s="162"/>
      <c r="EX46" s="8"/>
      <c r="EY46" s="8"/>
      <c r="EZ46" s="7"/>
      <c r="FA46" s="7"/>
      <c r="FB46" s="42"/>
      <c r="FC46" s="26"/>
      <c r="FD46" s="26"/>
      <c r="FE46" s="1"/>
      <c r="FF46" s="1"/>
      <c r="FG46" s="20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</row>
    <row r="47" spans="2:174" x14ac:dyDescent="0.2">
      <c r="B47" s="33"/>
      <c r="C47" s="129">
        <v>5300</v>
      </c>
      <c r="D47" s="234" t="s">
        <v>416</v>
      </c>
      <c r="E47" s="234"/>
      <c r="F47" s="221">
        <f>SUM(F48:F50)</f>
        <v>0</v>
      </c>
      <c r="G47" s="221">
        <f>SUM(G48:G50)</f>
        <v>0</v>
      </c>
      <c r="H47" s="221">
        <v>0</v>
      </c>
      <c r="I47" s="221">
        <f>SUM(I48:I50)</f>
        <v>0</v>
      </c>
      <c r="J47" s="221">
        <f>SUM(J48:J50)</f>
        <v>0</v>
      </c>
      <c r="K47" s="221">
        <v>6615956.4299999997</v>
      </c>
      <c r="L47" s="221">
        <f>SUM(L48:L50)</f>
        <v>0</v>
      </c>
      <c r="M47" s="221">
        <f>SUM(M48:M50)</f>
        <v>0</v>
      </c>
      <c r="N47" s="221">
        <v>0</v>
      </c>
      <c r="O47" s="221">
        <f>SUM(O48:O50)</f>
        <v>0</v>
      </c>
      <c r="P47" s="221">
        <f>SUM(P48:P50)</f>
        <v>0</v>
      </c>
      <c r="Q47" s="221">
        <v>0</v>
      </c>
      <c r="R47" s="221"/>
      <c r="S47" s="221"/>
      <c r="T47" s="221"/>
      <c r="U47" s="221"/>
      <c r="V47" s="221"/>
      <c r="W47" s="221"/>
      <c r="X47" s="222">
        <f t="shared" si="192"/>
        <v>0</v>
      </c>
      <c r="Y47" s="212">
        <f t="shared" si="193"/>
        <v>0</v>
      </c>
      <c r="Z47" s="214">
        <f t="shared" si="194"/>
        <v>6615956.4299999997</v>
      </c>
      <c r="AA47" s="26"/>
      <c r="AC47" s="27"/>
      <c r="AD47" s="132">
        <v>2250</v>
      </c>
      <c r="AE47" s="224" t="s">
        <v>463</v>
      </c>
      <c r="AF47" s="224"/>
      <c r="AG47" s="293">
        <v>0</v>
      </c>
      <c r="AH47" s="293">
        <v>0</v>
      </c>
      <c r="AI47" s="293">
        <v>0</v>
      </c>
      <c r="AJ47" s="286"/>
      <c r="AK47" s="286"/>
      <c r="AL47" s="286"/>
      <c r="AM47" s="293">
        <v>0</v>
      </c>
      <c r="AN47" s="293">
        <v>0</v>
      </c>
      <c r="AO47" s="293">
        <v>0</v>
      </c>
      <c r="AP47" s="293"/>
      <c r="AQ47" s="293"/>
      <c r="AR47" s="293"/>
      <c r="AS47" s="293"/>
      <c r="AT47" s="293"/>
      <c r="AU47" s="286"/>
      <c r="AV47" s="293"/>
      <c r="AW47" s="293"/>
      <c r="AX47" s="286"/>
      <c r="AY47" s="218">
        <f t="shared" si="195"/>
        <v>0</v>
      </c>
      <c r="AZ47" s="225">
        <f t="shared" si="196"/>
        <v>0</v>
      </c>
      <c r="BA47" s="227">
        <f t="shared" si="197"/>
        <v>0</v>
      </c>
      <c r="BB47" s="100"/>
      <c r="BD47" s="27"/>
      <c r="BE47" s="132"/>
      <c r="BF47" s="224" t="s">
        <v>443</v>
      </c>
      <c r="BG47" s="224"/>
      <c r="BH47" s="286">
        <v>0</v>
      </c>
      <c r="BI47" s="286">
        <v>0</v>
      </c>
      <c r="BJ47" s="286">
        <v>0</v>
      </c>
      <c r="BK47" s="308">
        <v>162472.66</v>
      </c>
      <c r="BL47" s="286">
        <v>0</v>
      </c>
      <c r="BM47" s="286">
        <v>19338.34</v>
      </c>
      <c r="BN47" s="308"/>
      <c r="BO47" s="308"/>
      <c r="BP47" s="308"/>
      <c r="BQ47" s="286"/>
      <c r="BR47" s="286"/>
      <c r="BS47" s="286"/>
      <c r="BT47" s="217"/>
      <c r="BU47" s="217"/>
      <c r="BV47" s="217"/>
      <c r="BW47" s="217"/>
      <c r="BX47" s="217"/>
      <c r="BY47" s="217"/>
      <c r="BZ47" s="218">
        <f t="shared" si="202"/>
        <v>162472.66</v>
      </c>
      <c r="CA47" s="225">
        <f t="shared" si="203"/>
        <v>0</v>
      </c>
      <c r="CB47" s="227">
        <f t="shared" si="204"/>
        <v>19338.34</v>
      </c>
      <c r="CC47" s="100"/>
      <c r="CE47" s="33"/>
      <c r="CF47" s="128"/>
      <c r="CG47" s="119"/>
      <c r="CH47" s="119"/>
      <c r="CI47" s="119"/>
      <c r="CJ47" s="202"/>
      <c r="CK47" s="202"/>
      <c r="CL47" s="145"/>
      <c r="CM47" s="114"/>
      <c r="CN47" s="119"/>
      <c r="CO47" s="66"/>
      <c r="CP47" s="66"/>
      <c r="CQ47" s="66"/>
      <c r="CR47" s="51"/>
      <c r="CS47" s="26"/>
      <c r="CT47" s="1"/>
      <c r="CU47" s="27"/>
      <c r="CV47" s="132"/>
      <c r="CW47" s="111"/>
      <c r="CX47" s="111"/>
      <c r="CY47" s="72"/>
      <c r="CZ47" s="72"/>
      <c r="DA47" s="72"/>
      <c r="DB47" s="145"/>
      <c r="DC47" s="345" t="s">
        <v>153</v>
      </c>
      <c r="DD47" s="345"/>
      <c r="DE47" s="48">
        <f>SUM(DE48:DE49)</f>
        <v>0</v>
      </c>
      <c r="DF47" s="48">
        <f t="shared" ref="DF47:DG47" si="205">SUM(DF48:DF49)</f>
        <v>0</v>
      </c>
      <c r="DG47" s="48">
        <f t="shared" si="205"/>
        <v>0</v>
      </c>
      <c r="DH47" s="42"/>
      <c r="DI47" s="77"/>
      <c r="DJ47" s="1"/>
      <c r="DK47" s="27"/>
      <c r="DL47" s="132"/>
      <c r="DM47" s="203"/>
      <c r="DN47" s="203"/>
      <c r="DO47" s="72"/>
      <c r="DP47" s="72"/>
      <c r="DQ47" s="72"/>
      <c r="DR47" s="72"/>
      <c r="DS47" s="145"/>
      <c r="DT47" s="345" t="s">
        <v>153</v>
      </c>
      <c r="DU47" s="345"/>
      <c r="DV47" s="49">
        <f t="shared" si="61"/>
        <v>0</v>
      </c>
      <c r="DW47" s="49">
        <f t="shared" si="62"/>
        <v>0</v>
      </c>
      <c r="DX47" s="49">
        <f t="shared" si="123"/>
        <v>0</v>
      </c>
      <c r="DY47" s="49">
        <f t="shared" si="124"/>
        <v>0</v>
      </c>
      <c r="DZ47" s="42"/>
      <c r="EA47" s="77"/>
      <c r="EB47" s="1"/>
      <c r="EC47" s="27"/>
      <c r="ED47" s="159"/>
      <c r="EE47" s="202"/>
      <c r="EF47" s="202"/>
      <c r="EG47" s="52"/>
      <c r="EH47" s="52"/>
      <c r="EI47" s="165" t="s">
        <v>158</v>
      </c>
      <c r="EJ47" s="364" t="s">
        <v>243</v>
      </c>
      <c r="EK47" s="364"/>
      <c r="EL47" s="186">
        <f>+CZ13</f>
        <v>32185628.859999999</v>
      </c>
      <c r="EM47" s="186">
        <f>+DA13</f>
        <v>17161263.830000002</v>
      </c>
      <c r="EN47" s="42"/>
      <c r="EO47" s="26"/>
      <c r="EP47" s="1"/>
      <c r="EQ47" s="27"/>
      <c r="ER47" s="159"/>
      <c r="ES47" s="202"/>
      <c r="ET47" s="202"/>
      <c r="EU47" s="52"/>
      <c r="EV47" s="52"/>
      <c r="EW47" s="165" t="s">
        <v>158</v>
      </c>
      <c r="EX47" s="364" t="s">
        <v>243</v>
      </c>
      <c r="EY47" s="364"/>
      <c r="EZ47" s="186">
        <f>+BZ67</f>
        <v>32143807.300000001</v>
      </c>
      <c r="FA47" s="186">
        <f>+CA67</f>
        <v>17161263.830000002</v>
      </c>
      <c r="FB47" s="42"/>
      <c r="FC47" s="26"/>
      <c r="FD47" s="26"/>
      <c r="FE47" s="1"/>
      <c r="FF47" s="1"/>
      <c r="FG47" s="20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</row>
    <row r="48" spans="2:174" x14ac:dyDescent="0.2">
      <c r="B48" s="33"/>
      <c r="C48" s="128">
        <v>5310</v>
      </c>
      <c r="D48" s="235" t="s">
        <v>38</v>
      </c>
      <c r="E48" s="235"/>
      <c r="F48" s="285">
        <v>0</v>
      </c>
      <c r="G48" s="285">
        <v>0</v>
      </c>
      <c r="H48" s="285">
        <v>0</v>
      </c>
      <c r="I48" s="286">
        <v>0</v>
      </c>
      <c r="J48" s="286">
        <v>0</v>
      </c>
      <c r="K48" s="286">
        <v>0</v>
      </c>
      <c r="L48" s="303">
        <v>0</v>
      </c>
      <c r="M48" s="303">
        <v>0</v>
      </c>
      <c r="N48" s="303">
        <v>0</v>
      </c>
      <c r="O48" s="286">
        <v>0</v>
      </c>
      <c r="P48" s="286">
        <v>0</v>
      </c>
      <c r="Q48" s="286">
        <v>0</v>
      </c>
      <c r="R48" s="286"/>
      <c r="S48" s="286"/>
      <c r="T48" s="286"/>
      <c r="U48" s="286"/>
      <c r="V48" s="286"/>
      <c r="W48" s="286"/>
      <c r="X48" s="218">
        <f t="shared" si="192"/>
        <v>0</v>
      </c>
      <c r="Y48" s="225">
        <f t="shared" si="193"/>
        <v>0</v>
      </c>
      <c r="Z48" s="227">
        <f t="shared" si="194"/>
        <v>0</v>
      </c>
      <c r="AA48" s="26"/>
      <c r="AC48" s="27"/>
      <c r="AD48" s="132">
        <v>2260</v>
      </c>
      <c r="AE48" s="224" t="s">
        <v>464</v>
      </c>
      <c r="AF48" s="224"/>
      <c r="AG48" s="293">
        <v>0</v>
      </c>
      <c r="AH48" s="293">
        <v>0</v>
      </c>
      <c r="AI48" s="293">
        <v>0</v>
      </c>
      <c r="AJ48" s="294"/>
      <c r="AK48" s="294"/>
      <c r="AL48" s="294"/>
      <c r="AM48" s="293">
        <v>0</v>
      </c>
      <c r="AN48" s="293">
        <v>0</v>
      </c>
      <c r="AO48" s="293">
        <v>0</v>
      </c>
      <c r="AP48" s="293"/>
      <c r="AQ48" s="293"/>
      <c r="AR48" s="293"/>
      <c r="AS48" s="293"/>
      <c r="AT48" s="293"/>
      <c r="AU48" s="286"/>
      <c r="AV48" s="293"/>
      <c r="AW48" s="293"/>
      <c r="AX48" s="286"/>
      <c r="AY48" s="218">
        <f t="shared" si="195"/>
        <v>0</v>
      </c>
      <c r="AZ48" s="225">
        <f t="shared" si="196"/>
        <v>0</v>
      </c>
      <c r="BA48" s="227">
        <f t="shared" si="197"/>
        <v>0</v>
      </c>
      <c r="BB48" s="100"/>
      <c r="BD48" s="27"/>
      <c r="BE48" s="132"/>
      <c r="BF48" s="224" t="s">
        <v>484</v>
      </c>
      <c r="BG48" s="224"/>
      <c r="BH48" s="294">
        <v>0</v>
      </c>
      <c r="BI48" s="294">
        <v>0</v>
      </c>
      <c r="BJ48" s="294">
        <v>0</v>
      </c>
      <c r="BK48" s="308">
        <v>216483.49</v>
      </c>
      <c r="BL48" s="294">
        <v>0</v>
      </c>
      <c r="BM48" s="294">
        <v>0</v>
      </c>
      <c r="BN48" s="308"/>
      <c r="BO48" s="308"/>
      <c r="BP48" s="308"/>
      <c r="BQ48" s="286"/>
      <c r="BR48" s="286"/>
      <c r="BS48" s="286"/>
      <c r="BT48" s="217"/>
      <c r="BU48" s="217"/>
      <c r="BV48" s="217"/>
      <c r="BW48" s="217"/>
      <c r="BX48" s="217"/>
      <c r="BY48" s="217"/>
      <c r="BZ48" s="218">
        <f t="shared" si="202"/>
        <v>216483.49</v>
      </c>
      <c r="CA48" s="225">
        <f t="shared" si="203"/>
        <v>0</v>
      </c>
      <c r="CB48" s="227">
        <f t="shared" si="204"/>
        <v>0</v>
      </c>
      <c r="CC48" s="100"/>
      <c r="CE48" s="33"/>
      <c r="CF48" s="128"/>
      <c r="CG48" s="119"/>
      <c r="CH48" s="119"/>
      <c r="CI48" s="119"/>
      <c r="CJ48" s="202"/>
      <c r="CK48" s="202"/>
      <c r="CL48" s="145"/>
      <c r="CM48" s="344" t="s">
        <v>56</v>
      </c>
      <c r="CN48" s="344"/>
      <c r="CO48" s="50">
        <f>SUM(CO49)</f>
        <v>0</v>
      </c>
      <c r="CP48" s="50">
        <f t="shared" ref="CP48:CQ48" si="206">SUM(CP49)</f>
        <v>0</v>
      </c>
      <c r="CQ48" s="50">
        <f t="shared" si="206"/>
        <v>0</v>
      </c>
      <c r="CR48" s="51"/>
      <c r="CS48" s="26"/>
      <c r="CT48" s="1"/>
      <c r="CU48" s="27"/>
      <c r="CV48" s="132"/>
      <c r="CW48" s="111"/>
      <c r="CX48" s="111"/>
      <c r="CY48" s="72"/>
      <c r="CZ48" s="72"/>
      <c r="DA48" s="72"/>
      <c r="DB48" s="145" t="s">
        <v>196</v>
      </c>
      <c r="DC48" s="342" t="s">
        <v>154</v>
      </c>
      <c r="DD48" s="342"/>
      <c r="DE48" s="54">
        <f t="shared" ref="DE48:DG49" si="207">+AY61</f>
        <v>0</v>
      </c>
      <c r="DF48" s="54">
        <f t="shared" si="207"/>
        <v>0</v>
      </c>
      <c r="DG48" s="54">
        <f t="shared" si="207"/>
        <v>0</v>
      </c>
      <c r="DH48" s="42"/>
      <c r="DI48" s="77"/>
      <c r="DJ48" s="1"/>
      <c r="DK48" s="27"/>
      <c r="DL48" s="132"/>
      <c r="DM48" s="203"/>
      <c r="DN48" s="203"/>
      <c r="DO48" s="72"/>
      <c r="DP48" s="72"/>
      <c r="DQ48" s="72"/>
      <c r="DR48" s="72"/>
      <c r="DS48" s="145" t="s">
        <v>196</v>
      </c>
      <c r="DT48" s="342" t="s">
        <v>154</v>
      </c>
      <c r="DU48" s="342"/>
      <c r="DV48" s="54">
        <f t="shared" si="61"/>
        <v>0</v>
      </c>
      <c r="DW48" s="54">
        <f t="shared" si="62"/>
        <v>0</v>
      </c>
      <c r="DX48" s="54">
        <f t="shared" si="123"/>
        <v>0</v>
      </c>
      <c r="DY48" s="54">
        <f t="shared" si="124"/>
        <v>0</v>
      </c>
      <c r="DZ48" s="42"/>
      <c r="EA48" s="77"/>
      <c r="EB48" s="1"/>
      <c r="EC48" s="27"/>
      <c r="ED48" s="161"/>
      <c r="EE48" s="349" t="s">
        <v>223</v>
      </c>
      <c r="EF48" s="349"/>
      <c r="EG48" s="78">
        <f>EG14-EG27</f>
        <v>17242917.109999999</v>
      </c>
      <c r="EH48" s="78">
        <f t="shared" ref="EH48" si="208">EH14-EH27</f>
        <v>30686631.179999992</v>
      </c>
      <c r="EI48" s="165" t="s">
        <v>158</v>
      </c>
      <c r="EJ48" s="364" t="s">
        <v>244</v>
      </c>
      <c r="EK48" s="364"/>
      <c r="EL48" s="49">
        <f>+CY13</f>
        <v>42248914.99000001</v>
      </c>
      <c r="EM48" s="49">
        <f>+CZ13</f>
        <v>32185628.859999999</v>
      </c>
      <c r="EN48" s="83"/>
      <c r="EO48" s="84"/>
      <c r="EP48" s="1"/>
      <c r="EQ48" s="27"/>
      <c r="ER48" s="161"/>
      <c r="ES48" s="349" t="s">
        <v>223</v>
      </c>
      <c r="ET48" s="349"/>
      <c r="EU48" s="78">
        <f>EU14-EU27</f>
        <v>17242917.109999999</v>
      </c>
      <c r="EV48" s="78">
        <f t="shared" ref="EV48" si="209">EV14-EV27</f>
        <v>30686631.179999992</v>
      </c>
      <c r="EW48" s="165" t="s">
        <v>158</v>
      </c>
      <c r="EX48" s="364" t="s">
        <v>244</v>
      </c>
      <c r="EY48" s="364"/>
      <c r="EZ48" s="186">
        <f>+BZ68</f>
        <v>42207093.430000007</v>
      </c>
      <c r="FA48" s="186">
        <f>+CA68</f>
        <v>32143807.300000001</v>
      </c>
      <c r="FB48" s="83"/>
      <c r="FC48" s="84"/>
      <c r="FD48" s="84"/>
      <c r="FE48" s="1"/>
      <c r="FF48" s="1"/>
      <c r="FG48" s="20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</row>
    <row r="49" spans="2:174" x14ac:dyDescent="0.2">
      <c r="B49" s="33"/>
      <c r="C49" s="128">
        <v>5320</v>
      </c>
      <c r="D49" s="235" t="s">
        <v>0</v>
      </c>
      <c r="E49" s="235"/>
      <c r="F49" s="285">
        <v>0</v>
      </c>
      <c r="G49" s="285">
        <v>0</v>
      </c>
      <c r="H49" s="285">
        <v>0</v>
      </c>
      <c r="I49" s="286">
        <v>0</v>
      </c>
      <c r="J49" s="286">
        <v>0</v>
      </c>
      <c r="K49" s="286">
        <v>0</v>
      </c>
      <c r="L49" s="303">
        <v>0</v>
      </c>
      <c r="M49" s="303">
        <v>0</v>
      </c>
      <c r="N49" s="303">
        <v>0</v>
      </c>
      <c r="O49" s="286">
        <v>0</v>
      </c>
      <c r="P49" s="286">
        <v>0</v>
      </c>
      <c r="Q49" s="286">
        <v>0</v>
      </c>
      <c r="R49" s="286"/>
      <c r="S49" s="286"/>
      <c r="T49" s="286"/>
      <c r="U49" s="286"/>
      <c r="V49" s="286"/>
      <c r="W49" s="286"/>
      <c r="X49" s="218">
        <f t="shared" si="192"/>
        <v>0</v>
      </c>
      <c r="Y49" s="225">
        <f t="shared" si="193"/>
        <v>0</v>
      </c>
      <c r="Z49" s="227">
        <f t="shared" si="194"/>
        <v>0</v>
      </c>
      <c r="AA49" s="26"/>
      <c r="AC49" s="27"/>
      <c r="AD49" s="133">
        <v>3000</v>
      </c>
      <c r="AE49" s="245" t="s">
        <v>143</v>
      </c>
      <c r="AF49" s="245"/>
      <c r="AG49" s="253">
        <f>+AG50+AG54+AG60</f>
        <v>7522001.3700000001</v>
      </c>
      <c r="AH49" s="253">
        <f>+AH50+AH54+AH60</f>
        <v>6763918.2299999995</v>
      </c>
      <c r="AI49" s="253">
        <f>+AI50+AI54+AI60</f>
        <v>5876773.4099999992</v>
      </c>
      <c r="AJ49" s="253">
        <f t="shared" ref="AJ49:AK49" si="210">+AJ50+AJ54+AJ60</f>
        <v>208402287.63000003</v>
      </c>
      <c r="AK49" s="253">
        <f t="shared" si="210"/>
        <v>197439723.98000002</v>
      </c>
      <c r="AL49" s="253">
        <f t="shared" ref="AL49" si="211">+AL50+AL54+AL60</f>
        <v>175509064.09</v>
      </c>
      <c r="AM49" s="253">
        <f>+AM50+AM54+AM60</f>
        <v>1065532.52</v>
      </c>
      <c r="AN49" s="253">
        <f>+AN50+AN54+AN60</f>
        <v>441955.16000000003</v>
      </c>
      <c r="AO49" s="253">
        <f>+AO50+AO54+AO60</f>
        <v>463942.11</v>
      </c>
      <c r="AP49" s="253">
        <f t="shared" ref="AP49:AQ49" si="212">+AP50+AP54+AP60</f>
        <v>100692429.8</v>
      </c>
      <c r="AQ49" s="253">
        <f t="shared" si="212"/>
        <v>97106238.50999999</v>
      </c>
      <c r="AR49" s="253">
        <f t="shared" ref="AR49" si="213">+AR50+AR54+AR60</f>
        <v>90993248.579999998</v>
      </c>
      <c r="AS49" s="221"/>
      <c r="AT49" s="221"/>
      <c r="AU49" s="221"/>
      <c r="AV49" s="221"/>
      <c r="AW49" s="221"/>
      <c r="AX49" s="221"/>
      <c r="AY49" s="222">
        <f t="shared" si="195"/>
        <v>317682251.32000005</v>
      </c>
      <c r="AZ49" s="212">
        <f t="shared" si="196"/>
        <v>301751835.88</v>
      </c>
      <c r="BA49" s="214">
        <f t="shared" si="197"/>
        <v>272843028.19</v>
      </c>
      <c r="BB49" s="100"/>
      <c r="BD49" s="27"/>
      <c r="BE49" s="133"/>
      <c r="BF49" s="245" t="s">
        <v>480</v>
      </c>
      <c r="BG49" s="245"/>
      <c r="BH49" s="221">
        <f>SUM(BH50:BH52)</f>
        <v>27116</v>
      </c>
      <c r="BI49" s="221">
        <f>SUM(BI50:BI52)</f>
        <v>74570</v>
      </c>
      <c r="BJ49" s="221">
        <f>SUM(BJ50:BJ52)</f>
        <v>0</v>
      </c>
      <c r="BK49" s="221">
        <f t="shared" ref="BK49:BQ49" si="214">SUM(BK50:BK52)</f>
        <v>5286465.49</v>
      </c>
      <c r="BL49" s="221">
        <f t="shared" ref="BL49" si="215">SUM(BL50:BL52)</f>
        <v>13361773.16</v>
      </c>
      <c r="BM49" s="221">
        <f t="shared" si="214"/>
        <v>13677217.370000001</v>
      </c>
      <c r="BN49" s="221">
        <f t="shared" si="214"/>
        <v>0</v>
      </c>
      <c r="BO49" s="221">
        <f t="shared" ref="BO49:BP49" si="216">SUM(BO50:BO52)</f>
        <v>54355</v>
      </c>
      <c r="BP49" s="221">
        <f t="shared" si="216"/>
        <v>36970</v>
      </c>
      <c r="BQ49" s="221">
        <f t="shared" si="214"/>
        <v>4892728.3899999997</v>
      </c>
      <c r="BR49" s="221">
        <f t="shared" ref="BR49:BS49" si="217">SUM(BR50:BR52)</f>
        <v>5482002.7800000003</v>
      </c>
      <c r="BS49" s="221">
        <f t="shared" si="217"/>
        <v>8704873.4699999988</v>
      </c>
      <c r="BT49" s="221"/>
      <c r="BU49" s="221"/>
      <c r="BV49" s="221"/>
      <c r="BW49" s="221"/>
      <c r="BX49" s="221"/>
      <c r="BY49" s="221"/>
      <c r="BZ49" s="222">
        <f t="shared" si="202"/>
        <v>10206309.879999999</v>
      </c>
      <c r="CA49" s="212">
        <f t="shared" si="203"/>
        <v>18972700.940000001</v>
      </c>
      <c r="CB49" s="214">
        <f t="shared" si="204"/>
        <v>22419060.84</v>
      </c>
      <c r="CC49" s="100"/>
      <c r="CE49" s="33"/>
      <c r="CF49" s="128"/>
      <c r="CG49" s="119"/>
      <c r="CH49" s="119"/>
      <c r="CI49" s="119"/>
      <c r="CJ49" s="202"/>
      <c r="CK49" s="202"/>
      <c r="CL49" s="145" t="s">
        <v>100</v>
      </c>
      <c r="CM49" s="342" t="s">
        <v>57</v>
      </c>
      <c r="CN49" s="342"/>
      <c r="CO49" s="54">
        <f>+X65</f>
        <v>0</v>
      </c>
      <c r="CP49" s="54">
        <f>+Y65</f>
        <v>0</v>
      </c>
      <c r="CQ49" s="54">
        <f>+Z65</f>
        <v>0</v>
      </c>
      <c r="CR49" s="51"/>
      <c r="CS49" s="26"/>
      <c r="CT49" s="1"/>
      <c r="CU49" s="27"/>
      <c r="CV49" s="132"/>
      <c r="CW49" s="111"/>
      <c r="CX49" s="111"/>
      <c r="CY49" s="72"/>
      <c r="CZ49" s="72"/>
      <c r="DA49" s="72"/>
      <c r="DB49" s="145" t="s">
        <v>197</v>
      </c>
      <c r="DC49" s="342" t="s">
        <v>155</v>
      </c>
      <c r="DD49" s="342"/>
      <c r="DE49" s="54">
        <f t="shared" si="207"/>
        <v>0</v>
      </c>
      <c r="DF49" s="54">
        <f t="shared" si="207"/>
        <v>0</v>
      </c>
      <c r="DG49" s="54">
        <f t="shared" si="207"/>
        <v>0</v>
      </c>
      <c r="DH49" s="42"/>
      <c r="DI49" s="77"/>
      <c r="DJ49" s="1"/>
      <c r="DK49" s="27"/>
      <c r="DL49" s="132"/>
      <c r="DM49" s="203"/>
      <c r="DN49" s="203"/>
      <c r="DO49" s="72"/>
      <c r="DP49" s="72"/>
      <c r="DQ49" s="72"/>
      <c r="DR49" s="72"/>
      <c r="DS49" s="145" t="s">
        <v>197</v>
      </c>
      <c r="DT49" s="342" t="s">
        <v>155</v>
      </c>
      <c r="DU49" s="342"/>
      <c r="DV49" s="54">
        <f t="shared" si="61"/>
        <v>0</v>
      </c>
      <c r="DW49" s="54">
        <f t="shared" si="62"/>
        <v>0</v>
      </c>
      <c r="DX49" s="54">
        <f t="shared" si="123"/>
        <v>0</v>
      </c>
      <c r="DY49" s="54">
        <f t="shared" si="124"/>
        <v>0</v>
      </c>
      <c r="DZ49" s="42"/>
      <c r="EA49" s="77"/>
      <c r="EB49" s="1"/>
      <c r="EC49" s="27"/>
      <c r="ED49" s="161"/>
      <c r="EE49" s="270"/>
      <c r="EF49" s="272"/>
      <c r="EG49" s="82"/>
      <c r="EH49" s="82"/>
      <c r="EI49" s="166"/>
      <c r="EJ49" s="10"/>
      <c r="EK49" s="10"/>
      <c r="EL49" s="85"/>
      <c r="EM49" s="85"/>
      <c r="EN49" s="83"/>
      <c r="EO49" s="84"/>
      <c r="EP49" s="1"/>
      <c r="EQ49" s="27"/>
      <c r="ER49" s="161"/>
      <c r="ES49" s="270"/>
      <c r="ET49" s="272"/>
      <c r="EU49" s="82"/>
      <c r="EV49" s="82"/>
      <c r="EW49" s="166"/>
      <c r="EX49" s="10"/>
      <c r="EY49" s="10"/>
      <c r="EZ49" s="85"/>
      <c r="FA49" s="85"/>
      <c r="FB49" s="83"/>
      <c r="FC49" s="84"/>
      <c r="FD49" s="84"/>
      <c r="FE49" s="1"/>
      <c r="FF49" s="1"/>
      <c r="FG49" s="20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</row>
    <row r="50" spans="2:174" x14ac:dyDescent="0.2">
      <c r="B50" s="33"/>
      <c r="C50" s="128">
        <v>5330</v>
      </c>
      <c r="D50" s="235" t="s">
        <v>41</v>
      </c>
      <c r="E50" s="235"/>
      <c r="F50" s="285"/>
      <c r="G50" s="285"/>
      <c r="H50" s="285"/>
      <c r="I50" s="286">
        <v>0</v>
      </c>
      <c r="J50" s="286">
        <v>0</v>
      </c>
      <c r="K50" s="286">
        <v>6615956.4299999997</v>
      </c>
      <c r="L50" s="303">
        <v>0</v>
      </c>
      <c r="M50" s="303">
        <v>0</v>
      </c>
      <c r="N50" s="303">
        <v>0</v>
      </c>
      <c r="O50" s="286">
        <v>0</v>
      </c>
      <c r="P50" s="286">
        <v>0</v>
      </c>
      <c r="Q50" s="286">
        <v>0</v>
      </c>
      <c r="R50" s="286"/>
      <c r="S50" s="286"/>
      <c r="T50" s="286"/>
      <c r="U50" s="286"/>
      <c r="V50" s="286"/>
      <c r="W50" s="286"/>
      <c r="X50" s="218">
        <f t="shared" si="192"/>
        <v>0</v>
      </c>
      <c r="Y50" s="225">
        <f t="shared" si="193"/>
        <v>0</v>
      </c>
      <c r="Z50" s="227">
        <f t="shared" si="194"/>
        <v>6615956.4299999997</v>
      </c>
      <c r="AA50" s="26"/>
      <c r="AC50" s="27"/>
      <c r="AD50" s="133">
        <v>3100</v>
      </c>
      <c r="AE50" s="233" t="s">
        <v>465</v>
      </c>
      <c r="AF50" s="233"/>
      <c r="AG50" s="221">
        <f>SUM(AG51:AG53)</f>
        <v>0</v>
      </c>
      <c r="AH50" s="221">
        <f>SUM(AH51:AH53)</f>
        <v>0</v>
      </c>
      <c r="AI50" s="221">
        <f>SUM(AI51:AI53)</f>
        <v>0</v>
      </c>
      <c r="AJ50" s="221">
        <f t="shared" ref="AJ50:AK50" si="218">SUM(AJ51:AJ53)</f>
        <v>30814754.989999998</v>
      </c>
      <c r="AK50" s="221">
        <f t="shared" si="218"/>
        <v>30598271.5</v>
      </c>
      <c r="AL50" s="221">
        <f t="shared" ref="AL50" si="219">SUM(AL51:AL53)</f>
        <v>30598271.5</v>
      </c>
      <c r="AM50" s="221">
        <f>SUM(AM51:AM53)</f>
        <v>181725.6</v>
      </c>
      <c r="AN50" s="221">
        <f>SUM(AN51:AN53)</f>
        <v>181725.6</v>
      </c>
      <c r="AO50" s="221">
        <f>SUM(AO51:AO53)</f>
        <v>181725.6</v>
      </c>
      <c r="AP50" s="221">
        <f t="shared" ref="AP50:AQ50" si="220">SUM(AP51:AP53)</f>
        <v>0</v>
      </c>
      <c r="AQ50" s="221">
        <f t="shared" si="220"/>
        <v>0</v>
      </c>
      <c r="AR50" s="221">
        <f t="shared" ref="AR50" si="221">SUM(AR51:AR53)</f>
        <v>0</v>
      </c>
      <c r="AS50" s="221"/>
      <c r="AT50" s="221"/>
      <c r="AU50" s="221"/>
      <c r="AV50" s="221"/>
      <c r="AW50" s="221"/>
      <c r="AX50" s="221"/>
      <c r="AY50" s="222">
        <f t="shared" si="195"/>
        <v>30996480.59</v>
      </c>
      <c r="AZ50" s="212">
        <f t="shared" si="196"/>
        <v>30779997.100000001</v>
      </c>
      <c r="BA50" s="214">
        <f t="shared" si="197"/>
        <v>30779997.100000001</v>
      </c>
      <c r="BB50" s="100"/>
      <c r="BD50" s="27"/>
      <c r="BE50" s="132">
        <v>1230</v>
      </c>
      <c r="BF50" s="224" t="s">
        <v>442</v>
      </c>
      <c r="BG50" s="224"/>
      <c r="BH50" s="308"/>
      <c r="BI50" s="308"/>
      <c r="BJ50" s="308"/>
      <c r="BK50" s="314">
        <v>5286465.49</v>
      </c>
      <c r="BL50" s="314">
        <v>9671584.1199999992</v>
      </c>
      <c r="BM50" s="313">
        <v>12024258.33</v>
      </c>
      <c r="BN50" s="308"/>
      <c r="BO50" s="308"/>
      <c r="BP50" s="308"/>
      <c r="BQ50" s="314">
        <v>4441066.3899999997</v>
      </c>
      <c r="BR50" s="314">
        <v>5468615.7800000003</v>
      </c>
      <c r="BS50" s="313">
        <v>8644680.1799999997</v>
      </c>
      <c r="BT50" s="217"/>
      <c r="BU50" s="217"/>
      <c r="BV50" s="217"/>
      <c r="BW50" s="217"/>
      <c r="BX50" s="217"/>
      <c r="BY50" s="217"/>
      <c r="BZ50" s="218">
        <f t="shared" si="202"/>
        <v>9727531.879999999</v>
      </c>
      <c r="CA50" s="225">
        <f t="shared" si="203"/>
        <v>15140199.899999999</v>
      </c>
      <c r="CB50" s="227">
        <f t="shared" si="204"/>
        <v>20668938.509999998</v>
      </c>
      <c r="CC50" s="100"/>
      <c r="CE50" s="33"/>
      <c r="CF50" s="128"/>
      <c r="CG50" s="119"/>
      <c r="CH50" s="119"/>
      <c r="CI50" s="119"/>
      <c r="CJ50" s="202"/>
      <c r="CK50" s="202"/>
      <c r="CL50" s="145"/>
      <c r="CM50" s="114"/>
      <c r="CN50" s="119"/>
      <c r="CO50" s="66"/>
      <c r="CP50" s="66"/>
      <c r="CQ50" s="66"/>
      <c r="CR50" s="51"/>
      <c r="CS50" s="26"/>
      <c r="CT50" s="1"/>
      <c r="CU50" s="27"/>
      <c r="CV50" s="132"/>
      <c r="CW50" s="111"/>
      <c r="CX50" s="111"/>
      <c r="CY50" s="72"/>
      <c r="CZ50" s="72"/>
      <c r="DA50" s="72"/>
      <c r="DB50" s="145"/>
      <c r="DC50" s="366"/>
      <c r="DD50" s="366"/>
      <c r="DE50" s="52"/>
      <c r="DF50" s="52"/>
      <c r="DG50" s="52"/>
      <c r="DH50" s="42"/>
      <c r="DI50" s="77"/>
      <c r="DJ50" s="1"/>
      <c r="DK50" s="27"/>
      <c r="DL50" s="132"/>
      <c r="DM50" s="203"/>
      <c r="DN50" s="203"/>
      <c r="DO50" s="72"/>
      <c r="DP50" s="72"/>
      <c r="DQ50" s="72"/>
      <c r="DR50" s="72"/>
      <c r="DS50" s="145"/>
      <c r="DT50" s="366"/>
      <c r="DU50" s="366"/>
      <c r="DV50" s="52"/>
      <c r="DW50" s="52"/>
      <c r="DX50" s="52"/>
      <c r="DY50" s="52"/>
      <c r="DZ50" s="42"/>
      <c r="EA50" s="77"/>
      <c r="EB50" s="1"/>
      <c r="EC50" s="27"/>
      <c r="ED50" s="132"/>
      <c r="EE50" s="271"/>
      <c r="EF50" s="271"/>
      <c r="EG50" s="72"/>
      <c r="EH50" s="72"/>
      <c r="EI50" s="145"/>
      <c r="EJ50" s="366"/>
      <c r="EK50" s="366"/>
      <c r="EL50" s="52"/>
      <c r="EM50" s="52"/>
      <c r="EN50" s="42"/>
      <c r="EO50" s="77"/>
      <c r="EP50" s="1"/>
      <c r="EQ50" s="27"/>
      <c r="ER50" s="132"/>
      <c r="ES50" s="271"/>
      <c r="ET50" s="271"/>
      <c r="EU50" s="72"/>
      <c r="EV50" s="72"/>
      <c r="EW50" s="145"/>
      <c r="EX50" s="366"/>
      <c r="EY50" s="366"/>
      <c r="EZ50" s="52"/>
      <c r="FA50" s="52"/>
      <c r="FB50" s="42"/>
      <c r="FC50" s="77"/>
      <c r="FD50" s="77"/>
      <c r="FE50" s="1"/>
      <c r="FF50" s="1"/>
      <c r="FG50" s="20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</row>
    <row r="51" spans="2:174" x14ac:dyDescent="0.2">
      <c r="B51" s="33"/>
      <c r="C51" s="129">
        <v>5400</v>
      </c>
      <c r="D51" s="234" t="s">
        <v>417</v>
      </c>
      <c r="E51" s="234"/>
      <c r="F51" s="221">
        <f>SUM(F52:F56)</f>
        <v>0</v>
      </c>
      <c r="G51" s="221">
        <f>SUM(G52:G56)</f>
        <v>0</v>
      </c>
      <c r="H51" s="221">
        <v>0</v>
      </c>
      <c r="I51" s="221">
        <f>SUM(I52:I56)</f>
        <v>0</v>
      </c>
      <c r="J51" s="221">
        <f>SUM(J52:J56)</f>
        <v>0</v>
      </c>
      <c r="K51" s="221">
        <v>0</v>
      </c>
      <c r="L51" s="221">
        <f>SUM(L52:L56)</f>
        <v>0</v>
      </c>
      <c r="M51" s="221">
        <f>SUM(M52:M56)</f>
        <v>0</v>
      </c>
      <c r="N51" s="221">
        <v>0</v>
      </c>
      <c r="O51" s="221">
        <f>SUM(O52:O56)</f>
        <v>0</v>
      </c>
      <c r="P51" s="221">
        <f>SUM(P52:P56)</f>
        <v>0</v>
      </c>
      <c r="Q51" s="221">
        <v>0</v>
      </c>
      <c r="R51" s="221"/>
      <c r="S51" s="221"/>
      <c r="T51" s="221"/>
      <c r="U51" s="221"/>
      <c r="V51" s="221"/>
      <c r="W51" s="221"/>
      <c r="X51" s="222">
        <f t="shared" si="192"/>
        <v>0</v>
      </c>
      <c r="Y51" s="212">
        <f t="shared" si="193"/>
        <v>0</v>
      </c>
      <c r="Z51" s="214">
        <f t="shared" si="194"/>
        <v>0</v>
      </c>
      <c r="AA51" s="26"/>
      <c r="AC51" s="27"/>
      <c r="AD51" s="132">
        <v>3110</v>
      </c>
      <c r="AE51" s="224" t="s">
        <v>0</v>
      </c>
      <c r="AF51" s="224"/>
      <c r="AG51" s="292">
        <v>0</v>
      </c>
      <c r="AH51" s="292">
        <v>0</v>
      </c>
      <c r="AI51" s="292">
        <v>0</v>
      </c>
      <c r="AJ51" s="316">
        <v>29761674.77</v>
      </c>
      <c r="AK51" s="286">
        <v>29761674.77</v>
      </c>
      <c r="AL51" s="286">
        <v>29761674.77</v>
      </c>
      <c r="AM51" s="307">
        <v>92935.6</v>
      </c>
      <c r="AN51" s="307">
        <v>92935.6</v>
      </c>
      <c r="AO51" s="307">
        <v>92935.6</v>
      </c>
      <c r="AP51" s="286"/>
      <c r="AQ51" s="286"/>
      <c r="AR51" s="286"/>
      <c r="AS51" s="286"/>
      <c r="AT51" s="286"/>
      <c r="AU51" s="286"/>
      <c r="AV51" s="286"/>
      <c r="AW51" s="286"/>
      <c r="AX51" s="286"/>
      <c r="AY51" s="218">
        <f t="shared" si="195"/>
        <v>29854610.370000001</v>
      </c>
      <c r="AZ51" s="225">
        <f t="shared" si="196"/>
        <v>29854610.370000001</v>
      </c>
      <c r="BA51" s="227">
        <f t="shared" si="197"/>
        <v>29854610.370000001</v>
      </c>
      <c r="BB51" s="100"/>
      <c r="BD51" s="27"/>
      <c r="BE51" s="132" t="s">
        <v>485</v>
      </c>
      <c r="BF51" s="224" t="s">
        <v>443</v>
      </c>
      <c r="BG51" s="224"/>
      <c r="BH51" s="314">
        <v>27116</v>
      </c>
      <c r="BI51" s="314">
        <v>74570</v>
      </c>
      <c r="BJ51" s="308"/>
      <c r="BK51" s="314">
        <v>0</v>
      </c>
      <c r="BL51" s="314">
        <v>3690189.04</v>
      </c>
      <c r="BM51" s="313">
        <v>1652959.04</v>
      </c>
      <c r="BN51" s="311">
        <v>0</v>
      </c>
      <c r="BO51" s="312">
        <v>54355</v>
      </c>
      <c r="BP51" s="308">
        <v>36970</v>
      </c>
      <c r="BQ51" s="314">
        <v>451662</v>
      </c>
      <c r="BR51" s="314">
        <v>13387</v>
      </c>
      <c r="BS51" s="313">
        <v>60193.29</v>
      </c>
      <c r="BT51" s="217"/>
      <c r="BU51" s="217"/>
      <c r="BV51" s="217"/>
      <c r="BW51" s="217"/>
      <c r="BX51" s="217"/>
      <c r="BY51" s="217"/>
      <c r="BZ51" s="218">
        <f t="shared" si="202"/>
        <v>478778</v>
      </c>
      <c r="CA51" s="225">
        <f t="shared" si="203"/>
        <v>3832501.04</v>
      </c>
      <c r="CB51" s="227">
        <f t="shared" si="204"/>
        <v>1750122.33</v>
      </c>
      <c r="CC51" s="100"/>
      <c r="CE51" s="33"/>
      <c r="CF51" s="128"/>
      <c r="CG51" s="345" t="s">
        <v>42</v>
      </c>
      <c r="CH51" s="345"/>
      <c r="CI51" s="50">
        <f>+CI11</f>
        <v>117621925.38</v>
      </c>
      <c r="CJ51" s="50">
        <f t="shared" ref="CJ51:CK51" si="222">+CJ11</f>
        <v>121230533.08000001</v>
      </c>
      <c r="CK51" s="50">
        <f t="shared" si="222"/>
        <v>115078511.58</v>
      </c>
      <c r="CL51" s="145"/>
      <c r="CM51" s="345" t="s">
        <v>58</v>
      </c>
      <c r="CN51" s="345"/>
      <c r="CO51" s="50">
        <f>+CO11</f>
        <v>102006113.13</v>
      </c>
      <c r="CP51" s="50">
        <f t="shared" ref="CP51:CQ51" si="223">+CP11</f>
        <v>93226362.980000004</v>
      </c>
      <c r="CQ51" s="50">
        <f t="shared" si="223"/>
        <v>100355669.33999999</v>
      </c>
      <c r="CR51" s="86"/>
      <c r="CS51" s="26"/>
      <c r="CT51" s="1"/>
      <c r="CU51" s="27"/>
      <c r="CV51" s="132"/>
      <c r="CW51" s="111"/>
      <c r="CX51" s="111"/>
      <c r="CY51" s="72"/>
      <c r="CZ51" s="72"/>
      <c r="DA51" s="72"/>
      <c r="DB51" s="145"/>
      <c r="DC51" s="345" t="s">
        <v>156</v>
      </c>
      <c r="DD51" s="345"/>
      <c r="DE51" s="48">
        <f>+DE34</f>
        <v>317682251.31999999</v>
      </c>
      <c r="DF51" s="48">
        <f t="shared" ref="DF51:DG51" si="224">+DF34</f>
        <v>301751835.88000005</v>
      </c>
      <c r="DG51" s="48">
        <f t="shared" si="224"/>
        <v>272843028.19</v>
      </c>
      <c r="DH51" s="42"/>
      <c r="DI51" s="77"/>
      <c r="DJ51" s="1"/>
      <c r="DK51" s="27"/>
      <c r="DL51" s="132"/>
      <c r="DM51" s="203"/>
      <c r="DN51" s="203"/>
      <c r="DO51" s="72"/>
      <c r="DP51" s="72"/>
      <c r="DQ51" s="72"/>
      <c r="DR51" s="72"/>
      <c r="DS51" s="145"/>
      <c r="DT51" s="345"/>
      <c r="DU51" s="345"/>
      <c r="DV51" s="48"/>
      <c r="DW51" s="48"/>
      <c r="DX51" s="48"/>
      <c r="DY51" s="48"/>
      <c r="DZ51" s="42"/>
      <c r="EA51" s="77"/>
      <c r="EB51" s="1"/>
      <c r="EC51" s="27"/>
      <c r="ED51" s="132"/>
      <c r="EE51" s="271"/>
      <c r="EF51" s="271"/>
      <c r="EG51" s="72"/>
      <c r="EH51" s="72"/>
      <c r="EI51" s="145"/>
      <c r="EJ51" s="345"/>
      <c r="EK51" s="345"/>
      <c r="EL51" s="48"/>
      <c r="EM51" s="48"/>
      <c r="EN51" s="42"/>
      <c r="EO51" s="77"/>
      <c r="EP51" s="1"/>
      <c r="EQ51" s="27"/>
      <c r="ER51" s="132"/>
      <c r="ES51" s="271"/>
      <c r="ET51" s="271"/>
      <c r="EU51" s="72"/>
      <c r="EV51" s="72"/>
      <c r="EW51" s="145"/>
      <c r="EX51" s="345"/>
      <c r="EY51" s="345"/>
      <c r="EZ51" s="48"/>
      <c r="FA51" s="48"/>
      <c r="FB51" s="42"/>
      <c r="FC51" s="77"/>
      <c r="FD51" s="77"/>
      <c r="FE51" s="1"/>
      <c r="FF51" s="1"/>
      <c r="FG51" s="20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</row>
    <row r="52" spans="2:174" x14ac:dyDescent="0.2">
      <c r="B52" s="33"/>
      <c r="C52" s="128">
        <v>5410</v>
      </c>
      <c r="D52" s="235" t="s">
        <v>418</v>
      </c>
      <c r="E52" s="235"/>
      <c r="F52" s="285">
        <v>0</v>
      </c>
      <c r="G52" s="285">
        <v>0</v>
      </c>
      <c r="H52" s="285">
        <v>0</v>
      </c>
      <c r="I52" s="286">
        <v>0</v>
      </c>
      <c r="J52" s="286">
        <v>0</v>
      </c>
      <c r="K52" s="286">
        <v>0</v>
      </c>
      <c r="L52" s="303">
        <v>0</v>
      </c>
      <c r="M52" s="303">
        <v>0</v>
      </c>
      <c r="N52" s="303">
        <v>0</v>
      </c>
      <c r="O52" s="286">
        <v>0</v>
      </c>
      <c r="P52" s="286">
        <v>0</v>
      </c>
      <c r="Q52" s="286">
        <v>0</v>
      </c>
      <c r="R52" s="286"/>
      <c r="S52" s="286"/>
      <c r="T52" s="286"/>
      <c r="U52" s="286"/>
      <c r="V52" s="286"/>
      <c r="W52" s="286"/>
      <c r="X52" s="218">
        <f t="shared" si="192"/>
        <v>0</v>
      </c>
      <c r="Y52" s="225">
        <f t="shared" si="193"/>
        <v>0</v>
      </c>
      <c r="Z52" s="227">
        <f t="shared" si="194"/>
        <v>0</v>
      </c>
      <c r="AA52" s="26"/>
      <c r="AC52" s="27"/>
      <c r="AD52" s="132">
        <v>3120</v>
      </c>
      <c r="AE52" s="224" t="s">
        <v>466</v>
      </c>
      <c r="AF52" s="224"/>
      <c r="AG52" s="293">
        <v>0</v>
      </c>
      <c r="AH52" s="293">
        <v>0</v>
      </c>
      <c r="AI52" s="293">
        <v>0</v>
      </c>
      <c r="AJ52" s="316">
        <v>1053080.22</v>
      </c>
      <c r="AK52" s="286">
        <v>836596.73</v>
      </c>
      <c r="AL52" s="286">
        <v>836596.73</v>
      </c>
      <c r="AM52" s="307">
        <v>88790</v>
      </c>
      <c r="AN52" s="307">
        <v>88790</v>
      </c>
      <c r="AO52" s="307">
        <v>88790</v>
      </c>
      <c r="AP52" s="286"/>
      <c r="AQ52" s="286"/>
      <c r="AR52" s="286"/>
      <c r="AS52" s="286"/>
      <c r="AT52" s="286"/>
      <c r="AU52" s="286"/>
      <c r="AV52" s="286"/>
      <c r="AW52" s="286"/>
      <c r="AX52" s="286"/>
      <c r="AY52" s="218">
        <f t="shared" si="195"/>
        <v>1141870.22</v>
      </c>
      <c r="AZ52" s="225">
        <f t="shared" si="196"/>
        <v>925386.73</v>
      </c>
      <c r="BA52" s="227">
        <f t="shared" si="197"/>
        <v>925386.73</v>
      </c>
      <c r="BB52" s="100"/>
      <c r="BD52" s="27"/>
      <c r="BE52" s="132"/>
      <c r="BF52" s="224" t="s">
        <v>486</v>
      </c>
      <c r="BG52" s="224"/>
      <c r="BH52" s="308"/>
      <c r="BI52" s="308"/>
      <c r="BJ52" s="308"/>
      <c r="BK52" s="308">
        <v>0</v>
      </c>
      <c r="BL52" s="286">
        <v>0</v>
      </c>
      <c r="BM52" s="286">
        <v>0</v>
      </c>
      <c r="BN52" s="308"/>
      <c r="BO52" s="308"/>
      <c r="BP52" s="308"/>
      <c r="BQ52" s="286"/>
      <c r="BR52" s="286"/>
      <c r="BS52" s="286"/>
      <c r="BT52" s="217"/>
      <c r="BU52" s="217"/>
      <c r="BV52" s="217"/>
      <c r="BW52" s="217"/>
      <c r="BX52" s="217"/>
      <c r="BY52" s="217"/>
      <c r="BZ52" s="218">
        <f t="shared" si="202"/>
        <v>0</v>
      </c>
      <c r="CA52" s="225">
        <f t="shared" si="203"/>
        <v>0</v>
      </c>
      <c r="CB52" s="227">
        <f t="shared" si="204"/>
        <v>0</v>
      </c>
      <c r="CC52" s="100"/>
      <c r="CE52" s="33"/>
      <c r="CF52" s="128"/>
      <c r="CG52" s="119"/>
      <c r="CH52" s="119"/>
      <c r="CI52" s="119"/>
      <c r="CJ52" s="119"/>
      <c r="CK52" s="202"/>
      <c r="CL52" s="145"/>
      <c r="CM52" s="112"/>
      <c r="CN52" s="112"/>
      <c r="CO52" s="52"/>
      <c r="CP52" s="52"/>
      <c r="CQ52" s="52"/>
      <c r="CR52" s="86"/>
      <c r="CS52" s="26"/>
      <c r="CT52" s="1"/>
      <c r="CU52" s="27"/>
      <c r="CV52" s="132"/>
      <c r="CW52" s="111"/>
      <c r="CX52" s="111"/>
      <c r="CY52" s="72"/>
      <c r="CZ52" s="72"/>
      <c r="DA52" s="72"/>
      <c r="DB52" s="145"/>
      <c r="DC52" s="366"/>
      <c r="DD52" s="366"/>
      <c r="DE52" s="52"/>
      <c r="DF52" s="52"/>
      <c r="DG52" s="52"/>
      <c r="DH52" s="42"/>
      <c r="DI52" s="77"/>
      <c r="DJ52" s="1"/>
      <c r="DK52" s="27"/>
      <c r="DL52" s="132"/>
      <c r="DM52" s="203"/>
      <c r="DN52" s="203"/>
      <c r="DO52" s="72"/>
      <c r="DP52" s="72"/>
      <c r="DQ52" s="72"/>
      <c r="DR52" s="72"/>
      <c r="DS52" s="145"/>
      <c r="DT52" s="366"/>
      <c r="DU52" s="366"/>
      <c r="DV52" s="52"/>
      <c r="DW52" s="52"/>
      <c r="DX52" s="52"/>
      <c r="DY52" s="52"/>
      <c r="DZ52" s="42"/>
      <c r="EA52" s="77"/>
      <c r="EB52" s="1"/>
      <c r="EC52" s="27"/>
      <c r="ED52" s="132"/>
      <c r="EE52" s="271"/>
      <c r="EF52" s="271"/>
      <c r="EG52" s="72"/>
      <c r="EH52" s="72"/>
      <c r="EI52" s="145"/>
      <c r="EJ52" s="366"/>
      <c r="EK52" s="366"/>
      <c r="EL52" s="52"/>
      <c r="EM52" s="52"/>
      <c r="EN52" s="42"/>
      <c r="EO52" s="77"/>
      <c r="EP52" s="1"/>
      <c r="EQ52" s="27"/>
      <c r="ER52" s="132"/>
      <c r="ES52" s="271"/>
      <c r="ET52" s="271"/>
      <c r="EU52" s="72"/>
      <c r="EV52" s="72"/>
      <c r="EW52" s="145"/>
      <c r="EX52" s="366"/>
      <c r="EY52" s="366"/>
      <c r="EZ52" s="52"/>
      <c r="FA52" s="52"/>
      <c r="FB52" s="42"/>
      <c r="FC52" s="77"/>
      <c r="FD52" s="77"/>
      <c r="FE52" s="1"/>
      <c r="FF52" s="1"/>
      <c r="FG52" s="20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</row>
    <row r="53" spans="2:174" x14ac:dyDescent="0.2">
      <c r="B53" s="33"/>
      <c r="C53" s="128">
        <v>5420</v>
      </c>
      <c r="D53" s="235" t="s">
        <v>419</v>
      </c>
      <c r="E53" s="235"/>
      <c r="F53" s="285">
        <v>0</v>
      </c>
      <c r="G53" s="285">
        <v>0</v>
      </c>
      <c r="H53" s="285">
        <v>0</v>
      </c>
      <c r="I53" s="288">
        <v>0</v>
      </c>
      <c r="J53" s="288">
        <v>0</v>
      </c>
      <c r="K53" s="288">
        <v>0</v>
      </c>
      <c r="L53" s="303">
        <v>0</v>
      </c>
      <c r="M53" s="303">
        <v>0</v>
      </c>
      <c r="N53" s="303">
        <v>0</v>
      </c>
      <c r="O53" s="288">
        <v>0</v>
      </c>
      <c r="P53" s="288">
        <v>0</v>
      </c>
      <c r="Q53" s="288">
        <v>0</v>
      </c>
      <c r="R53" s="291"/>
      <c r="S53" s="291"/>
      <c r="T53" s="291"/>
      <c r="U53" s="291"/>
      <c r="V53" s="291"/>
      <c r="W53" s="291"/>
      <c r="X53" s="218">
        <f t="shared" si="192"/>
        <v>0</v>
      </c>
      <c r="Y53" s="225">
        <f t="shared" si="193"/>
        <v>0</v>
      </c>
      <c r="Z53" s="227">
        <f t="shared" si="194"/>
        <v>0</v>
      </c>
      <c r="AA53" s="26"/>
      <c r="AC53" s="27"/>
      <c r="AD53" s="132">
        <v>3130</v>
      </c>
      <c r="AE53" s="224" t="s">
        <v>467</v>
      </c>
      <c r="AF53" s="224"/>
      <c r="AG53" s="293">
        <v>0</v>
      </c>
      <c r="AH53" s="293">
        <v>0</v>
      </c>
      <c r="AI53" s="293">
        <v>0</v>
      </c>
      <c r="AJ53" s="316">
        <v>0</v>
      </c>
      <c r="AK53" s="286"/>
      <c r="AL53" s="286"/>
      <c r="AM53" s="305"/>
      <c r="AN53" s="305"/>
      <c r="AO53" s="305"/>
      <c r="AP53" s="288"/>
      <c r="AQ53" s="288"/>
      <c r="AR53" s="288"/>
      <c r="AS53" s="288"/>
      <c r="AT53" s="288"/>
      <c r="AU53" s="288"/>
      <c r="AV53" s="288"/>
      <c r="AW53" s="288"/>
      <c r="AX53" s="288"/>
      <c r="AY53" s="218">
        <f t="shared" si="195"/>
        <v>0</v>
      </c>
      <c r="AZ53" s="225">
        <f t="shared" si="196"/>
        <v>0</v>
      </c>
      <c r="BA53" s="227">
        <f t="shared" si="197"/>
        <v>0</v>
      </c>
      <c r="BB53" s="100"/>
      <c r="BD53" s="27"/>
      <c r="BE53" s="133"/>
      <c r="BF53" s="233" t="s">
        <v>487</v>
      </c>
      <c r="BG53" s="233"/>
      <c r="BH53" s="221">
        <f>+BH45-BH49</f>
        <v>-27116</v>
      </c>
      <c r="BI53" s="221">
        <f>+BI45-BI49</f>
        <v>-74570</v>
      </c>
      <c r="BJ53" s="221">
        <f>+BJ45-BJ49</f>
        <v>0</v>
      </c>
      <c r="BK53" s="221">
        <f t="shared" ref="BK53:BQ53" si="225">+BK45-BK49</f>
        <v>-4907509.34</v>
      </c>
      <c r="BL53" s="221">
        <f t="shared" ref="BL53" si="226">+BL45-BL49</f>
        <v>-13361773.16</v>
      </c>
      <c r="BM53" s="221">
        <f t="shared" si="225"/>
        <v>-13657879.030000001</v>
      </c>
      <c r="BN53" s="221">
        <f t="shared" si="225"/>
        <v>0</v>
      </c>
      <c r="BO53" s="221">
        <f t="shared" ref="BO53:BP53" si="227">+BO45-BO49</f>
        <v>-54355</v>
      </c>
      <c r="BP53" s="221">
        <f t="shared" si="227"/>
        <v>-36970</v>
      </c>
      <c r="BQ53" s="221">
        <f t="shared" si="225"/>
        <v>-4892728.3899999997</v>
      </c>
      <c r="BR53" s="221">
        <f t="shared" ref="BR53:BS53" si="228">+BR45-BR49</f>
        <v>-5482002.7800000003</v>
      </c>
      <c r="BS53" s="221">
        <f t="shared" si="228"/>
        <v>-8704873.4699999988</v>
      </c>
      <c r="BT53" s="212"/>
      <c r="BU53" s="212"/>
      <c r="BV53" s="212"/>
      <c r="BW53" s="212"/>
      <c r="BX53" s="212"/>
      <c r="BY53" s="212"/>
      <c r="BZ53" s="300">
        <f t="shared" si="202"/>
        <v>-9827353.7300000004</v>
      </c>
      <c r="CA53" s="212">
        <f t="shared" si="203"/>
        <v>-18972700.940000001</v>
      </c>
      <c r="CB53" s="214">
        <f t="shared" si="204"/>
        <v>-22399722.5</v>
      </c>
      <c r="CC53" s="100"/>
      <c r="CE53" s="33"/>
      <c r="CF53" s="128"/>
      <c r="CG53" s="119"/>
      <c r="CH53" s="119"/>
      <c r="CI53" s="119"/>
      <c r="CJ53" s="119"/>
      <c r="CK53" s="202"/>
      <c r="CL53" s="145"/>
      <c r="CM53" s="368" t="s">
        <v>59</v>
      </c>
      <c r="CN53" s="368"/>
      <c r="CO53" s="50">
        <f>CI11-CO11</f>
        <v>15615812.25</v>
      </c>
      <c r="CP53" s="50">
        <f t="shared" ref="CP53:CQ53" si="229">CJ11-CP11</f>
        <v>28004170.100000009</v>
      </c>
      <c r="CQ53" s="50">
        <f t="shared" si="229"/>
        <v>14722842.24000001</v>
      </c>
      <c r="CR53" s="86"/>
      <c r="CS53" s="26"/>
      <c r="CT53" s="1"/>
      <c r="CU53" s="27"/>
      <c r="CV53" s="132"/>
      <c r="CW53" s="345" t="s">
        <v>200</v>
      </c>
      <c r="CX53" s="345"/>
      <c r="CY53" s="48">
        <f>+CY11</f>
        <v>354190278.96999997</v>
      </c>
      <c r="CZ53" s="48">
        <f t="shared" ref="CZ53:DA53" si="230">+CZ11</f>
        <v>341653417.10000002</v>
      </c>
      <c r="DA53" s="48">
        <f t="shared" si="230"/>
        <v>307933576.63999999</v>
      </c>
      <c r="DB53" s="145"/>
      <c r="DC53" s="345" t="s">
        <v>157</v>
      </c>
      <c r="DD53" s="345"/>
      <c r="DE53" s="48">
        <f>DE11+DE34</f>
        <v>354148457.40999997</v>
      </c>
      <c r="DF53" s="48">
        <f t="shared" ref="DF53:DG53" si="231">DF11+DF34</f>
        <v>341611595.54000008</v>
      </c>
      <c r="DG53" s="48">
        <f t="shared" si="231"/>
        <v>307933576.63999999</v>
      </c>
      <c r="DH53" s="42"/>
      <c r="DI53" s="77"/>
      <c r="DJ53" s="1"/>
      <c r="DK53" s="27"/>
      <c r="DL53" s="132"/>
      <c r="DM53" s="345"/>
      <c r="DN53" s="345"/>
      <c r="DO53" s="48"/>
      <c r="DP53" s="48"/>
      <c r="DQ53" s="48"/>
      <c r="DR53" s="48"/>
      <c r="DS53" s="145"/>
      <c r="DT53" s="345"/>
      <c r="DU53" s="345"/>
      <c r="DV53" s="48"/>
      <c r="DW53" s="48"/>
      <c r="DX53" s="48"/>
      <c r="DY53" s="48"/>
      <c r="DZ53" s="42"/>
      <c r="EA53" s="77"/>
      <c r="EB53" s="1"/>
      <c r="EC53" s="27"/>
      <c r="ED53" s="132"/>
      <c r="EE53" s="345"/>
      <c r="EF53" s="345"/>
      <c r="EG53" s="48"/>
      <c r="EH53" s="48"/>
      <c r="EI53" s="145"/>
      <c r="EJ53" s="345"/>
      <c r="EK53" s="345"/>
      <c r="EL53" s="48"/>
      <c r="EM53" s="48"/>
      <c r="EN53" s="42"/>
      <c r="EO53" s="77"/>
      <c r="EP53" s="1"/>
      <c r="EQ53" s="27"/>
      <c r="ER53" s="132"/>
      <c r="ES53" s="345"/>
      <c r="ET53" s="345"/>
      <c r="EU53" s="48"/>
      <c r="EV53" s="48"/>
      <c r="EW53" s="145"/>
      <c r="EX53" s="345"/>
      <c r="EY53" s="345"/>
      <c r="EZ53" s="48"/>
      <c r="FA53" s="48"/>
      <c r="FB53" s="42"/>
      <c r="FC53" s="77"/>
      <c r="FD53" s="77"/>
      <c r="FE53" s="1"/>
      <c r="FF53" s="1"/>
      <c r="FG53" s="20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</row>
    <row r="54" spans="2:174" x14ac:dyDescent="0.2">
      <c r="B54" s="33"/>
      <c r="C54" s="128">
        <v>5430</v>
      </c>
      <c r="D54" s="235" t="s">
        <v>420</v>
      </c>
      <c r="E54" s="235"/>
      <c r="F54" s="285">
        <v>0</v>
      </c>
      <c r="G54" s="285">
        <v>0</v>
      </c>
      <c r="H54" s="285">
        <v>0</v>
      </c>
      <c r="I54" s="288">
        <v>0</v>
      </c>
      <c r="J54" s="288">
        <v>0</v>
      </c>
      <c r="K54" s="288">
        <v>0</v>
      </c>
      <c r="L54" s="303">
        <v>0</v>
      </c>
      <c r="M54" s="303">
        <v>0</v>
      </c>
      <c r="N54" s="303">
        <v>0</v>
      </c>
      <c r="O54" s="288">
        <v>0</v>
      </c>
      <c r="P54" s="288">
        <v>0</v>
      </c>
      <c r="Q54" s="288">
        <v>0</v>
      </c>
      <c r="R54" s="288"/>
      <c r="S54" s="288"/>
      <c r="T54" s="288"/>
      <c r="U54" s="288"/>
      <c r="V54" s="288"/>
      <c r="W54" s="288"/>
      <c r="X54" s="218">
        <f t="shared" si="192"/>
        <v>0</v>
      </c>
      <c r="Y54" s="225">
        <f t="shared" si="193"/>
        <v>0</v>
      </c>
      <c r="Z54" s="227">
        <f t="shared" si="194"/>
        <v>0</v>
      </c>
      <c r="AA54" s="26"/>
      <c r="AC54" s="27"/>
      <c r="AD54" s="133">
        <v>3200</v>
      </c>
      <c r="AE54" s="233" t="s">
        <v>468</v>
      </c>
      <c r="AF54" s="233"/>
      <c r="AG54" s="221">
        <f>SUM(AG55:AG59)</f>
        <v>7522001.3700000001</v>
      </c>
      <c r="AH54" s="221">
        <f>SUM(AH55:AH59)</f>
        <v>6763918.2299999995</v>
      </c>
      <c r="AI54" s="221">
        <f>SUM(AI55:AI59)</f>
        <v>5876773.4099999992</v>
      </c>
      <c r="AJ54" s="221">
        <f t="shared" ref="AJ54:AK54" si="232">SUM(AJ55:AJ59)</f>
        <v>177587532.64000002</v>
      </c>
      <c r="AK54" s="221">
        <f t="shared" si="232"/>
        <v>166841452.48000002</v>
      </c>
      <c r="AL54" s="221">
        <f t="shared" ref="AL54" si="233">SUM(AL55:AL59)</f>
        <v>144910792.59</v>
      </c>
      <c r="AM54" s="221">
        <f>SUM(AM55:AM59)</f>
        <v>883806.91999999993</v>
      </c>
      <c r="AN54" s="221">
        <f>SUM(AN55:AN59)</f>
        <v>260229.56</v>
      </c>
      <c r="AO54" s="221">
        <f>SUM(AO55:AO59)</f>
        <v>282216.50999999995</v>
      </c>
      <c r="AP54" s="221">
        <f t="shared" ref="AP54" si="234">SUM(AP55:AP59)</f>
        <v>100692429.8</v>
      </c>
      <c r="AQ54" s="221">
        <f t="shared" ref="AQ54:AR54" si="235">SUM(AQ55:AQ59)</f>
        <v>97106238.50999999</v>
      </c>
      <c r="AR54" s="221">
        <f t="shared" si="235"/>
        <v>90993248.579999998</v>
      </c>
      <c r="AS54" s="212"/>
      <c r="AT54" s="212"/>
      <c r="AU54" s="212"/>
      <c r="AV54" s="212"/>
      <c r="AW54" s="212"/>
      <c r="AX54" s="212"/>
      <c r="AY54" s="222">
        <f t="shared" si="195"/>
        <v>286685770.73000002</v>
      </c>
      <c r="AZ54" s="212">
        <f t="shared" si="196"/>
        <v>270971838.77999997</v>
      </c>
      <c r="BA54" s="214">
        <f t="shared" si="197"/>
        <v>242063031.08999997</v>
      </c>
      <c r="BB54" s="100"/>
      <c r="BD54" s="27"/>
      <c r="BE54" s="133"/>
      <c r="BF54" s="233" t="s">
        <v>488</v>
      </c>
      <c r="BG54" s="233"/>
      <c r="BH54" s="221"/>
      <c r="BI54" s="221"/>
      <c r="BJ54" s="221"/>
      <c r="BK54" s="221"/>
      <c r="BL54" s="221"/>
      <c r="BM54" s="221"/>
      <c r="BN54" s="282"/>
      <c r="BO54" s="282"/>
      <c r="BP54" s="282"/>
      <c r="BQ54" s="212"/>
      <c r="BR54" s="212"/>
      <c r="BS54" s="212"/>
      <c r="BT54" s="212"/>
      <c r="BU54" s="212"/>
      <c r="BV54" s="212"/>
      <c r="BW54" s="212"/>
      <c r="BX54" s="212"/>
      <c r="BY54" s="212"/>
      <c r="BZ54" s="222">
        <f t="shared" si="202"/>
        <v>0</v>
      </c>
      <c r="CA54" s="212">
        <f t="shared" si="203"/>
        <v>0</v>
      </c>
      <c r="CB54" s="214">
        <f t="shared" si="204"/>
        <v>0</v>
      </c>
      <c r="CC54" s="100"/>
      <c r="CE54" s="33"/>
      <c r="CF54" s="130"/>
      <c r="CG54" s="11"/>
      <c r="CH54" s="11"/>
      <c r="CI54" s="11"/>
      <c r="CJ54" s="11"/>
      <c r="CK54" s="11"/>
      <c r="CL54" s="147"/>
      <c r="CM54" s="87"/>
      <c r="CN54" s="87"/>
      <c r="CO54" s="11"/>
      <c r="CP54" s="11"/>
      <c r="CQ54" s="11"/>
      <c r="CR54" s="59"/>
      <c r="CS54" s="26"/>
      <c r="CT54" s="1"/>
      <c r="CU54" s="27"/>
      <c r="CV54" s="134"/>
      <c r="CW54" s="16"/>
      <c r="CX54" s="16"/>
      <c r="CY54" s="16"/>
      <c r="CZ54" s="16"/>
      <c r="DA54" s="16"/>
      <c r="DB54" s="152"/>
      <c r="DC54" s="16"/>
      <c r="DD54" s="16"/>
      <c r="DE54" s="16"/>
      <c r="DF54" s="16"/>
      <c r="DG54" s="16"/>
      <c r="DH54" s="59"/>
      <c r="DI54" s="77"/>
      <c r="DJ54" s="1"/>
      <c r="DK54" s="27"/>
      <c r="DL54" s="134"/>
      <c r="DM54" s="16"/>
      <c r="DN54" s="16"/>
      <c r="DO54" s="16"/>
      <c r="DP54" s="16"/>
      <c r="DQ54" s="16"/>
      <c r="DR54" s="16"/>
      <c r="DS54" s="152"/>
      <c r="DT54" s="16"/>
      <c r="DU54" s="16"/>
      <c r="DV54" s="16"/>
      <c r="DW54" s="16"/>
      <c r="DX54" s="16"/>
      <c r="DY54" s="16"/>
      <c r="DZ54" s="59"/>
      <c r="EA54" s="77"/>
      <c r="EB54" s="1"/>
      <c r="EC54" s="27"/>
      <c r="ED54" s="134"/>
      <c r="EE54" s="16"/>
      <c r="EF54" s="16"/>
      <c r="EG54" s="16"/>
      <c r="EH54" s="16"/>
      <c r="EI54" s="152"/>
      <c r="EJ54" s="16"/>
      <c r="EK54" s="16"/>
      <c r="EL54" s="16"/>
      <c r="EM54" s="16"/>
      <c r="EN54" s="59"/>
      <c r="EO54" s="77"/>
      <c r="EP54" s="1"/>
      <c r="EQ54" s="27"/>
      <c r="ER54" s="134"/>
      <c r="ES54" s="16"/>
      <c r="ET54" s="16"/>
      <c r="EU54" s="16"/>
      <c r="EV54" s="16"/>
      <c r="EW54" s="152"/>
      <c r="EX54" s="16"/>
      <c r="EY54" s="16"/>
      <c r="EZ54" s="16"/>
      <c r="FA54" s="16"/>
      <c r="FB54" s="59"/>
      <c r="FC54" s="77"/>
      <c r="FD54" s="77"/>
      <c r="FE54" s="1"/>
      <c r="FF54" s="1"/>
      <c r="FG54" s="20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</row>
    <row r="55" spans="2:174" x14ac:dyDescent="0.2">
      <c r="B55" s="33"/>
      <c r="C55" s="128">
        <v>5440</v>
      </c>
      <c r="D55" s="235" t="s">
        <v>421</v>
      </c>
      <c r="E55" s="235"/>
      <c r="F55" s="285">
        <v>0</v>
      </c>
      <c r="G55" s="285">
        <v>0</v>
      </c>
      <c r="H55" s="285">
        <v>0</v>
      </c>
      <c r="I55" s="286">
        <v>0</v>
      </c>
      <c r="J55" s="286">
        <v>0</v>
      </c>
      <c r="K55" s="286">
        <v>0</v>
      </c>
      <c r="L55" s="303">
        <v>0</v>
      </c>
      <c r="M55" s="303">
        <v>0</v>
      </c>
      <c r="N55" s="303">
        <v>0</v>
      </c>
      <c r="O55" s="286">
        <v>0</v>
      </c>
      <c r="P55" s="286">
        <v>0</v>
      </c>
      <c r="Q55" s="286">
        <v>0</v>
      </c>
      <c r="R55" s="286"/>
      <c r="S55" s="286"/>
      <c r="T55" s="286"/>
      <c r="U55" s="286"/>
      <c r="V55" s="286"/>
      <c r="W55" s="286"/>
      <c r="X55" s="218">
        <f t="shared" si="192"/>
        <v>0</v>
      </c>
      <c r="Y55" s="225">
        <f t="shared" si="193"/>
        <v>0</v>
      </c>
      <c r="Z55" s="227">
        <f t="shared" si="194"/>
        <v>0</v>
      </c>
      <c r="AA55" s="39"/>
      <c r="AC55" s="27"/>
      <c r="AD55" s="132">
        <v>3210</v>
      </c>
      <c r="AE55" s="224" t="s">
        <v>469</v>
      </c>
      <c r="AF55" s="224"/>
      <c r="AG55" s="316">
        <v>758083.14</v>
      </c>
      <c r="AH55" s="317">
        <v>678201.6</v>
      </c>
      <c r="AI55" s="295">
        <v>41821.56</v>
      </c>
      <c r="AJ55" s="316">
        <v>10570313.4</v>
      </c>
      <c r="AK55" s="316">
        <v>21234965.52</v>
      </c>
      <c r="AL55" s="286">
        <v>7183698.21</v>
      </c>
      <c r="AM55" s="316">
        <v>623577.36</v>
      </c>
      <c r="AN55" s="318">
        <v>-21986.95</v>
      </c>
      <c r="AO55" s="295">
        <v>-11438.03</v>
      </c>
      <c r="AP55" s="316">
        <v>3663838.35</v>
      </c>
      <c r="AQ55" s="318">
        <v>6112989.9299999997</v>
      </c>
      <c r="AR55" s="286">
        <v>7508760.5</v>
      </c>
      <c r="AS55" s="295"/>
      <c r="AT55" s="293"/>
      <c r="AU55" s="294"/>
      <c r="AV55" s="286"/>
      <c r="AW55" s="286"/>
      <c r="AX55" s="286"/>
      <c r="AY55" s="218">
        <f t="shared" si="195"/>
        <v>15615812.25</v>
      </c>
      <c r="AZ55" s="225">
        <f t="shared" si="196"/>
        <v>28004170.100000001</v>
      </c>
      <c r="BA55" s="227">
        <f t="shared" si="197"/>
        <v>14722842.239999998</v>
      </c>
      <c r="BB55" s="100"/>
      <c r="BD55" s="27"/>
      <c r="BE55" s="133"/>
      <c r="BF55" s="233" t="s">
        <v>477</v>
      </c>
      <c r="BG55" s="233"/>
      <c r="BH55" s="221">
        <f>+BH56+BH59</f>
        <v>-3829.2</v>
      </c>
      <c r="BI55" s="221">
        <f>+BI56+BI59</f>
        <v>-715314.63</v>
      </c>
      <c r="BJ55" s="221">
        <f>+BJ56+BJ59</f>
        <v>64621.21</v>
      </c>
      <c r="BK55" s="221">
        <f t="shared" ref="BK55:BQ55" si="236">+BK56+BK59</f>
        <v>1684014.93</v>
      </c>
      <c r="BL55" s="221">
        <f t="shared" ref="BL55" si="237">+BL56+BL59</f>
        <v>1719942.78</v>
      </c>
      <c r="BM55" s="221">
        <f t="shared" si="236"/>
        <v>3882538.57</v>
      </c>
      <c r="BN55" s="221">
        <f t="shared" si="236"/>
        <v>0</v>
      </c>
      <c r="BO55" s="221">
        <f t="shared" ref="BO55:BP55" si="238">+BO56+BO59</f>
        <v>112196.25</v>
      </c>
      <c r="BP55" s="221">
        <f t="shared" si="238"/>
        <v>0</v>
      </c>
      <c r="BQ55" s="221">
        <f t="shared" si="236"/>
        <v>6930414.3700000001</v>
      </c>
      <c r="BR55" s="221">
        <f t="shared" ref="BR55:BS55" si="239">+BR56+BR59</f>
        <v>4584461.07</v>
      </c>
      <c r="BS55" s="221">
        <f t="shared" si="239"/>
        <v>2942371.57</v>
      </c>
      <c r="BT55" s="221"/>
      <c r="BU55" s="221"/>
      <c r="BV55" s="221"/>
      <c r="BW55" s="221"/>
      <c r="BX55" s="221"/>
      <c r="BY55" s="221"/>
      <c r="BZ55" s="222">
        <f t="shared" si="202"/>
        <v>8610600.0999999996</v>
      </c>
      <c r="CA55" s="212">
        <f t="shared" si="203"/>
        <v>5701285.4700000007</v>
      </c>
      <c r="CB55" s="214">
        <f t="shared" si="204"/>
        <v>6889531.3499999996</v>
      </c>
      <c r="CC55" s="100"/>
      <c r="CE55" s="33"/>
      <c r="CF55" s="122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26"/>
      <c r="CT55" s="1"/>
      <c r="CU55" s="27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7"/>
      <c r="DH55" s="8"/>
      <c r="DI55" s="77"/>
      <c r="DJ55" s="1"/>
      <c r="DK55" s="27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7"/>
      <c r="DX55" s="7"/>
      <c r="DY55" s="7"/>
      <c r="DZ55" s="8"/>
      <c r="EA55" s="77"/>
      <c r="EB55" s="1"/>
      <c r="EC55" s="27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8"/>
      <c r="EO55" s="77"/>
      <c r="EP55" s="1"/>
      <c r="EQ55" s="27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8"/>
      <c r="FC55" s="77"/>
      <c r="FD55" s="77"/>
      <c r="FE55" s="1"/>
      <c r="FF55" s="1"/>
      <c r="FG55" s="20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</row>
    <row r="56" spans="2:174" ht="15" thickBot="1" x14ac:dyDescent="0.25">
      <c r="B56" s="33"/>
      <c r="C56" s="128">
        <v>5450</v>
      </c>
      <c r="D56" s="235" t="s">
        <v>422</v>
      </c>
      <c r="E56" s="235"/>
      <c r="F56" s="285">
        <v>0</v>
      </c>
      <c r="G56" s="285">
        <v>0</v>
      </c>
      <c r="H56" s="285">
        <v>0</v>
      </c>
      <c r="I56" s="286">
        <v>0</v>
      </c>
      <c r="J56" s="286">
        <v>0</v>
      </c>
      <c r="K56" s="286">
        <v>0</v>
      </c>
      <c r="L56" s="303">
        <v>0</v>
      </c>
      <c r="M56" s="303">
        <v>0</v>
      </c>
      <c r="N56" s="303">
        <v>0</v>
      </c>
      <c r="O56" s="286">
        <v>0</v>
      </c>
      <c r="P56" s="286">
        <v>0</v>
      </c>
      <c r="Q56" s="286">
        <v>0</v>
      </c>
      <c r="R56" s="286"/>
      <c r="S56" s="286"/>
      <c r="T56" s="286"/>
      <c r="U56" s="286"/>
      <c r="V56" s="286"/>
      <c r="W56" s="286"/>
      <c r="X56" s="218">
        <f t="shared" si="192"/>
        <v>0</v>
      </c>
      <c r="Y56" s="225">
        <f t="shared" si="193"/>
        <v>0</v>
      </c>
      <c r="Z56" s="227">
        <f t="shared" si="194"/>
        <v>0</v>
      </c>
      <c r="AA56" s="26"/>
      <c r="AC56" s="27"/>
      <c r="AD56" s="132">
        <v>3220</v>
      </c>
      <c r="AE56" s="224" t="s">
        <v>470</v>
      </c>
      <c r="AF56" s="224"/>
      <c r="AG56" s="316">
        <v>6763918.2300000004</v>
      </c>
      <c r="AH56" s="317">
        <v>6085716.6299999999</v>
      </c>
      <c r="AI56" s="295">
        <v>5834951.8499999996</v>
      </c>
      <c r="AJ56" s="316">
        <v>167370337.27000001</v>
      </c>
      <c r="AK56" s="316">
        <v>145959604.99000001</v>
      </c>
      <c r="AL56" s="286">
        <v>138080212.41</v>
      </c>
      <c r="AM56" s="316">
        <v>260229.56</v>
      </c>
      <c r="AN56" s="318">
        <v>282216.51</v>
      </c>
      <c r="AO56" s="295">
        <v>293654.53999999998</v>
      </c>
      <c r="AP56" s="316">
        <v>97028591.450000003</v>
      </c>
      <c r="AQ56" s="318">
        <v>90993248.579999998</v>
      </c>
      <c r="AR56" s="286">
        <v>83484488.079999998</v>
      </c>
      <c r="AS56" s="295"/>
      <c r="AT56" s="295"/>
      <c r="AU56" s="294"/>
      <c r="AV56" s="286"/>
      <c r="AW56" s="286"/>
      <c r="AX56" s="286"/>
      <c r="AY56" s="218">
        <f t="shared" si="195"/>
        <v>271423076.50999999</v>
      </c>
      <c r="AZ56" s="225">
        <f t="shared" si="196"/>
        <v>243320786.70999998</v>
      </c>
      <c r="BA56" s="227">
        <f t="shared" si="197"/>
        <v>227693306.88</v>
      </c>
      <c r="BB56" s="100"/>
      <c r="BD56" s="27"/>
      <c r="BE56" s="132"/>
      <c r="BF56" s="224" t="s">
        <v>211</v>
      </c>
      <c r="BG56" s="224"/>
      <c r="BH56" s="308"/>
      <c r="BI56" s="308"/>
      <c r="BJ56" s="308"/>
      <c r="BK56" s="286"/>
      <c r="BL56" s="286"/>
      <c r="BM56" s="286"/>
      <c r="BN56" s="308"/>
      <c r="BO56" s="308"/>
      <c r="BP56" s="308"/>
      <c r="BQ56" s="286"/>
      <c r="BR56" s="286"/>
      <c r="BS56" s="286"/>
      <c r="BT56" s="217"/>
      <c r="BU56" s="217"/>
      <c r="BV56" s="217"/>
      <c r="BW56" s="217"/>
      <c r="BX56" s="217"/>
      <c r="BY56" s="217"/>
      <c r="BZ56" s="218">
        <f t="shared" si="202"/>
        <v>0</v>
      </c>
      <c r="CA56" s="225">
        <f t="shared" si="203"/>
        <v>0</v>
      </c>
      <c r="CB56" s="227">
        <f t="shared" si="204"/>
        <v>0</v>
      </c>
      <c r="CC56" s="100"/>
      <c r="CE56" s="88"/>
      <c r="CF56" s="131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79"/>
      <c r="CR56" s="64"/>
      <c r="CS56" s="65"/>
      <c r="CT56" s="1"/>
      <c r="CU56" s="63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79"/>
      <c r="DH56" s="64"/>
      <c r="DI56" s="174"/>
      <c r="DJ56" s="1"/>
      <c r="DK56" s="63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79"/>
      <c r="DX56" s="79"/>
      <c r="DY56" s="79"/>
      <c r="DZ56" s="64"/>
      <c r="EA56" s="174"/>
      <c r="EB56" s="1"/>
      <c r="EC56" s="63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64"/>
      <c r="EO56" s="174"/>
      <c r="EP56" s="1"/>
      <c r="EQ56" s="63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64"/>
      <c r="FC56" s="174"/>
      <c r="FD56" s="174"/>
      <c r="FE56" s="1"/>
      <c r="FF56" s="1"/>
      <c r="FG56" s="20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</row>
    <row r="57" spans="2:174" x14ac:dyDescent="0.2">
      <c r="B57" s="33"/>
      <c r="C57" s="129">
        <v>5500</v>
      </c>
      <c r="D57" s="234" t="s">
        <v>423</v>
      </c>
      <c r="E57" s="234"/>
      <c r="F57" s="221">
        <f>SUM(F58:F63)</f>
        <v>449659.54</v>
      </c>
      <c r="G57" s="221">
        <f>SUM(G58:G63)</f>
        <v>1779238.76</v>
      </c>
      <c r="H57" s="221">
        <v>534067.75</v>
      </c>
      <c r="I57" s="221">
        <f>SUM(I58:I63)</f>
        <v>997461.06</v>
      </c>
      <c r="J57" s="221">
        <f>SUM(J58:J63)</f>
        <v>702072.55</v>
      </c>
      <c r="K57" s="221">
        <v>273562.25</v>
      </c>
      <c r="L57" s="221">
        <f>SUM(L58:L63)</f>
        <v>56892.84</v>
      </c>
      <c r="M57" s="221">
        <f>SUM(M58:M63)</f>
        <v>76341.95</v>
      </c>
      <c r="N57" s="221">
        <v>77977.740000000005</v>
      </c>
      <c r="O57" s="221">
        <f>SUM(O58:O63)</f>
        <v>123091.42</v>
      </c>
      <c r="P57" s="221">
        <f>SUM(P58:P63)</f>
        <v>124807.82</v>
      </c>
      <c r="Q57" s="221">
        <v>109845.18</v>
      </c>
      <c r="R57" s="221"/>
      <c r="S57" s="221"/>
      <c r="T57" s="221"/>
      <c r="U57" s="221"/>
      <c r="V57" s="221"/>
      <c r="W57" s="221"/>
      <c r="X57" s="222">
        <f t="shared" si="192"/>
        <v>1627104.86</v>
      </c>
      <c r="Y57" s="212">
        <f t="shared" si="193"/>
        <v>2682461.08</v>
      </c>
      <c r="Z57" s="214">
        <f t="shared" si="194"/>
        <v>995452.91999999993</v>
      </c>
      <c r="AA57" s="46"/>
      <c r="AC57" s="27"/>
      <c r="AD57" s="132">
        <v>3230</v>
      </c>
      <c r="AE57" s="224" t="s">
        <v>150</v>
      </c>
      <c r="AF57" s="224"/>
      <c r="AG57" s="293">
        <v>0</v>
      </c>
      <c r="AH57" s="293">
        <v>0</v>
      </c>
      <c r="AI57" s="293">
        <v>0</v>
      </c>
      <c r="AJ57" s="316">
        <v>0</v>
      </c>
      <c r="AK57" s="294">
        <v>0</v>
      </c>
      <c r="AL57" s="294">
        <v>0</v>
      </c>
      <c r="AM57" s="293">
        <v>0</v>
      </c>
      <c r="AN57" s="293">
        <v>0</v>
      </c>
      <c r="AO57" s="293">
        <v>0</v>
      </c>
      <c r="AP57" s="294"/>
      <c r="AQ57" s="294"/>
      <c r="AR57" s="294"/>
      <c r="AS57" s="293"/>
      <c r="AT57" s="293"/>
      <c r="AU57" s="294"/>
      <c r="AV57" s="294"/>
      <c r="AW57" s="294"/>
      <c r="AX57" s="294"/>
      <c r="AY57" s="218">
        <f t="shared" si="195"/>
        <v>0</v>
      </c>
      <c r="AZ57" s="225">
        <f t="shared" si="196"/>
        <v>0</v>
      </c>
      <c r="BA57" s="227">
        <f t="shared" si="197"/>
        <v>0</v>
      </c>
      <c r="BB57" s="100"/>
      <c r="BD57" s="27"/>
      <c r="BE57" s="132">
        <v>2233</v>
      </c>
      <c r="BF57" s="224" t="s">
        <v>489</v>
      </c>
      <c r="BG57" s="224"/>
      <c r="BH57" s="308"/>
      <c r="BI57" s="308"/>
      <c r="BJ57" s="308"/>
      <c r="BK57" s="294"/>
      <c r="BL57" s="294"/>
      <c r="BM57" s="294"/>
      <c r="BN57" s="308"/>
      <c r="BO57" s="308"/>
      <c r="BP57" s="308"/>
      <c r="BQ57" s="286"/>
      <c r="BR57" s="286"/>
      <c r="BS57" s="286"/>
      <c r="BT57" s="217"/>
      <c r="BU57" s="217"/>
      <c r="BV57" s="217"/>
      <c r="BW57" s="217"/>
      <c r="BX57" s="217"/>
      <c r="BY57" s="217"/>
      <c r="BZ57" s="218">
        <f t="shared" si="202"/>
        <v>0</v>
      </c>
      <c r="CA57" s="225">
        <f t="shared" si="203"/>
        <v>0</v>
      </c>
      <c r="CB57" s="227">
        <f t="shared" si="204"/>
        <v>0</v>
      </c>
      <c r="CC57" s="100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77"/>
      <c r="DF57" s="177"/>
      <c r="DG57" s="177"/>
      <c r="DH57" s="1"/>
      <c r="DI57" s="1"/>
      <c r="DJ57" s="1"/>
      <c r="DK57" s="1"/>
      <c r="DL57" s="20"/>
      <c r="DM57" s="1"/>
      <c r="DN57" s="1"/>
      <c r="DO57" s="1"/>
      <c r="DP57" s="1"/>
      <c r="DQ57" s="1"/>
      <c r="DR57" s="1"/>
      <c r="DS57" s="20"/>
      <c r="DT57" s="1"/>
      <c r="DU57" s="1"/>
      <c r="DV57" s="177"/>
      <c r="DW57" s="177"/>
      <c r="DX57" s="177"/>
      <c r="DY57" s="177"/>
      <c r="DZ57" s="1"/>
      <c r="EA57" s="1"/>
      <c r="EB57" s="1"/>
      <c r="EC57" s="1"/>
      <c r="ED57" s="20"/>
      <c r="EE57" s="1"/>
      <c r="EF57" s="1"/>
      <c r="EG57" s="70"/>
      <c r="EH57" s="70"/>
      <c r="EI57" s="20"/>
      <c r="EJ57" s="1"/>
      <c r="EK57" s="1"/>
      <c r="EL57" s="70"/>
      <c r="EM57" s="70"/>
      <c r="EN57" s="1"/>
      <c r="EO57" s="1"/>
      <c r="EP57" s="1"/>
      <c r="EQ57" s="1"/>
      <c r="ER57" s="20"/>
      <c r="ES57" s="1"/>
      <c r="ET57" s="1"/>
      <c r="EU57" s="177"/>
      <c r="EV57" s="177"/>
      <c r="EW57" s="20"/>
      <c r="EX57" s="1"/>
      <c r="EY57" s="1"/>
      <c r="EZ57" s="249"/>
      <c r="FA57" s="249"/>
      <c r="FB57" s="1"/>
      <c r="FC57" s="1"/>
      <c r="FD57" s="1"/>
      <c r="FE57" s="1"/>
      <c r="FF57" s="1"/>
      <c r="FG57" s="20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</row>
    <row r="58" spans="2:174" x14ac:dyDescent="0.2">
      <c r="B58" s="33"/>
      <c r="C58" s="128">
        <v>5510</v>
      </c>
      <c r="D58" s="235" t="s">
        <v>424</v>
      </c>
      <c r="E58" s="235"/>
      <c r="F58" s="302">
        <v>449659.54</v>
      </c>
      <c r="G58" s="302">
        <v>1779238.76</v>
      </c>
      <c r="H58" s="289">
        <v>534067.75</v>
      </c>
      <c r="I58" s="302">
        <v>997461.06</v>
      </c>
      <c r="J58" s="302">
        <v>702072.55</v>
      </c>
      <c r="K58" s="288">
        <v>273562.25</v>
      </c>
      <c r="L58" s="315">
        <v>56892.84</v>
      </c>
      <c r="M58" s="315">
        <v>76341.95</v>
      </c>
      <c r="N58" s="303">
        <v>77977.740000000005</v>
      </c>
      <c r="O58" s="302">
        <v>123091.42</v>
      </c>
      <c r="P58" s="302">
        <v>124807.82</v>
      </c>
      <c r="Q58" s="288">
        <v>109845.18</v>
      </c>
      <c r="R58" s="291"/>
      <c r="S58" s="291"/>
      <c r="T58" s="291"/>
      <c r="U58" s="291"/>
      <c r="V58" s="291"/>
      <c r="W58" s="291"/>
      <c r="X58" s="218">
        <f t="shared" si="192"/>
        <v>1627104.86</v>
      </c>
      <c r="Y58" s="225">
        <f t="shared" si="193"/>
        <v>2682461.08</v>
      </c>
      <c r="Z58" s="227">
        <f t="shared" si="194"/>
        <v>995452.91999999993</v>
      </c>
      <c r="AA58" s="26"/>
      <c r="AC58" s="27"/>
      <c r="AD58" s="132">
        <v>3240</v>
      </c>
      <c r="AE58" s="244" t="s">
        <v>151</v>
      </c>
      <c r="AF58" s="244"/>
      <c r="AG58" s="293">
        <v>0</v>
      </c>
      <c r="AH58" s="293">
        <v>0</v>
      </c>
      <c r="AI58" s="293">
        <v>0</v>
      </c>
      <c r="AJ58" s="316">
        <v>0</v>
      </c>
      <c r="AK58" s="298">
        <v>0</v>
      </c>
      <c r="AL58" s="298">
        <v>0</v>
      </c>
      <c r="AM58" s="293">
        <v>0</v>
      </c>
      <c r="AN58" s="293">
        <v>0</v>
      </c>
      <c r="AO58" s="293">
        <v>0</v>
      </c>
      <c r="AP58" s="298"/>
      <c r="AQ58" s="298"/>
      <c r="AR58" s="298"/>
      <c r="AS58" s="293"/>
      <c r="AT58" s="293"/>
      <c r="AU58" s="294"/>
      <c r="AV58" s="298"/>
      <c r="AW58" s="298"/>
      <c r="AX58" s="298"/>
      <c r="AY58" s="218">
        <f t="shared" si="195"/>
        <v>0</v>
      </c>
      <c r="AZ58" s="225">
        <f t="shared" si="196"/>
        <v>0</v>
      </c>
      <c r="BA58" s="227">
        <f t="shared" si="197"/>
        <v>0</v>
      </c>
      <c r="BB58" s="100"/>
      <c r="BD58" s="27"/>
      <c r="BE58" s="132">
        <v>2234</v>
      </c>
      <c r="BF58" s="244" t="s">
        <v>490</v>
      </c>
      <c r="BG58" s="244"/>
      <c r="BH58" s="308"/>
      <c r="BI58" s="308"/>
      <c r="BJ58" s="308"/>
      <c r="BK58" s="298"/>
      <c r="BL58" s="298"/>
      <c r="BM58" s="298"/>
      <c r="BN58" s="308"/>
      <c r="BO58" s="308"/>
      <c r="BP58" s="308"/>
      <c r="BQ58" s="288"/>
      <c r="BR58" s="288"/>
      <c r="BS58" s="288"/>
      <c r="BT58" s="225"/>
      <c r="BU58" s="225"/>
      <c r="BV58" s="225"/>
      <c r="BW58" s="225"/>
      <c r="BX58" s="225"/>
      <c r="BY58" s="225"/>
      <c r="BZ58" s="218">
        <f t="shared" si="202"/>
        <v>0</v>
      </c>
      <c r="CA58" s="225">
        <f t="shared" si="203"/>
        <v>0</v>
      </c>
      <c r="CB58" s="227">
        <f t="shared" si="204"/>
        <v>0</v>
      </c>
      <c r="CC58" s="100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20"/>
      <c r="DM58" s="1"/>
      <c r="DN58" s="1"/>
      <c r="DO58" s="1"/>
      <c r="DP58" s="1"/>
      <c r="DQ58" s="1"/>
      <c r="DR58" s="1"/>
      <c r="DS58" s="20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20"/>
      <c r="EV58" s="20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20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</row>
    <row r="59" spans="2:174" x14ac:dyDescent="0.2">
      <c r="B59" s="33"/>
      <c r="C59" s="128">
        <v>5520</v>
      </c>
      <c r="D59" s="235" t="s">
        <v>51</v>
      </c>
      <c r="E59" s="235"/>
      <c r="F59" s="285">
        <v>0</v>
      </c>
      <c r="G59" s="285">
        <v>0</v>
      </c>
      <c r="H59" s="285">
        <v>0</v>
      </c>
      <c r="I59" s="288">
        <v>0</v>
      </c>
      <c r="J59" s="288">
        <v>0</v>
      </c>
      <c r="K59" s="288">
        <v>0</v>
      </c>
      <c r="L59" s="303">
        <v>0</v>
      </c>
      <c r="M59" s="303">
        <v>0</v>
      </c>
      <c r="N59" s="303">
        <v>0</v>
      </c>
      <c r="O59" s="288">
        <v>0</v>
      </c>
      <c r="P59" s="288">
        <v>0</v>
      </c>
      <c r="Q59" s="288">
        <v>0</v>
      </c>
      <c r="R59" s="288"/>
      <c r="S59" s="288"/>
      <c r="T59" s="288"/>
      <c r="U59" s="288"/>
      <c r="V59" s="288"/>
      <c r="W59" s="288"/>
      <c r="X59" s="218">
        <f t="shared" si="192"/>
        <v>0</v>
      </c>
      <c r="Y59" s="225">
        <f t="shared" si="193"/>
        <v>0</v>
      </c>
      <c r="Z59" s="227">
        <f t="shared" si="194"/>
        <v>0</v>
      </c>
      <c r="AA59" s="26"/>
      <c r="AC59" s="27"/>
      <c r="AD59" s="132">
        <v>3250</v>
      </c>
      <c r="AE59" s="224" t="s">
        <v>471</v>
      </c>
      <c r="AF59" s="224"/>
      <c r="AG59" s="293">
        <v>0</v>
      </c>
      <c r="AH59" s="293">
        <v>0</v>
      </c>
      <c r="AI59" s="293">
        <v>0</v>
      </c>
      <c r="AJ59" s="316">
        <v>-353118.03</v>
      </c>
      <c r="AK59" s="294">
        <v>-353118.03</v>
      </c>
      <c r="AL59" s="294">
        <v>-353118.03</v>
      </c>
      <c r="AM59" s="293">
        <v>0</v>
      </c>
      <c r="AN59" s="293">
        <v>0</v>
      </c>
      <c r="AO59" s="293">
        <v>0</v>
      </c>
      <c r="AP59" s="294"/>
      <c r="AQ59" s="294"/>
      <c r="AR59" s="294"/>
      <c r="AS59" s="293"/>
      <c r="AT59" s="293"/>
      <c r="AU59" s="294"/>
      <c r="AV59" s="294"/>
      <c r="AW59" s="294"/>
      <c r="AX59" s="294"/>
      <c r="AY59" s="218">
        <f t="shared" si="195"/>
        <v>-353118.03</v>
      </c>
      <c r="AZ59" s="225">
        <f t="shared" si="196"/>
        <v>-353118.03</v>
      </c>
      <c r="BA59" s="227">
        <f t="shared" si="197"/>
        <v>-353118.03</v>
      </c>
      <c r="BB59" s="100"/>
      <c r="BD59" s="27"/>
      <c r="BE59" s="132"/>
      <c r="BF59" s="224" t="s">
        <v>491</v>
      </c>
      <c r="BG59" s="224"/>
      <c r="BH59" s="314">
        <v>-3829.2</v>
      </c>
      <c r="BI59" s="313">
        <v>-715314.63</v>
      </c>
      <c r="BJ59" s="313">
        <v>64621.21</v>
      </c>
      <c r="BK59" s="314">
        <v>1684014.93</v>
      </c>
      <c r="BL59" s="314">
        <v>1719942.78</v>
      </c>
      <c r="BM59" s="313">
        <v>3882538.57</v>
      </c>
      <c r="BN59" s="308">
        <v>0</v>
      </c>
      <c r="BO59" s="319">
        <v>112196.25</v>
      </c>
      <c r="BP59" s="308"/>
      <c r="BQ59" s="308">
        <v>6930414.3700000001</v>
      </c>
      <c r="BR59" s="308">
        <v>4584461.07</v>
      </c>
      <c r="BS59" s="320">
        <v>2942371.57</v>
      </c>
      <c r="BT59" s="225"/>
      <c r="BU59" s="225"/>
      <c r="BV59" s="225"/>
      <c r="BW59" s="225"/>
      <c r="BX59" s="225"/>
      <c r="BY59" s="225"/>
      <c r="BZ59" s="218">
        <f t="shared" si="202"/>
        <v>8610600.0999999996</v>
      </c>
      <c r="CA59" s="225">
        <f t="shared" si="203"/>
        <v>5701285.4700000007</v>
      </c>
      <c r="CB59" s="227">
        <f t="shared" si="204"/>
        <v>6889531.3499999996</v>
      </c>
      <c r="CC59" s="100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20"/>
      <c r="DM59" s="1"/>
      <c r="DN59" s="1"/>
      <c r="DO59" s="1"/>
      <c r="DP59" s="1"/>
      <c r="DQ59" s="1"/>
      <c r="DR59" s="1"/>
      <c r="DS59" s="20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20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</row>
    <row r="60" spans="2:174" x14ac:dyDescent="0.2">
      <c r="B60" s="33"/>
      <c r="C60" s="128">
        <v>5530</v>
      </c>
      <c r="D60" s="235" t="s">
        <v>425</v>
      </c>
      <c r="E60" s="235"/>
      <c r="F60" s="285">
        <v>0</v>
      </c>
      <c r="G60" s="285">
        <v>0</v>
      </c>
      <c r="H60" s="285">
        <v>0</v>
      </c>
      <c r="I60" s="286">
        <v>0</v>
      </c>
      <c r="J60" s="286">
        <v>0</v>
      </c>
      <c r="K60" s="286">
        <v>0</v>
      </c>
      <c r="L60" s="303">
        <v>0</v>
      </c>
      <c r="M60" s="303">
        <v>0</v>
      </c>
      <c r="N60" s="303">
        <v>0</v>
      </c>
      <c r="O60" s="286">
        <v>0</v>
      </c>
      <c r="P60" s="286">
        <v>0</v>
      </c>
      <c r="Q60" s="286">
        <v>0</v>
      </c>
      <c r="R60" s="286"/>
      <c r="S60" s="286"/>
      <c r="T60" s="286"/>
      <c r="U60" s="286"/>
      <c r="V60" s="286"/>
      <c r="W60" s="286"/>
      <c r="X60" s="218">
        <f t="shared" si="192"/>
        <v>0</v>
      </c>
      <c r="Y60" s="225">
        <f t="shared" si="193"/>
        <v>0</v>
      </c>
      <c r="Z60" s="227">
        <f t="shared" si="194"/>
        <v>0</v>
      </c>
      <c r="AA60" s="26"/>
      <c r="AC60" s="27"/>
      <c r="AD60" s="133">
        <v>3300</v>
      </c>
      <c r="AE60" s="233" t="s">
        <v>472</v>
      </c>
      <c r="AF60" s="233"/>
      <c r="AG60" s="221">
        <f>SUM(AG61:AG62)</f>
        <v>0</v>
      </c>
      <c r="AH60" s="221">
        <f>SUM(AH61:AH62)</f>
        <v>0</v>
      </c>
      <c r="AI60" s="221">
        <f>SUM(AI61:AI62)</f>
        <v>0</v>
      </c>
      <c r="AJ60" s="221">
        <f t="shared" ref="AJ60" si="240">SUM(AJ61:AJ62)</f>
        <v>0</v>
      </c>
      <c r="AK60" s="221">
        <f t="shared" ref="AK60:AL60" si="241">SUM(AK61:AK62)</f>
        <v>0</v>
      </c>
      <c r="AL60" s="221">
        <f t="shared" si="241"/>
        <v>0</v>
      </c>
      <c r="AM60" s="221">
        <f>SUM(AM61:AM62)</f>
        <v>0</v>
      </c>
      <c r="AN60" s="221">
        <f>SUM(AN61:AN62)</f>
        <v>0</v>
      </c>
      <c r="AO60" s="221">
        <f>SUM(AO61:AO62)</f>
        <v>0</v>
      </c>
      <c r="AP60" s="221"/>
      <c r="AQ60" s="221"/>
      <c r="AR60" s="221"/>
      <c r="AS60" s="221"/>
      <c r="AT60" s="221"/>
      <c r="AU60" s="221"/>
      <c r="AV60" s="221"/>
      <c r="AW60" s="221"/>
      <c r="AX60" s="221"/>
      <c r="AY60" s="222">
        <f t="shared" si="195"/>
        <v>0</v>
      </c>
      <c r="AZ60" s="212">
        <f t="shared" si="196"/>
        <v>0</v>
      </c>
      <c r="BA60" s="214">
        <f t="shared" si="197"/>
        <v>0</v>
      </c>
      <c r="BB60" s="100"/>
      <c r="BD60" s="27"/>
      <c r="BE60" s="133"/>
      <c r="BF60" s="233" t="s">
        <v>480</v>
      </c>
      <c r="BG60" s="233"/>
      <c r="BH60" s="221">
        <f>+BH61+BH64</f>
        <v>402176.69</v>
      </c>
      <c r="BI60" s="221">
        <f>+BI61+BI64</f>
        <v>0</v>
      </c>
      <c r="BJ60" s="221">
        <f>+BJ61+BJ64</f>
        <v>110159.63</v>
      </c>
      <c r="BK60" s="221">
        <f t="shared" ref="BK60:BQ60" si="242">+BK61+BK64</f>
        <v>286545.46999999997</v>
      </c>
      <c r="BL60" s="221">
        <f t="shared" ref="BL60" si="243">+BL61+BL64</f>
        <v>286240.7</v>
      </c>
      <c r="BM60" s="221">
        <f t="shared" si="242"/>
        <v>1234266.6200000001</v>
      </c>
      <c r="BN60" s="221">
        <f t="shared" si="242"/>
        <v>27536.7</v>
      </c>
      <c r="BO60" s="221">
        <f t="shared" ref="BO60:BP60" si="244">+BO61+BO64</f>
        <v>0</v>
      </c>
      <c r="BP60" s="221">
        <f t="shared" si="244"/>
        <v>143407.87</v>
      </c>
      <c r="BQ60" s="221">
        <f t="shared" si="242"/>
        <v>5246618.49</v>
      </c>
      <c r="BR60" s="221">
        <f t="shared" ref="BR60:BS60" si="245">+BR61+BR64</f>
        <v>2146431.54</v>
      </c>
      <c r="BS60" s="221">
        <f t="shared" si="245"/>
        <v>2878054.77</v>
      </c>
      <c r="BT60" s="221"/>
      <c r="BU60" s="221"/>
      <c r="BV60" s="221"/>
      <c r="BW60" s="221"/>
      <c r="BX60" s="221"/>
      <c r="BY60" s="221"/>
      <c r="BZ60" s="222">
        <f t="shared" si="202"/>
        <v>5962877.3499999996</v>
      </c>
      <c r="CA60" s="212">
        <f t="shared" si="203"/>
        <v>2432672.2400000002</v>
      </c>
      <c r="CB60" s="214">
        <f t="shared" si="204"/>
        <v>4365888.8900000006</v>
      </c>
      <c r="CC60" s="100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20"/>
      <c r="DM60" s="1"/>
      <c r="DN60" s="1"/>
      <c r="DO60" s="1"/>
      <c r="DP60" s="1"/>
      <c r="DQ60" s="1"/>
      <c r="DR60" s="1"/>
      <c r="DS60" s="20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20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</row>
    <row r="61" spans="2:174" x14ac:dyDescent="0.2">
      <c r="B61" s="33"/>
      <c r="C61" s="128">
        <v>5540</v>
      </c>
      <c r="D61" s="235" t="s">
        <v>426</v>
      </c>
      <c r="E61" s="235"/>
      <c r="F61" s="285">
        <v>0</v>
      </c>
      <c r="G61" s="285">
        <v>0</v>
      </c>
      <c r="H61" s="285">
        <v>0</v>
      </c>
      <c r="I61" s="286">
        <v>0</v>
      </c>
      <c r="J61" s="286">
        <v>0</v>
      </c>
      <c r="K61" s="286">
        <v>0</v>
      </c>
      <c r="L61" s="303">
        <v>0</v>
      </c>
      <c r="M61" s="303">
        <v>0</v>
      </c>
      <c r="N61" s="303">
        <v>0</v>
      </c>
      <c r="O61" s="286">
        <v>0</v>
      </c>
      <c r="P61" s="286">
        <v>0</v>
      </c>
      <c r="Q61" s="286">
        <v>0</v>
      </c>
      <c r="R61" s="286"/>
      <c r="S61" s="286"/>
      <c r="T61" s="286"/>
      <c r="U61" s="286"/>
      <c r="V61" s="286"/>
      <c r="W61" s="286"/>
      <c r="X61" s="218">
        <f t="shared" si="192"/>
        <v>0</v>
      </c>
      <c r="Y61" s="225">
        <f t="shared" si="193"/>
        <v>0</v>
      </c>
      <c r="Z61" s="227">
        <f t="shared" si="194"/>
        <v>0</v>
      </c>
      <c r="AA61" s="26"/>
      <c r="AC61" s="27"/>
      <c r="AD61" s="132">
        <v>3310</v>
      </c>
      <c r="AE61" s="224" t="s">
        <v>473</v>
      </c>
      <c r="AF61" s="224"/>
      <c r="AG61" s="293">
        <v>0</v>
      </c>
      <c r="AH61" s="293">
        <v>0</v>
      </c>
      <c r="AI61" s="293">
        <v>0</v>
      </c>
      <c r="AJ61" s="294"/>
      <c r="AK61" s="294"/>
      <c r="AL61" s="294"/>
      <c r="AM61" s="305">
        <v>0</v>
      </c>
      <c r="AN61" s="305">
        <v>0</v>
      </c>
      <c r="AO61" s="305">
        <v>0</v>
      </c>
      <c r="AP61" s="286"/>
      <c r="AQ61" s="286"/>
      <c r="AR61" s="286"/>
      <c r="AS61" s="286"/>
      <c r="AT61" s="286"/>
      <c r="AU61" s="286"/>
      <c r="AV61" s="286"/>
      <c r="AW61" s="286"/>
      <c r="AX61" s="286"/>
      <c r="AY61" s="218">
        <f t="shared" si="195"/>
        <v>0</v>
      </c>
      <c r="AZ61" s="225">
        <f t="shared" si="196"/>
        <v>0</v>
      </c>
      <c r="BA61" s="227">
        <f t="shared" si="197"/>
        <v>0</v>
      </c>
      <c r="BB61" s="100"/>
      <c r="BD61" s="27"/>
      <c r="BE61" s="132"/>
      <c r="BF61" s="224" t="s">
        <v>217</v>
      </c>
      <c r="BG61" s="224"/>
      <c r="BH61" s="308"/>
      <c r="BI61" s="308"/>
      <c r="BJ61" s="308"/>
      <c r="BK61" s="294"/>
      <c r="BL61" s="294"/>
      <c r="BM61" s="294"/>
      <c r="BN61" s="308"/>
      <c r="BO61" s="308"/>
      <c r="BP61" s="308"/>
      <c r="BQ61" s="286"/>
      <c r="BR61" s="286"/>
      <c r="BS61" s="286"/>
      <c r="BT61" s="217"/>
      <c r="BU61" s="217"/>
      <c r="BV61" s="217"/>
      <c r="BW61" s="217"/>
      <c r="BX61" s="217"/>
      <c r="BY61" s="217"/>
      <c r="BZ61" s="218">
        <f t="shared" si="202"/>
        <v>0</v>
      </c>
      <c r="CA61" s="225">
        <f t="shared" si="203"/>
        <v>0</v>
      </c>
      <c r="CB61" s="227">
        <f t="shared" si="204"/>
        <v>0</v>
      </c>
      <c r="CC61" s="100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20"/>
      <c r="DM61" s="1"/>
      <c r="DN61" s="1"/>
      <c r="DO61" s="1"/>
      <c r="DP61" s="1"/>
      <c r="DQ61" s="1"/>
      <c r="DR61" s="1"/>
      <c r="DS61" s="20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20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</row>
    <row r="62" spans="2:174" x14ac:dyDescent="0.2">
      <c r="B62" s="33"/>
      <c r="C62" s="128">
        <v>5550</v>
      </c>
      <c r="D62" s="235" t="s">
        <v>427</v>
      </c>
      <c r="E62" s="235"/>
      <c r="F62" s="285">
        <v>0</v>
      </c>
      <c r="G62" s="285">
        <v>0</v>
      </c>
      <c r="H62" s="285">
        <v>0</v>
      </c>
      <c r="I62" s="286">
        <v>0</v>
      </c>
      <c r="J62" s="286">
        <v>0</v>
      </c>
      <c r="K62" s="286">
        <v>0</v>
      </c>
      <c r="L62" s="303">
        <v>0</v>
      </c>
      <c r="M62" s="303">
        <v>0</v>
      </c>
      <c r="N62" s="303">
        <v>0</v>
      </c>
      <c r="O62" s="286">
        <v>0</v>
      </c>
      <c r="P62" s="286">
        <v>0</v>
      </c>
      <c r="Q62" s="286">
        <v>0</v>
      </c>
      <c r="R62" s="286"/>
      <c r="S62" s="286"/>
      <c r="T62" s="286"/>
      <c r="U62" s="286"/>
      <c r="V62" s="286"/>
      <c r="W62" s="286"/>
      <c r="X62" s="218">
        <f t="shared" si="192"/>
        <v>0</v>
      </c>
      <c r="Y62" s="225">
        <f t="shared" si="193"/>
        <v>0</v>
      </c>
      <c r="Z62" s="227">
        <f t="shared" si="194"/>
        <v>0</v>
      </c>
      <c r="AA62" s="26"/>
      <c r="AC62" s="27"/>
      <c r="AD62" s="132">
        <v>3320</v>
      </c>
      <c r="AE62" s="224" t="s">
        <v>474</v>
      </c>
      <c r="AF62" s="224"/>
      <c r="AG62" s="299">
        <v>0</v>
      </c>
      <c r="AH62" s="299">
        <v>0</v>
      </c>
      <c r="AI62" s="299">
        <v>0</v>
      </c>
      <c r="AJ62" s="294"/>
      <c r="AK62" s="294"/>
      <c r="AL62" s="294"/>
      <c r="AM62" s="306"/>
      <c r="AN62" s="306"/>
      <c r="AO62" s="306">
        <v>0</v>
      </c>
      <c r="AP62" s="286"/>
      <c r="AQ62" s="286"/>
      <c r="AR62" s="286"/>
      <c r="AS62" s="286"/>
      <c r="AT62" s="286"/>
      <c r="AU62" s="286"/>
      <c r="AV62" s="286"/>
      <c r="AW62" s="286"/>
      <c r="AX62" s="286"/>
      <c r="AY62" s="218">
        <f t="shared" si="195"/>
        <v>0</v>
      </c>
      <c r="AZ62" s="225">
        <f t="shared" si="196"/>
        <v>0</v>
      </c>
      <c r="BA62" s="227">
        <f t="shared" si="197"/>
        <v>0</v>
      </c>
      <c r="BB62" s="100"/>
      <c r="BD62" s="27"/>
      <c r="BE62" s="132">
        <v>2131</v>
      </c>
      <c r="BF62" s="224" t="s">
        <v>489</v>
      </c>
      <c r="BG62" s="224"/>
      <c r="BH62" s="308"/>
      <c r="BI62" s="308"/>
      <c r="BJ62" s="308"/>
      <c r="BK62" s="294"/>
      <c r="BL62" s="294"/>
      <c r="BM62" s="294"/>
      <c r="BN62" s="308"/>
      <c r="BO62" s="308"/>
      <c r="BP62" s="308"/>
      <c r="BQ62" s="286"/>
      <c r="BR62" s="286"/>
      <c r="BS62" s="286"/>
      <c r="BT62" s="217"/>
      <c r="BU62" s="217"/>
      <c r="BV62" s="217"/>
      <c r="BW62" s="217"/>
      <c r="BX62" s="217"/>
      <c r="BY62" s="217"/>
      <c r="BZ62" s="218">
        <f t="shared" si="202"/>
        <v>0</v>
      </c>
      <c r="CA62" s="225">
        <f t="shared" si="203"/>
        <v>0</v>
      </c>
      <c r="CB62" s="227">
        <f t="shared" si="204"/>
        <v>0</v>
      </c>
      <c r="CC62" s="100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20"/>
      <c r="DM62" s="1"/>
      <c r="DN62" s="1"/>
      <c r="DO62" s="1"/>
      <c r="DP62" s="1"/>
      <c r="DQ62" s="1"/>
      <c r="DR62" s="1"/>
      <c r="DS62" s="20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20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</row>
    <row r="63" spans="2:174" ht="13.9" customHeight="1" x14ac:dyDescent="0.2">
      <c r="B63" s="33"/>
      <c r="C63" s="128">
        <v>5590</v>
      </c>
      <c r="D63" s="235" t="s">
        <v>428</v>
      </c>
      <c r="E63" s="235"/>
      <c r="F63" s="285">
        <v>0</v>
      </c>
      <c r="G63" s="285">
        <v>0</v>
      </c>
      <c r="H63" s="285">
        <v>0</v>
      </c>
      <c r="I63" s="286">
        <v>0</v>
      </c>
      <c r="J63" s="286">
        <v>0</v>
      </c>
      <c r="K63" s="286">
        <v>0</v>
      </c>
      <c r="L63" s="303">
        <v>0</v>
      </c>
      <c r="M63" s="303">
        <v>0</v>
      </c>
      <c r="N63" s="303">
        <v>0</v>
      </c>
      <c r="O63" s="286">
        <v>0</v>
      </c>
      <c r="P63" s="286">
        <v>0</v>
      </c>
      <c r="Q63" s="286">
        <v>0</v>
      </c>
      <c r="R63" s="286"/>
      <c r="S63" s="286"/>
      <c r="T63" s="286"/>
      <c r="U63" s="286"/>
      <c r="V63" s="286"/>
      <c r="W63" s="286"/>
      <c r="X63" s="218">
        <f t="shared" si="192"/>
        <v>0</v>
      </c>
      <c r="Y63" s="225">
        <f t="shared" si="193"/>
        <v>0</v>
      </c>
      <c r="Z63" s="227">
        <f t="shared" si="194"/>
        <v>0</v>
      </c>
      <c r="AA63" s="26"/>
      <c r="AC63" s="27"/>
      <c r="AD63" s="132"/>
      <c r="AE63" s="216"/>
      <c r="AF63" s="216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8"/>
      <c r="AZ63" s="217"/>
      <c r="BA63" s="219"/>
      <c r="BB63" s="100"/>
      <c r="BD63" s="27"/>
      <c r="BE63" s="132">
        <v>2132</v>
      </c>
      <c r="BF63" s="216" t="s">
        <v>490</v>
      </c>
      <c r="BG63" s="216"/>
      <c r="BH63" s="308"/>
      <c r="BI63" s="308"/>
      <c r="BJ63" s="308"/>
      <c r="BK63" s="286"/>
      <c r="BL63" s="286"/>
      <c r="BM63" s="286"/>
      <c r="BN63" s="308"/>
      <c r="BO63" s="308"/>
      <c r="BP63" s="308"/>
      <c r="BQ63" s="286"/>
      <c r="BR63" s="286"/>
      <c r="BS63" s="286"/>
      <c r="BT63" s="217"/>
      <c r="BU63" s="217"/>
      <c r="BV63" s="217"/>
      <c r="BW63" s="217"/>
      <c r="BX63" s="217"/>
      <c r="BY63" s="217"/>
      <c r="BZ63" s="218">
        <f t="shared" si="202"/>
        <v>0</v>
      </c>
      <c r="CA63" s="217">
        <f t="shared" si="203"/>
        <v>0</v>
      </c>
      <c r="CB63" s="219">
        <f t="shared" si="204"/>
        <v>0</v>
      </c>
      <c r="CC63" s="100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20"/>
      <c r="DM63" s="1"/>
      <c r="DN63" s="1"/>
      <c r="DO63" s="1"/>
      <c r="DP63" s="1"/>
      <c r="DQ63" s="1"/>
      <c r="DR63" s="1"/>
      <c r="DS63" s="20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20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</row>
    <row r="64" spans="2:174" ht="13.9" customHeight="1" x14ac:dyDescent="0.2">
      <c r="B64" s="33"/>
      <c r="C64" s="129">
        <v>5600</v>
      </c>
      <c r="D64" s="234" t="s">
        <v>429</v>
      </c>
      <c r="E64" s="234"/>
      <c r="F64" s="221">
        <f>SUM(F65)</f>
        <v>0</v>
      </c>
      <c r="G64" s="221">
        <f>SUM(G65)</f>
        <v>0</v>
      </c>
      <c r="H64" s="221">
        <v>0</v>
      </c>
      <c r="I64" s="221">
        <f>SUM(I65)</f>
        <v>0</v>
      </c>
      <c r="J64" s="221">
        <f>SUM(J65)</f>
        <v>0</v>
      </c>
      <c r="K64" s="221">
        <v>0</v>
      </c>
      <c r="L64" s="221">
        <f>SUM(L65)</f>
        <v>0</v>
      </c>
      <c r="M64" s="221">
        <f>SUM(M65)</f>
        <v>0</v>
      </c>
      <c r="N64" s="221">
        <v>0</v>
      </c>
      <c r="O64" s="221">
        <f>SUM(O65)</f>
        <v>0</v>
      </c>
      <c r="P64" s="221">
        <f>SUM(P65)</f>
        <v>0</v>
      </c>
      <c r="Q64" s="221">
        <v>0</v>
      </c>
      <c r="R64" s="221"/>
      <c r="S64" s="221"/>
      <c r="T64" s="221"/>
      <c r="U64" s="221"/>
      <c r="V64" s="221"/>
      <c r="W64" s="221"/>
      <c r="X64" s="222">
        <f t="shared" si="192"/>
        <v>0</v>
      </c>
      <c r="Y64" s="212">
        <f t="shared" si="193"/>
        <v>0</v>
      </c>
      <c r="Z64" s="214">
        <f t="shared" si="194"/>
        <v>0</v>
      </c>
      <c r="AA64" s="26"/>
      <c r="AC64" s="27"/>
      <c r="AD64" s="132"/>
      <c r="AE64" s="216"/>
      <c r="AF64" s="216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8"/>
      <c r="AZ64" s="217"/>
      <c r="BA64" s="219"/>
      <c r="BB64" s="100"/>
      <c r="BD64" s="27"/>
      <c r="BE64" s="132"/>
      <c r="BF64" s="216" t="s">
        <v>492</v>
      </c>
      <c r="BG64" s="216"/>
      <c r="BH64" s="308">
        <v>402176.69</v>
      </c>
      <c r="BI64" s="320">
        <v>0</v>
      </c>
      <c r="BJ64" s="308">
        <v>110159.63</v>
      </c>
      <c r="BK64" s="308">
        <v>286545.46999999997</v>
      </c>
      <c r="BL64" s="308">
        <v>286240.7</v>
      </c>
      <c r="BM64" s="286">
        <v>1234266.6200000001</v>
      </c>
      <c r="BN64" s="308">
        <v>27536.7</v>
      </c>
      <c r="BO64" s="308">
        <v>0</v>
      </c>
      <c r="BP64" s="308">
        <v>143407.87</v>
      </c>
      <c r="BQ64" s="308">
        <v>5246618.49</v>
      </c>
      <c r="BR64" s="308">
        <v>2146431.54</v>
      </c>
      <c r="BS64" s="286">
        <v>2878054.77</v>
      </c>
      <c r="BT64" s="217"/>
      <c r="BU64" s="217"/>
      <c r="BV64" s="217"/>
      <c r="BW64" s="217"/>
      <c r="BX64" s="217"/>
      <c r="BY64" s="217"/>
      <c r="BZ64" s="218">
        <f t="shared" si="202"/>
        <v>5962877.3499999996</v>
      </c>
      <c r="CA64" s="217">
        <f t="shared" si="203"/>
        <v>2432672.2400000002</v>
      </c>
      <c r="CB64" s="219">
        <f t="shared" si="204"/>
        <v>4365888.8900000006</v>
      </c>
      <c r="CC64" s="100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20"/>
      <c r="DM64" s="1"/>
      <c r="DN64" s="1"/>
      <c r="DO64" s="1"/>
      <c r="DP64" s="1"/>
      <c r="DQ64" s="1"/>
      <c r="DR64" s="1"/>
      <c r="DS64" s="20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20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</row>
    <row r="65" spans="2:174" ht="13.9" customHeight="1" x14ac:dyDescent="0.2">
      <c r="B65" s="33"/>
      <c r="C65" s="128">
        <v>5610</v>
      </c>
      <c r="D65" s="235" t="s">
        <v>430</v>
      </c>
      <c r="E65" s="235"/>
      <c r="F65" s="285">
        <v>0</v>
      </c>
      <c r="G65" s="285">
        <v>0</v>
      </c>
      <c r="H65" s="285">
        <v>0</v>
      </c>
      <c r="I65" s="288">
        <v>0</v>
      </c>
      <c r="J65" s="288">
        <v>0</v>
      </c>
      <c r="K65" s="288">
        <v>0</v>
      </c>
      <c r="L65" s="303">
        <v>0</v>
      </c>
      <c r="M65" s="303">
        <v>0</v>
      </c>
      <c r="N65" s="303">
        <v>0</v>
      </c>
      <c r="O65" s="288">
        <v>0</v>
      </c>
      <c r="P65" s="288">
        <v>0</v>
      </c>
      <c r="Q65" s="288">
        <v>0</v>
      </c>
      <c r="R65" s="291"/>
      <c r="S65" s="291"/>
      <c r="T65" s="291"/>
      <c r="U65" s="291"/>
      <c r="V65" s="291"/>
      <c r="W65" s="291"/>
      <c r="X65" s="218">
        <f t="shared" si="192"/>
        <v>0</v>
      </c>
      <c r="Y65" s="225">
        <f t="shared" si="193"/>
        <v>0</v>
      </c>
      <c r="Z65" s="227">
        <f t="shared" si="194"/>
        <v>0</v>
      </c>
      <c r="AA65" s="26"/>
      <c r="AC65" s="27"/>
      <c r="AD65" s="132"/>
      <c r="AE65" s="235"/>
      <c r="AF65" s="235"/>
      <c r="AG65" s="217"/>
      <c r="AH65" s="217"/>
      <c r="AI65" s="217"/>
      <c r="AJ65" s="217"/>
      <c r="AK65" s="217"/>
      <c r="AL65" s="217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18"/>
      <c r="AZ65" s="217"/>
      <c r="BA65" s="219"/>
      <c r="BB65" s="100"/>
      <c r="BD65" s="27"/>
      <c r="BE65" s="133"/>
      <c r="BF65" s="234" t="s">
        <v>493</v>
      </c>
      <c r="BG65" s="234"/>
      <c r="BH65" s="221">
        <f>+BH55-BH60</f>
        <v>-406005.89</v>
      </c>
      <c r="BI65" s="221">
        <f>+BI55-BI60</f>
        <v>-715314.63</v>
      </c>
      <c r="BJ65" s="221">
        <f>+BJ55-BJ60</f>
        <v>-45538.420000000006</v>
      </c>
      <c r="BK65" s="221">
        <f t="shared" ref="BK65:BL65" si="246">+BK55-BK60</f>
        <v>1397469.46</v>
      </c>
      <c r="BL65" s="221">
        <f t="shared" si="246"/>
        <v>1433702.08</v>
      </c>
      <c r="BM65" s="221">
        <f t="shared" ref="BM65:BQ65" si="247">+BM55-BM60</f>
        <v>2648271.9499999997</v>
      </c>
      <c r="BN65" s="221">
        <f t="shared" si="247"/>
        <v>-27536.7</v>
      </c>
      <c r="BO65" s="221">
        <f t="shared" ref="BO65:BP65" si="248">+BO55-BO60</f>
        <v>112196.25</v>
      </c>
      <c r="BP65" s="221">
        <f t="shared" si="248"/>
        <v>-143407.87</v>
      </c>
      <c r="BQ65" s="221">
        <f t="shared" si="247"/>
        <v>1683795.88</v>
      </c>
      <c r="BR65" s="221">
        <f t="shared" ref="BR65:BS65" si="249">+BR55-BR60</f>
        <v>2438029.5300000003</v>
      </c>
      <c r="BS65" s="221">
        <f t="shared" si="249"/>
        <v>64316.799999999814</v>
      </c>
      <c r="BT65" s="212"/>
      <c r="BU65" s="212"/>
      <c r="BV65" s="212"/>
      <c r="BW65" s="212"/>
      <c r="BX65" s="212"/>
      <c r="BY65" s="212"/>
      <c r="BZ65" s="300">
        <f t="shared" si="202"/>
        <v>2647722.75</v>
      </c>
      <c r="CA65" s="221">
        <f t="shared" si="203"/>
        <v>3268613.2300000004</v>
      </c>
      <c r="CB65" s="223">
        <f t="shared" si="204"/>
        <v>2523642.4599999995</v>
      </c>
      <c r="CC65" s="100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20"/>
      <c r="DM65" s="1"/>
      <c r="DN65" s="1"/>
      <c r="DO65" s="1"/>
      <c r="DP65" s="1"/>
      <c r="DQ65" s="1"/>
      <c r="DR65" s="1"/>
      <c r="DS65" s="20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20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</row>
    <row r="66" spans="2:174" ht="13.9" customHeight="1" x14ac:dyDescent="0.2">
      <c r="B66" s="33"/>
      <c r="C66" s="129">
        <v>3210</v>
      </c>
      <c r="D66" s="234" t="s">
        <v>431</v>
      </c>
      <c r="E66" s="234"/>
      <c r="F66" s="212">
        <f>+F13-F32</f>
        <v>758083.1400000006</v>
      </c>
      <c r="G66" s="212">
        <f>+G13-G32</f>
        <v>678201.60000000149</v>
      </c>
      <c r="H66" s="212">
        <v>41821.560000006109</v>
      </c>
      <c r="I66" s="212">
        <f>+I13-I32</f>
        <v>10570313.399999991</v>
      </c>
      <c r="J66" s="212">
        <f>+J13-J32</f>
        <v>21234965.520000003</v>
      </c>
      <c r="K66" s="212">
        <v>7183698.2100000009</v>
      </c>
      <c r="L66" s="212">
        <f>+L13-L32</f>
        <v>623577.35999999987</v>
      </c>
      <c r="M66" s="212">
        <f>+M13-M32</f>
        <v>-21986.950000000186</v>
      </c>
      <c r="N66" s="212">
        <v>-11438.030000000261</v>
      </c>
      <c r="O66" s="212">
        <f>+O13-O32</f>
        <v>3663838.3500000006</v>
      </c>
      <c r="P66" s="212">
        <f>+P13-P32</f>
        <v>6112989.9299999997</v>
      </c>
      <c r="Q66" s="212">
        <v>7508760.5000000009</v>
      </c>
      <c r="R66" s="212"/>
      <c r="S66" s="212"/>
      <c r="T66" s="212"/>
      <c r="U66" s="212"/>
      <c r="V66" s="212"/>
      <c r="W66" s="212"/>
      <c r="X66" s="222">
        <f t="shared" si="192"/>
        <v>15615812.249999993</v>
      </c>
      <c r="Y66" s="212">
        <f t="shared" si="193"/>
        <v>28004170.100000005</v>
      </c>
      <c r="Z66" s="214">
        <f t="shared" si="194"/>
        <v>14722842.240000008</v>
      </c>
      <c r="AA66" s="26"/>
      <c r="AC66" s="27"/>
      <c r="AD66" s="132"/>
      <c r="AE66" s="231"/>
      <c r="AF66" s="231"/>
      <c r="AG66" s="225"/>
      <c r="AH66" s="225"/>
      <c r="AI66" s="225"/>
      <c r="AJ66" s="225"/>
      <c r="AK66" s="225"/>
      <c r="AL66" s="225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26"/>
      <c r="AZ66" s="225"/>
      <c r="BA66" s="227"/>
      <c r="BB66" s="100"/>
      <c r="BD66" s="27"/>
      <c r="BE66" s="133"/>
      <c r="BF66" s="211" t="s">
        <v>494</v>
      </c>
      <c r="BG66" s="211"/>
      <c r="BH66" s="212">
        <f>+BH43+BH53+BH65</f>
        <v>774620.79000000341</v>
      </c>
      <c r="BI66" s="212">
        <f>+BI43+BI53+BI65</f>
        <v>1667555.7300000032</v>
      </c>
      <c r="BJ66" s="212">
        <f>+BJ43+BJ53+BJ65</f>
        <v>530350.89000000607</v>
      </c>
      <c r="BK66" s="212">
        <f t="shared" ref="BK66:BL66" si="250">+BK43+BK53+BK65</f>
        <v>8057734.5799999936</v>
      </c>
      <c r="BL66" s="212">
        <f t="shared" si="250"/>
        <v>10008966.99</v>
      </c>
      <c r="BM66" s="212">
        <f t="shared" ref="BM66:BN66" si="251">+BM43+BM53+BM65</f>
        <v>-3552346.6200000006</v>
      </c>
      <c r="BN66" s="212">
        <f t="shared" si="251"/>
        <v>652933.5</v>
      </c>
      <c r="BO66" s="212">
        <f t="shared" ref="BO66:BQ66" si="252">+BO43+BO53+BO65</f>
        <v>112196.24999999977</v>
      </c>
      <c r="BP66" s="212">
        <f t="shared" si="252"/>
        <v>-113838.16000000027</v>
      </c>
      <c r="BQ66" s="212">
        <f t="shared" si="252"/>
        <v>577997.26000000071</v>
      </c>
      <c r="BR66" s="212">
        <f t="shared" ref="BR66:BS66" si="253">+BR43+BR53+BR65</f>
        <v>3193824.5</v>
      </c>
      <c r="BS66" s="212">
        <f t="shared" si="253"/>
        <v>-1021950.9899999984</v>
      </c>
      <c r="BT66" s="212"/>
      <c r="BU66" s="212"/>
      <c r="BV66" s="212"/>
      <c r="BW66" s="212"/>
      <c r="BX66" s="212"/>
      <c r="BY66" s="212"/>
      <c r="BZ66" s="213">
        <f t="shared" si="202"/>
        <v>10063286.129999999</v>
      </c>
      <c r="CA66" s="212">
        <f t="shared" si="203"/>
        <v>14982543.470000003</v>
      </c>
      <c r="CB66" s="214">
        <f t="shared" si="204"/>
        <v>-4157784.8799999929</v>
      </c>
      <c r="CC66" s="100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20"/>
      <c r="DM66" s="1"/>
      <c r="DN66" s="1"/>
      <c r="DO66" s="1"/>
      <c r="DP66" s="1"/>
      <c r="DQ66" s="1"/>
      <c r="DR66" s="1"/>
      <c r="DS66" s="20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20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</row>
    <row r="67" spans="2:174" ht="13.9" customHeight="1" x14ac:dyDescent="0.2">
      <c r="B67" s="33"/>
      <c r="C67" s="128"/>
      <c r="D67" s="220"/>
      <c r="E67" s="220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8"/>
      <c r="Y67" s="217"/>
      <c r="Z67" s="219"/>
      <c r="AA67" s="26"/>
      <c r="AC67" s="27"/>
      <c r="AD67" s="132"/>
      <c r="AE67" s="215"/>
      <c r="AF67" s="215"/>
      <c r="AG67" s="236"/>
      <c r="AH67" s="236"/>
      <c r="AI67" s="236"/>
      <c r="AJ67" s="236"/>
      <c r="AK67" s="236"/>
      <c r="AL67" s="236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37"/>
      <c r="AZ67" s="236"/>
      <c r="BA67" s="238"/>
      <c r="BB67" s="100"/>
      <c r="BD67" s="27"/>
      <c r="BE67" s="133">
        <v>1110</v>
      </c>
      <c r="BF67" s="215" t="s">
        <v>495</v>
      </c>
      <c r="BG67" s="215"/>
      <c r="BH67" s="283">
        <f>+BI68</f>
        <v>4288587.9700000035</v>
      </c>
      <c r="BI67" s="283">
        <f>+BJ68</f>
        <v>2621032.2400000002</v>
      </c>
      <c r="BJ67" s="283">
        <f>+BK68</f>
        <v>28569133.549999993</v>
      </c>
      <c r="BK67" s="236">
        <f>+BL68</f>
        <v>20511398.969999999</v>
      </c>
      <c r="BL67" s="236">
        <f>+BM68</f>
        <v>10502431.98</v>
      </c>
      <c r="BM67" s="236">
        <v>14035440.26</v>
      </c>
      <c r="BN67" s="283">
        <f t="shared" ref="BN67:BS67" si="254">+BO68</f>
        <v>226245.87999999977</v>
      </c>
      <c r="BO67" s="283">
        <f t="shared" si="254"/>
        <v>114049.63</v>
      </c>
      <c r="BP67" s="283">
        <f t="shared" si="254"/>
        <v>7695571.7400000012</v>
      </c>
      <c r="BQ67" s="221">
        <f t="shared" si="254"/>
        <v>7117574.4800000004</v>
      </c>
      <c r="BR67" s="221">
        <f t="shared" si="254"/>
        <v>3923749.98</v>
      </c>
      <c r="BS67" s="221">
        <f t="shared" si="254"/>
        <v>0</v>
      </c>
      <c r="BT67" s="221"/>
      <c r="BU67" s="221"/>
      <c r="BV67" s="221"/>
      <c r="BW67" s="221"/>
      <c r="BX67" s="221"/>
      <c r="BY67" s="221"/>
      <c r="BZ67" s="301">
        <f t="shared" si="202"/>
        <v>32143807.300000001</v>
      </c>
      <c r="CA67" s="236">
        <f t="shared" si="203"/>
        <v>17161263.830000002</v>
      </c>
      <c r="CB67" s="238">
        <f t="shared" si="204"/>
        <v>50300145.549999997</v>
      </c>
      <c r="CC67" s="100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20"/>
      <c r="DM67" s="1"/>
      <c r="DN67" s="1"/>
      <c r="DO67" s="1"/>
      <c r="DP67" s="1"/>
      <c r="DQ67" s="1"/>
      <c r="DR67" s="1"/>
      <c r="DS67" s="20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20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</row>
    <row r="68" spans="2:174" ht="13.9" customHeight="1" x14ac:dyDescent="0.2">
      <c r="B68" s="33"/>
      <c r="C68" s="128"/>
      <c r="D68" s="216"/>
      <c r="E68" s="216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8"/>
      <c r="Y68" s="217"/>
      <c r="Z68" s="219"/>
      <c r="AA68" s="26"/>
      <c r="AC68" s="27"/>
      <c r="AD68" s="132"/>
      <c r="AE68" s="216"/>
      <c r="AF68" s="216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8"/>
      <c r="AZ68" s="217"/>
      <c r="BA68" s="219"/>
      <c r="BB68" s="100"/>
      <c r="BD68" s="27"/>
      <c r="BE68" s="133">
        <v>1110</v>
      </c>
      <c r="BF68" s="215" t="s">
        <v>496</v>
      </c>
      <c r="BG68" s="215"/>
      <c r="BH68" s="284">
        <f>+BH67+BH66</f>
        <v>5063208.7600000072</v>
      </c>
      <c r="BI68" s="284">
        <f>+BI67+BI66</f>
        <v>4288587.9700000035</v>
      </c>
      <c r="BJ68" s="284">
        <v>2621032.2400000002</v>
      </c>
      <c r="BK68" s="221">
        <f>+BK66+BK67</f>
        <v>28569133.549999993</v>
      </c>
      <c r="BL68" s="221">
        <f>+BL66+BL67</f>
        <v>20511398.969999999</v>
      </c>
      <c r="BM68" s="221">
        <v>10502431.98</v>
      </c>
      <c r="BN68" s="284">
        <f>+BN66+BN67</f>
        <v>879179.37999999977</v>
      </c>
      <c r="BO68" s="284">
        <f>+BO66+BO67</f>
        <v>226245.87999999977</v>
      </c>
      <c r="BP68" s="284">
        <v>114049.63</v>
      </c>
      <c r="BQ68" s="221">
        <f>+BQ66+BQ67</f>
        <v>7695571.7400000012</v>
      </c>
      <c r="BR68" s="221">
        <f>+BR66+BR67</f>
        <v>7117574.4800000004</v>
      </c>
      <c r="BS68" s="221">
        <v>3923749.98</v>
      </c>
      <c r="BT68" s="221"/>
      <c r="BU68" s="221"/>
      <c r="BV68" s="221"/>
      <c r="BW68" s="221"/>
      <c r="BX68" s="221"/>
      <c r="BY68" s="221"/>
      <c r="BZ68" s="300">
        <f t="shared" si="202"/>
        <v>42207093.430000007</v>
      </c>
      <c r="CA68" s="221">
        <f t="shared" si="203"/>
        <v>32143807.300000001</v>
      </c>
      <c r="CB68" s="223">
        <f t="shared" si="204"/>
        <v>17161263.830000002</v>
      </c>
      <c r="CC68" s="100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20"/>
      <c r="DM68" s="1"/>
      <c r="DN68" s="1"/>
      <c r="DO68" s="1"/>
      <c r="DP68" s="1"/>
      <c r="DQ68" s="1"/>
      <c r="DR68" s="1"/>
      <c r="DS68" s="20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20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</row>
    <row r="69" spans="2:174" ht="13.9" customHeight="1" x14ac:dyDescent="0.2">
      <c r="B69" s="33"/>
      <c r="C69" s="130"/>
      <c r="D69" s="247"/>
      <c r="E69" s="247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9"/>
      <c r="Y69" s="228"/>
      <c r="Z69" s="230"/>
      <c r="AA69" s="26"/>
      <c r="AC69" s="27"/>
      <c r="AD69" s="134"/>
      <c r="AE69" s="247"/>
      <c r="AF69" s="247"/>
      <c r="AG69" s="239"/>
      <c r="AH69" s="239"/>
      <c r="AI69" s="239"/>
      <c r="AJ69" s="239"/>
      <c r="AK69" s="239"/>
      <c r="AL69" s="239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40"/>
      <c r="AZ69" s="239"/>
      <c r="BA69" s="241"/>
      <c r="BB69" s="100"/>
      <c r="BD69" s="27"/>
      <c r="BE69" s="134"/>
      <c r="BF69" s="247"/>
      <c r="BG69" s="247"/>
      <c r="BH69" s="247"/>
      <c r="BI69" s="239"/>
      <c r="BJ69" s="239"/>
      <c r="BK69" s="239"/>
      <c r="BL69" s="239"/>
      <c r="BM69" s="239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40"/>
      <c r="CA69" s="239"/>
      <c r="CB69" s="241"/>
      <c r="CC69" s="100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20"/>
      <c r="DM69" s="1"/>
      <c r="DN69" s="1"/>
      <c r="DO69" s="1"/>
      <c r="DP69" s="1"/>
      <c r="DQ69" s="1"/>
      <c r="DR69" s="1"/>
      <c r="DS69" s="20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20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</row>
    <row r="70" spans="2:174" ht="13.9" customHeight="1" thickBot="1" x14ac:dyDescent="0.25">
      <c r="B70" s="88"/>
      <c r="C70" s="131"/>
      <c r="D70" s="323"/>
      <c r="E70" s="323"/>
      <c r="F70" s="201"/>
      <c r="G70" s="201"/>
      <c r="H70" s="201"/>
      <c r="I70" s="95"/>
      <c r="J70" s="201"/>
      <c r="K70" s="95"/>
      <c r="L70" s="95"/>
      <c r="M70" s="201"/>
      <c r="N70" s="95"/>
      <c r="O70" s="118"/>
      <c r="P70" s="201"/>
      <c r="Q70" s="118"/>
      <c r="R70" s="118"/>
      <c r="S70" s="201"/>
      <c r="T70" s="118"/>
      <c r="U70" s="95"/>
      <c r="V70" s="201"/>
      <c r="W70" s="95"/>
      <c r="X70" s="95"/>
      <c r="Y70" s="201"/>
      <c r="Z70" s="95"/>
      <c r="AA70" s="65"/>
      <c r="AC70" s="88"/>
      <c r="AD70" s="131"/>
      <c r="AE70" s="323"/>
      <c r="AF70" s="323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65"/>
      <c r="BD70" s="88"/>
      <c r="BE70" s="131"/>
      <c r="BF70" s="323"/>
      <c r="BG70" s="323"/>
      <c r="BH70" s="310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65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20"/>
      <c r="DM70" s="1"/>
      <c r="DN70" s="1"/>
      <c r="DO70" s="1"/>
      <c r="DP70" s="1"/>
      <c r="DQ70" s="1"/>
      <c r="DR70" s="1"/>
      <c r="DS70" s="20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20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</row>
    <row r="71" spans="2:174" ht="13.9" customHeight="1" x14ac:dyDescent="0.2">
      <c r="AP71" s="70"/>
      <c r="AQ71" s="70"/>
      <c r="AY71" s="139">
        <f>+AY13-AY32-AY49</f>
        <v>41821.55999994278</v>
      </c>
      <c r="AZ71" s="139">
        <f>+AZ13-AZ32-AZ49</f>
        <v>41821.560000002384</v>
      </c>
      <c r="BA71" s="139">
        <f>+BA13-BA32-BA49</f>
        <v>0</v>
      </c>
      <c r="BZ71" s="139">
        <f>+BZ43+BZ53+BZ65+BZ67-BZ68</f>
        <v>0</v>
      </c>
      <c r="CA71" s="139"/>
      <c r="CB71" s="139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20"/>
      <c r="DM71" s="1"/>
      <c r="DN71" s="1"/>
      <c r="DO71" s="1"/>
      <c r="DP71" s="1"/>
      <c r="DQ71" s="1"/>
      <c r="DR71" s="1"/>
      <c r="DS71" s="20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20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</row>
  </sheetData>
  <autoFilter ref="C12:CB66">
    <filterColumn colId="1" showButton="0"/>
    <filterColumn colId="28" showButton="0"/>
    <filterColumn colId="55" showButton="0"/>
  </autoFilter>
  <mergeCells count="327">
    <mergeCell ref="ES12:ET12"/>
    <mergeCell ref="EX12:EY12"/>
    <mergeCell ref="EX23:EY23"/>
    <mergeCell ref="EX26:EY26"/>
    <mergeCell ref="EX40:EY40"/>
    <mergeCell ref="EX43:EY43"/>
    <mergeCell ref="EX47:EY47"/>
    <mergeCell ref="ES48:ET48"/>
    <mergeCell ref="EX48:EY48"/>
    <mergeCell ref="EX50:EY50"/>
    <mergeCell ref="EX51:EY51"/>
    <mergeCell ref="EX52:EY52"/>
    <mergeCell ref="ES53:ET53"/>
    <mergeCell ref="EX53:EY53"/>
    <mergeCell ref="CM53:CN53"/>
    <mergeCell ref="DC53:DD53"/>
    <mergeCell ref="DM53:DN53"/>
    <mergeCell ref="DT53:DU53"/>
    <mergeCell ref="EE53:EF53"/>
    <mergeCell ref="EJ53:EK53"/>
    <mergeCell ref="CM48:CN48"/>
    <mergeCell ref="DC48:DD48"/>
    <mergeCell ref="DT48:DU48"/>
    <mergeCell ref="EE48:EF48"/>
    <mergeCell ref="EJ48:EK48"/>
    <mergeCell ref="CM49:CN49"/>
    <mergeCell ref="DC49:DD49"/>
    <mergeCell ref="DT49:DU49"/>
    <mergeCell ref="DC50:DD50"/>
    <mergeCell ref="DT50:DU50"/>
    <mergeCell ref="EJ50:EK50"/>
    <mergeCell ref="CG51:CH51"/>
    <mergeCell ref="CM51:CN51"/>
    <mergeCell ref="DC51:DD51"/>
    <mergeCell ref="DT51:DU51"/>
    <mergeCell ref="EJ51:EK51"/>
    <mergeCell ref="DC52:DD52"/>
    <mergeCell ref="DT52:DU52"/>
    <mergeCell ref="EJ52:EK52"/>
    <mergeCell ref="CM42:CN42"/>
    <mergeCell ref="DC42:DD42"/>
    <mergeCell ref="DT42:DU42"/>
    <mergeCell ref="CM43:CN43"/>
    <mergeCell ref="DC43:DD43"/>
    <mergeCell ref="DT43:DU43"/>
    <mergeCell ref="EJ43:EK43"/>
    <mergeCell ref="CM44:CN44"/>
    <mergeCell ref="DC44:DD44"/>
    <mergeCell ref="DT44:DU44"/>
    <mergeCell ref="CM45:CN45"/>
    <mergeCell ref="DC45:DD45"/>
    <mergeCell ref="DT45:DU45"/>
    <mergeCell ref="CM46:CN46"/>
    <mergeCell ref="DC46:DD46"/>
    <mergeCell ref="DT46:DU46"/>
    <mergeCell ref="DC47:DD47"/>
    <mergeCell ref="DT47:DU47"/>
    <mergeCell ref="EJ47:EK47"/>
    <mergeCell ref="CM37:CN37"/>
    <mergeCell ref="DC37:DD37"/>
    <mergeCell ref="DT37:DU37"/>
    <mergeCell ref="FH37:FI37"/>
    <mergeCell ref="CM38:CN38"/>
    <mergeCell ref="DC38:DD38"/>
    <mergeCell ref="DT38:DU38"/>
    <mergeCell ref="DC39:DD39"/>
    <mergeCell ref="DT39:DU39"/>
    <mergeCell ref="FH39:FI39"/>
    <mergeCell ref="CM40:CN40"/>
    <mergeCell ref="DC40:DD40"/>
    <mergeCell ref="DT40:DU40"/>
    <mergeCell ref="EJ40:EK40"/>
    <mergeCell ref="CM41:CN41"/>
    <mergeCell ref="DC41:DD41"/>
    <mergeCell ref="DT41:DU41"/>
    <mergeCell ref="CM36:CN36"/>
    <mergeCell ref="DC36:DD36"/>
    <mergeCell ref="DT36:DU36"/>
    <mergeCell ref="FH36:FI36"/>
    <mergeCell ref="CG29:CH29"/>
    <mergeCell ref="CM29:CN29"/>
    <mergeCell ref="DC29:DD29"/>
    <mergeCell ref="DM29:DN29"/>
    <mergeCell ref="DT29:DU29"/>
    <mergeCell ref="FH29:FI29"/>
    <mergeCell ref="CG30:CH30"/>
    <mergeCell ref="CM30:CN30"/>
    <mergeCell ref="DC30:DD30"/>
    <mergeCell ref="DM30:DN30"/>
    <mergeCell ref="DT30:DU30"/>
    <mergeCell ref="FH30:FI30"/>
    <mergeCell ref="CG31:CH31"/>
    <mergeCell ref="CM31:CN31"/>
    <mergeCell ref="CW31:CX31"/>
    <mergeCell ref="DM31:DN31"/>
    <mergeCell ref="CG33:CH33"/>
    <mergeCell ref="CM33:CN33"/>
    <mergeCell ref="DC33:DD33"/>
    <mergeCell ref="DM33:DN33"/>
    <mergeCell ref="CG28:CH28"/>
    <mergeCell ref="CM28:CN28"/>
    <mergeCell ref="DC28:DD28"/>
    <mergeCell ref="DM28:DN28"/>
    <mergeCell ref="DT28:DU28"/>
    <mergeCell ref="FH28:FI28"/>
    <mergeCell ref="CM35:CN35"/>
    <mergeCell ref="DC35:DD35"/>
    <mergeCell ref="DT35:DU35"/>
    <mergeCell ref="FH35:FI35"/>
    <mergeCell ref="DT33:DU33"/>
    <mergeCell ref="FH33:FI33"/>
    <mergeCell ref="CG34:CH34"/>
    <mergeCell ref="CM34:CN34"/>
    <mergeCell ref="DC34:DD34"/>
    <mergeCell ref="DT34:DU34"/>
    <mergeCell ref="FH34:FI34"/>
    <mergeCell ref="CG23:CH23"/>
    <mergeCell ref="CM23:CN23"/>
    <mergeCell ref="DC23:DD23"/>
    <mergeCell ref="DM23:DN23"/>
    <mergeCell ref="DT23:DU23"/>
    <mergeCell ref="EJ23:EK23"/>
    <mergeCell ref="FH23:FI23"/>
    <mergeCell ref="FH31:FI31"/>
    <mergeCell ref="CW29:CX29"/>
    <mergeCell ref="CM25:CN25"/>
    <mergeCell ref="DC25:DD25"/>
    <mergeCell ref="DM25:DN25"/>
    <mergeCell ref="DT25:DU25"/>
    <mergeCell ref="CG26:CH26"/>
    <mergeCell ref="CM26:CN26"/>
    <mergeCell ref="DC26:DD26"/>
    <mergeCell ref="DM26:DN26"/>
    <mergeCell ref="DT26:DU26"/>
    <mergeCell ref="EJ26:EK26"/>
    <mergeCell ref="FH26:FI26"/>
    <mergeCell ref="CG27:CH27"/>
    <mergeCell ref="DC27:DD27"/>
    <mergeCell ref="DM27:DN27"/>
    <mergeCell ref="DT27:DU27"/>
    <mergeCell ref="CM20:CN20"/>
    <mergeCell ref="DC20:DD20"/>
    <mergeCell ref="CM21:CN21"/>
    <mergeCell ref="DC21:DD21"/>
    <mergeCell ref="DT21:DU21"/>
    <mergeCell ref="FH21:FI21"/>
    <mergeCell ref="CG22:CH22"/>
    <mergeCell ref="CM22:CN22"/>
    <mergeCell ref="FH22:FI22"/>
    <mergeCell ref="FH16:FI16"/>
    <mergeCell ref="DC17:DD17"/>
    <mergeCell ref="CG24:CH24"/>
    <mergeCell ref="CM24:CN24"/>
    <mergeCell ref="CW24:CX24"/>
    <mergeCell ref="DC24:DD24"/>
    <mergeCell ref="DM24:DN24"/>
    <mergeCell ref="DT24:DU24"/>
    <mergeCell ref="FH24:FI24"/>
    <mergeCell ref="DM17:DN17"/>
    <mergeCell ref="DT17:DU17"/>
    <mergeCell ref="FH17:FI17"/>
    <mergeCell ref="CG18:CH18"/>
    <mergeCell ref="CM18:CN18"/>
    <mergeCell ref="DC18:DD18"/>
    <mergeCell ref="DM18:DN18"/>
    <mergeCell ref="DT18:DU18"/>
    <mergeCell ref="FH18:FI18"/>
    <mergeCell ref="CG19:CH19"/>
    <mergeCell ref="CM19:CN19"/>
    <mergeCell ref="DC19:DD19"/>
    <mergeCell ref="DM19:DN19"/>
    <mergeCell ref="DT19:DU19"/>
    <mergeCell ref="CG20:CH20"/>
    <mergeCell ref="FO9:FO11"/>
    <mergeCell ref="CG11:CH11"/>
    <mergeCell ref="CM11:CN11"/>
    <mergeCell ref="DC11:DD11"/>
    <mergeCell ref="DM20:DN20"/>
    <mergeCell ref="DT20:DU20"/>
    <mergeCell ref="FH20:FI20"/>
    <mergeCell ref="FH13:FI13"/>
    <mergeCell ref="CG14:CH14"/>
    <mergeCell ref="CM14:CN14"/>
    <mergeCell ref="DC14:DD14"/>
    <mergeCell ref="DM14:DN14"/>
    <mergeCell ref="DT14:DU14"/>
    <mergeCell ref="CG15:CH15"/>
    <mergeCell ref="CM15:CN15"/>
    <mergeCell ref="DC15:DD15"/>
    <mergeCell ref="DM15:DN15"/>
    <mergeCell ref="DT15:DU15"/>
    <mergeCell ref="FH15:FI15"/>
    <mergeCell ref="CG16:CH16"/>
    <mergeCell ref="CW16:CX16"/>
    <mergeCell ref="DC16:DD16"/>
    <mergeCell ref="DM16:DN16"/>
    <mergeCell ref="DT16:DU16"/>
    <mergeCell ref="EE9:EF9"/>
    <mergeCell ref="EJ9:EK9"/>
    <mergeCell ref="FG9:FG11"/>
    <mergeCell ref="FH9:FI11"/>
    <mergeCell ref="FJ9:FJ11"/>
    <mergeCell ref="FK9:FK11"/>
    <mergeCell ref="FL9:FL11"/>
    <mergeCell ref="FM9:FM11"/>
    <mergeCell ref="FN9:FN11"/>
    <mergeCell ref="CH2:CO2"/>
    <mergeCell ref="CX2:DE2"/>
    <mergeCell ref="DN2:DV2"/>
    <mergeCell ref="EF2:EL2"/>
    <mergeCell ref="CH5:CO5"/>
    <mergeCell ref="CX5:DE5"/>
    <mergeCell ref="DN5:DV5"/>
    <mergeCell ref="EF5:EL5"/>
    <mergeCell ref="FI6:FO6"/>
    <mergeCell ref="CH3:CO3"/>
    <mergeCell ref="CX3:DE3"/>
    <mergeCell ref="DN3:DV3"/>
    <mergeCell ref="EF3:EL3"/>
    <mergeCell ref="FI3:FM3"/>
    <mergeCell ref="CH4:CO4"/>
    <mergeCell ref="CX4:DE4"/>
    <mergeCell ref="DN4:DV4"/>
    <mergeCell ref="EF4:EL4"/>
    <mergeCell ref="FI4:FM4"/>
    <mergeCell ref="FI5:FM5"/>
    <mergeCell ref="ET2:EZ2"/>
    <mergeCell ref="ET3:EZ3"/>
    <mergeCell ref="ET4:EZ4"/>
    <mergeCell ref="ET5:EZ5"/>
    <mergeCell ref="DC12:DD12"/>
    <mergeCell ref="DM12:DN12"/>
    <mergeCell ref="DT12:DU12"/>
    <mergeCell ref="EE12:EF12"/>
    <mergeCell ref="EJ12:EK12"/>
    <mergeCell ref="FI2:FM2"/>
    <mergeCell ref="DM11:DN11"/>
    <mergeCell ref="DT11:DU11"/>
    <mergeCell ref="EF7:EM7"/>
    <mergeCell ref="ET7:FA7"/>
    <mergeCell ref="ES9:ET9"/>
    <mergeCell ref="EX9:EY9"/>
    <mergeCell ref="CX7:DG7"/>
    <mergeCell ref="DN7:DW7"/>
    <mergeCell ref="FI7:FM7"/>
    <mergeCell ref="CW9:CX9"/>
    <mergeCell ref="DC9:DD9"/>
    <mergeCell ref="DM9:DN9"/>
    <mergeCell ref="DT9:DU9"/>
    <mergeCell ref="DC32:DD32"/>
    <mergeCell ref="DM32:DN32"/>
    <mergeCell ref="DT32:DU32"/>
    <mergeCell ref="CW53:CX53"/>
    <mergeCell ref="CW30:CX30"/>
    <mergeCell ref="CW32:CX32"/>
    <mergeCell ref="CW33:CX33"/>
    <mergeCell ref="CW11:CX11"/>
    <mergeCell ref="CW12:CX12"/>
    <mergeCell ref="CW13:CX13"/>
    <mergeCell ref="CW14:CX14"/>
    <mergeCell ref="CW15:CX15"/>
    <mergeCell ref="CW18:CX18"/>
    <mergeCell ref="CW19:CX19"/>
    <mergeCell ref="CW20:CX20"/>
    <mergeCell ref="CW23:CX23"/>
    <mergeCell ref="CW25:CX25"/>
    <mergeCell ref="CW26:CX26"/>
    <mergeCell ref="CW27:CX27"/>
    <mergeCell ref="CW28:CX28"/>
    <mergeCell ref="DC13:DD13"/>
    <mergeCell ref="DM13:DN13"/>
    <mergeCell ref="DT13:DU13"/>
    <mergeCell ref="CW17:CX17"/>
    <mergeCell ref="CG17:CH17"/>
    <mergeCell ref="CM17:CN17"/>
    <mergeCell ref="U9:W10"/>
    <mergeCell ref="D12:E12"/>
    <mergeCell ref="I9:K10"/>
    <mergeCell ref="L9:N10"/>
    <mergeCell ref="AY9:BA10"/>
    <mergeCell ref="R9:T10"/>
    <mergeCell ref="AM9:AO10"/>
    <mergeCell ref="AP9:AR10"/>
    <mergeCell ref="AS9:AU10"/>
    <mergeCell ref="AV9:AX10"/>
    <mergeCell ref="AE12:AF12"/>
    <mergeCell ref="CG12:CH12"/>
    <mergeCell ref="AE9:AF11"/>
    <mergeCell ref="AG9:AI10"/>
    <mergeCell ref="AJ9:AL10"/>
    <mergeCell ref="CG9:CH9"/>
    <mergeCell ref="CM9:CN9"/>
    <mergeCell ref="AF4:BA4"/>
    <mergeCell ref="D9:E11"/>
    <mergeCell ref="F9:H10"/>
    <mergeCell ref="CM12:CN12"/>
    <mergeCell ref="AF5:BA5"/>
    <mergeCell ref="E7:Z7"/>
    <mergeCell ref="AF7:BA7"/>
    <mergeCell ref="O9:Q10"/>
    <mergeCell ref="CG13:CH13"/>
    <mergeCell ref="CM13:CN13"/>
    <mergeCell ref="CH7:CQ7"/>
    <mergeCell ref="E3:Z3"/>
    <mergeCell ref="E5:Z5"/>
    <mergeCell ref="AF2:BA2"/>
    <mergeCell ref="D70:E70"/>
    <mergeCell ref="AE70:AF70"/>
    <mergeCell ref="E2:Z2"/>
    <mergeCell ref="X9:Z10"/>
    <mergeCell ref="BG2:CB2"/>
    <mergeCell ref="BG3:CB3"/>
    <mergeCell ref="BG4:CB4"/>
    <mergeCell ref="BG5:CB5"/>
    <mergeCell ref="BG7:CB7"/>
    <mergeCell ref="BF9:BG11"/>
    <mergeCell ref="BH9:BJ10"/>
    <mergeCell ref="BK9:BM10"/>
    <mergeCell ref="BN9:BP10"/>
    <mergeCell ref="BQ9:BS10"/>
    <mergeCell ref="BT9:BV10"/>
    <mergeCell ref="BW9:BY10"/>
    <mergeCell ref="BZ9:CB10"/>
    <mergeCell ref="BF12:BG12"/>
    <mergeCell ref="BF70:BG70"/>
    <mergeCell ref="AF3:BA3"/>
    <mergeCell ref="E4:Z4"/>
  </mergeCells>
  <conditionalFormatting sqref="DN38:DO44 CX38:DA44">
    <cfRule type="expression" dxfId="11" priority="43">
      <formula>#REF!&lt;&gt;#REF!</formula>
    </cfRule>
    <cfRule type="expression" dxfId="10" priority="44">
      <formula>#REF!&lt;&gt;#REF!</formula>
    </cfRule>
  </conditionalFormatting>
  <conditionalFormatting sqref="DQ38:DQ44">
    <cfRule type="expression" dxfId="9" priority="29">
      <formula>#REF!&lt;&gt;#REF!</formula>
    </cfRule>
    <cfRule type="expression" dxfId="8" priority="30">
      <formula>#REF!&lt;&gt;#REF!</formula>
    </cfRule>
  </conditionalFormatting>
  <printOptions horizontalCentered="1"/>
  <pageMargins left="0.44" right="0.36" top="0.74803149606299213" bottom="0.74803149606299213" header="0.31496062992125984" footer="0.31496062992125984"/>
  <pageSetup paperSize="119" scale="92" orientation="landscape" horizontalDpi="1200" verticalDpi="1200" r:id="rId1"/>
  <ignoredErrors>
    <ignoredError sqref="R15:R66 T15:U66 E15:E66 W15:W66 X13:X66 AA15:AC66 AB67:AC69 F32:F33 BH44 AG32:AG33 AX70:AX71 BB15:BB69 DZ58:EB71 DS54:DW55 DG58:DP71 DA58:DE71 CQ54:CY71 CL54:CO71 CD54:CJ71 FK13:FL13 BZ13:CB13 BB71 BA70:BB70 DV47:DY49 DV40:DY45 DV34:DY38 DV23:DY29 DV11:DY20 DO23:DR32 DO11:DR19 DS11:DU11 DS36:DU36 DS37:DU38 DZ57:EB57 DS50:DW53 DO33:DP49 DH57:DP57 DH50:DP53 DG54:DP56 DZ49:EB49 DZ54:EB56 DZ50:EB53 DZ15:EB46 DZ47:EB48 DS12:DU14 DS15:DU15 DS18:DU18 DS23:DU23 DS24:DU24 DS25:DU26 DS19:DU22 DS29:DU29 DS30:DU31 DS34:DU34 DS35:DU35 DS41:DU41 DS42:DU46 DS49:DU49 DS32:DU33 DS27:DU27 DS28:DU28 DS16:DU17 DS39:DU40 DS47:DU48 DA57:DD57 DE13:DG53 CY13:DD13 CY15:DA53 CY14:DD14 DB50:DD53 DB47:DD48 DB39:DD40 DB16:DD17 DB28:DD28 DB27:DD27 DB32:DD33 DB49:DD49 DB42:DD46 DB41:DD41 DB35:DD38 DB34:DD34 DB30:DD31 DB29:DD29 DB19:DD22 DB25:DD26 DB24:DD24 DB23:DD23 DB18:DD18 DB15:DD15 DA54:DE56 CR15:CX15 CR18:CX18 CR23:CX23 CR24:CX24 CR25:CX26 CR19:CX22 CR29:CX29 CR30:CX31 CR34:CX49 CR32:CX33 CR27:CX27 CR28:CX28 CR16:CX17 CR50:CX53 CO13:CQ38 CI13:CK49 CL49:CN49 CL42:CN46 CL41:CN41 CL47:CN48 CL35:CN38 CL34:CN34 CL39:CN40 CL29:CN29 CL30:CN31 CL18:CN18 CL19:CN22 CL15:CN15 CL25:CN26 CL16:CN17 CL28:CN28 CL27:CN27 CL32:CN33 CL24:CN24 CL23:CN23 CL13:CN14 CI52:CJ53 CL50:CN53 CD50:CH53 DH34:DN49 DH16:DN17 DH28:DN28 DH27:DN27 DH32:DN33 CD35:CH49 CD34:CH34 DH30:DN31 DH29:DN29 DH19:DN22 DH25:DN26 DH24:DN24 DH23:DN23 DH18:DN18 DH15:DN15 CD28:CH31 CD27:CH27 CD32:CH33 CD24:CH24 CD23:CH23 CD25:CH26 AY13:BA62 AF15:AF62 AX15:AX62 AY70 AU15:AV62 AS15:AS62 AO70:AP70 CD15:CH22 AE7:EB8 AE69:BA69 AE15:AE22 AE23:AE62 AQ70 AT23:AT62 AT15:AT22 AW71 AW23:AW62 AW15:AW22 AW70 AZ70 BC24:BG24 BC19:BG19 AG22 AJ23:AJ24 AE13:AG14 BB14:BH14 BC28:BG31 BC26:BG26 BC23:BG23 BC58:BG62 BC32:BG33 BC27:BG27 DO21:DR22 BC34:BG34 BC35:BG42 DQ34:DR34 DQ36:DR36 BC50:BG53 CI50:CK51 CO50:CQ53 CK52:CK53 CR13:CX13 BC54:BG56 DF54:DF56 DQ50:DR53 CR14:CX14 DH14:DN14 DH13:DN13 BC57:BG57 DO20:DR20 DQ41:DR41 DQ38:DR38 DQ39:DR40 DQ49:DR49 DQ47:DR48 DV39:DY39 DV32:DY33 DQ42:DR46 DV46:DY46 DQ35:DR35 DV30:DY31 DV21:DY22 AE12:BM12 DZ12:EB12 DZ14:EB14 DZ13:EB13 DQ54:DR56 DQ57:DR57 DQ33:DR33 DX50:DY53 DQ37:DR37 AE11:AF11 DZ11:EB11 BC70:BG70 BC71:BY71 AE67:BA68 CC63:CC68 CC24 CC15:CC22 CC13:CH14 CC28:CC31 CC25:CC26 CC23 CC58:CC62 CC32:CC33 CC27 CC34 CC35:CC49 CC50:CC53 CC54:CC56 CC57 FM13:FR13 CK69 CK70 CK71 CK63:CK68 CK58:CK62 CK54:CK56 CK57 CP69 CP70 CP71 CP63:CP68 CP58:CP62 CP54:CP56 CP57 CZ69 CZ70 CZ71 CZ63:CZ68 CZ58:CZ62 CZ54:CZ56 CZ57 DF69 DF70 DF71 DF63:DF68 DF58:DF62 DQ69:DR69 DQ70:DR70 DQ71:DR71 DQ63:DR68 DQ58:DR62 DX54:DY55 DY57 DX69:DY69 DX70:DY70 DX71:DY71 DX63:DY68 DX58:DY62 BC69:BG69 BC63:BG68 AY71:BA71 AJ35:AJ41 BK58 BC43:BG49 BK44 BK54 BK57 FD7:FR10 FD12:FR12 FD14:FR14 FD13:FJ13 FD11:FR11 FD61:FD62 FD63:FD68 FD71 FD70 FD69 FD49 FD54:FD56 FD50:FD53 FN42:FN43 FD47 FD48 FD35 FD38 FD36:FD37 FD29 FD30:FD31 FD32 FD20 FD21 FD22 FD15 FD17 FD16 FD34 FD33 FD28 FD41 FD42:FD43 FD39:FD40 FD18 FD19 FD23 FD24 FD25 FD26 FD27 FD44:FD46 FL38 FE15:FR15 FE18:FI18 FE23:FI23 FE24:FI24 FE25:FI26 FE19:FI20 FE29:FI29 FE30:FI31 FE34:FI34 FE38:FK38 FE32:FI33 FE27:FI27 FE28:FI28 FE17:FI17 FE39:FR40 FE41:FR41 FE16:FI16 FJ16:FR37 FE22:FI22 FE21:FI21 FE35:FI37 FM38:FR38 FE42:FM43 FO42:FR43 FE44:FR56 EE15:ET15 EE47:FC47 EE42:FC43 EE39:FC40 EE38:FC38 EE35:FC35 EE23:FC23 EE21:FC21 EE22:FC22 EE18:FC18 EE16:EK16 EE41:FC41 EE17:EK17 EE29:FC29 EE28:FC28 EE27:FC27 EE34:FC34 EE32:FC32 EE30:FC31 EE20:FC20 EE25:FC25 EE24:FC24 EE44:FC46 EE26:FC26 EE19:FC19 EE33:FC33 EE36:FC37 EE49:EK49 EE48:FC48 EE61:FC62 EE51:FC53 EE54:FC56 EE57:EF57 EE71:FC71 EE69:FC69 EE70:FC70 EE63:FC68 F37 F47 F51 F57 F64 F66 AG42 AG49:AG50 AG54 AG60 BC25:BG25 BH54 BH46:BH48 BZ26:CB68 CA25:CB25 BC15:BG15 BZ17:CB24 CA16:CB16 BC16:BG16 BC17:BG17 BC18:BG18 BC21:BG21 BC20:BG20 BC22:BG22 AP19:AP21 AP23:AP24 AP35:AP41 AP43 AP44 AP45 AP47 AP48 AP51:AP53 AP60 AP57 AP58 AP59 AP61:AP62 AS13:AX14 BT19:BY19 BQ13:BY13 BT26:BY26 BT27:BY27 BQ35:BQ42 BQ12:DN12 BQ58 BQ44 BQ54 BK63 BQ63 BQ33 BQ15 BQ16 BQ17 BQ18 BT23:BY23 BQ52 BQ57 BQ34 BT21:BY21 BT68:BY68 BT67:BY67 CC71 BB13:BG13 BJ13:BM13 EV15:FC15 CJ11:DN11 AE63:AF63 AI63:BA63 AE64:AF64 AI64:AL64 AO64:BA64 AE65:AL65 AO65:BA65 AE66:AL66 AO66:BA66 AP30:AP31 AO71 BH43 BK56 BH55 BK61:BK62 BT28:BY28 BT29:BY29 BT32:BY32 BT50:BY50 BT51:BY51 BT66:BY66 BT64:BY64 BT14:BY14 BT43:BY43 BQ46:BQ48 BT45:BY45 BT49:BY49 BT53:BY53 BQ56 BT55:BY55 BQ61:BQ62 BT60:BY60 BT65:BY65 BZ15:CB15 CA14:CB14 CO41:CQ49 CP39:CQ39 CO40 CQ40 AE10:EB10 AE9:CH9 CL9:CN9 CR9:CX9 DB9:DD9 DH9:EB9 AT70:AT71 AN70:AN71 AK70:AK71 AH70:AH71 AE70:AG71 AI70:AJ71 AL70:AM71 AR70:AS71 AU70:AV71 W70:W71 Z70:AD71 X70:X71 T70:U71 Q70:R71 N70:O71 K70:L71 H70:I71 D70:F71 BB11:BG11 CC11:CH11 BT35:BY42 BT58:BY59 BT44:BY44 BT54:BY54 BT63:BY63 BT24:BY24 BT25:BY25 BT33:BY33 BT15:BY15 BT16:BY16 BT17:BY17 BT18:BY18 BT20:BY20 BT22:BY22 BT52:BY52 BT57:BY57 BT30:BY31 BT34:BY34 BT46:BY48 BT56:BY56 BT61:BY62 AJ30:AJ31 AJ43:AJ48 AJ61:AJ62 AJ29 BI69:CC69 BI70:CC70 DS58:DW71 DS56:DU57 DY56 FE61:FR71 EE58:EF60 EM16:FC16 EM17:FC17 EN49:FC49 EE50:EK50 EN50:FC5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193"/>
  <sheetViews>
    <sheetView showGridLines="0" topLeftCell="O1" zoomScale="60" zoomScaleNormal="60" workbookViewId="0">
      <pane ySplit="11" topLeftCell="A12" activePane="bottomLeft" state="frozen"/>
      <selection pane="bottomLeft" activeCell="FI14" sqref="FI14"/>
    </sheetView>
  </sheetViews>
  <sheetFormatPr baseColWidth="10" defaultRowHeight="14.25" x14ac:dyDescent="0.2"/>
  <cols>
    <col min="1" max="2" width="2.5" style="1" customWidth="1"/>
    <col min="3" max="3" width="5.25" style="104" bestFit="1" customWidth="1"/>
    <col min="4" max="4" width="11" style="1" customWidth="1"/>
    <col min="5" max="5" width="18" style="1" customWidth="1"/>
    <col min="6" max="6" width="15.375" style="1" bestFit="1" customWidth="1"/>
    <col min="7" max="7" width="12.25" style="1" customWidth="1"/>
    <col min="8" max="8" width="15.375" style="1" bestFit="1" customWidth="1"/>
    <col min="9" max="10" width="12.25" style="1" customWidth="1"/>
    <col min="11" max="11" width="11.25" style="1" customWidth="1"/>
    <col min="12" max="13" width="12.25" style="1" customWidth="1"/>
    <col min="14" max="14" width="11.25" style="1" customWidth="1"/>
    <col min="15" max="16" width="12.25" style="1" customWidth="1"/>
    <col min="17" max="17" width="11.25" style="1" customWidth="1"/>
    <col min="18" max="18" width="16.375" style="1" bestFit="1" customWidth="1"/>
    <col min="19" max="19" width="12.25" style="1" customWidth="1"/>
    <col min="20" max="21" width="16.375" style="1" bestFit="1" customWidth="1"/>
    <col min="22" max="22" width="12.25" style="1" customWidth="1"/>
    <col min="23" max="24" width="16.375" style="1" bestFit="1" customWidth="1"/>
    <col min="25" max="25" width="12.25" style="1" customWidth="1"/>
    <col min="26" max="26" width="16.375" style="1" bestFit="1" customWidth="1"/>
    <col min="27" max="27" width="12.375" style="1" bestFit="1" customWidth="1"/>
    <col min="28" max="28" width="12.25" style="1" customWidth="1"/>
    <col min="29" max="29" width="11.875" style="1" bestFit="1" customWidth="1"/>
    <col min="30" max="30" width="12.375" style="1" bestFit="1" customWidth="1"/>
    <col min="31" max="31" width="12.25" style="1" customWidth="1"/>
    <col min="32" max="32" width="11.375" style="1" bestFit="1" customWidth="1"/>
    <col min="33" max="33" width="12.375" style="1" bestFit="1" customWidth="1"/>
    <col min="34" max="34" width="12.25" style="1" customWidth="1"/>
    <col min="35" max="35" width="11.875" style="1" bestFit="1" customWidth="1"/>
    <col min="36" max="36" width="2.25" style="1" customWidth="1"/>
    <col min="37" max="37" width="5.125" style="1" customWidth="1"/>
    <col min="38" max="38" width="2.75" customWidth="1"/>
    <col min="39" max="39" width="4.875" style="135" bestFit="1" customWidth="1"/>
    <col min="40" max="40" width="15.5" style="248" customWidth="1"/>
    <col min="41" max="41" width="15.5" customWidth="1"/>
    <col min="63" max="63" width="12.25" style="1" bestFit="1" customWidth="1"/>
    <col min="64" max="64" width="12.25" style="1" customWidth="1"/>
    <col min="65" max="65" width="11.25" style="1" bestFit="1" customWidth="1"/>
    <col min="66" max="66" width="12.25" style="1" bestFit="1" customWidth="1"/>
    <col min="67" max="67" width="12.25" style="1" customWidth="1"/>
    <col min="68" max="68" width="11.25" style="1" bestFit="1" customWidth="1"/>
    <col min="69" max="69" width="11.875" bestFit="1" customWidth="1"/>
    <col min="72" max="72" width="3.25" customWidth="1"/>
    <col min="73" max="73" width="5.125" style="1" customWidth="1"/>
    <col min="74" max="74" width="2.75" customWidth="1"/>
    <col min="75" max="75" width="4.875" style="135" customWidth="1"/>
    <col min="76" max="76" width="15.5" style="248" customWidth="1"/>
    <col min="77" max="77" width="15.5" customWidth="1"/>
    <col min="99" max="100" width="12.25" style="1" customWidth="1"/>
    <col min="101" max="101" width="11.25" style="1" customWidth="1"/>
    <col min="102" max="103" width="12.25" style="1" customWidth="1"/>
    <col min="104" max="104" width="11.25" style="1" customWidth="1"/>
    <col min="105" max="107" width="13" bestFit="1" customWidth="1"/>
    <col min="108" max="110" width="3.75" customWidth="1"/>
    <col min="111" max="111" width="5.5" bestFit="1" customWidth="1"/>
    <col min="114" max="116" width="13" bestFit="1" customWidth="1"/>
    <col min="117" max="117" width="5.5" bestFit="1" customWidth="1"/>
    <col min="123" max="126" width="4.75" customWidth="1"/>
    <col min="127" max="127" width="5.25" bestFit="1" customWidth="1"/>
    <col min="130" max="132" width="13" bestFit="1" customWidth="1"/>
    <col min="133" max="133" width="5.5" bestFit="1" customWidth="1"/>
    <col min="136" max="138" width="13" bestFit="1" customWidth="1"/>
    <col min="139" max="139" width="4.75" customWidth="1"/>
    <col min="140" max="142" width="3.75" customWidth="1"/>
    <col min="143" max="143" width="5.25" style="135" bestFit="1" customWidth="1"/>
    <col min="146" max="146" width="12.125" bestFit="1" customWidth="1"/>
    <col min="148" max="149" width="12.125" bestFit="1" customWidth="1"/>
    <col min="150" max="150" width="5.5" style="135" bestFit="1" customWidth="1"/>
    <col min="153" max="156" width="12.125" bestFit="1" customWidth="1"/>
    <col min="157" max="157" width="4.75" customWidth="1"/>
    <col min="158" max="160" width="3.75" customWidth="1"/>
    <col min="161" max="161" width="5.5" customWidth="1"/>
    <col min="163" max="163" width="11.25" style="268"/>
    <col min="164" max="165" width="13" customWidth="1"/>
    <col min="166" max="166" width="5.75" customWidth="1"/>
    <col min="169" max="170" width="13" customWidth="1"/>
    <col min="171" max="174" width="4.75" customWidth="1"/>
    <col min="175" max="175" width="5.5" customWidth="1"/>
    <col min="177" max="177" width="11.25" style="268"/>
    <col min="178" max="179" width="13" customWidth="1"/>
    <col min="180" max="180" width="5.75" customWidth="1"/>
    <col min="183" max="184" width="13" customWidth="1"/>
    <col min="185" max="185" width="2.75" customWidth="1"/>
    <col min="186" max="188" width="3.75" customWidth="1"/>
    <col min="189" max="189" width="5.5" style="135" bestFit="1" customWidth="1"/>
    <col min="192" max="196" width="13.625" customWidth="1"/>
    <col min="198" max="198" width="3.75" customWidth="1"/>
  </cols>
  <sheetData>
    <row r="1" spans="2:198" ht="15" thickBot="1" x14ac:dyDescent="0.25">
      <c r="AL1" s="1"/>
      <c r="AM1" s="20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Q1" s="1"/>
      <c r="BR1" s="1"/>
      <c r="BS1" s="1"/>
      <c r="BT1" s="1"/>
      <c r="BV1" s="1"/>
      <c r="BW1" s="20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DA1" s="1"/>
      <c r="DB1" s="1"/>
      <c r="DC1" s="1"/>
      <c r="DD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20"/>
      <c r="EN1" s="1"/>
      <c r="EO1" s="1"/>
      <c r="EP1" s="1"/>
      <c r="EQ1" s="1"/>
      <c r="ER1" s="1"/>
      <c r="ES1" s="1"/>
      <c r="ET1" s="20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266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266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20"/>
      <c r="GH1" s="1"/>
      <c r="GI1" s="1"/>
      <c r="GJ1" s="1"/>
      <c r="GK1" s="1"/>
      <c r="GL1" s="1"/>
      <c r="GM1" s="1"/>
      <c r="GN1" s="1"/>
      <c r="GO1" s="1"/>
      <c r="GP1" s="1"/>
    </row>
    <row r="2" spans="2:198" x14ac:dyDescent="0.2">
      <c r="B2" s="21"/>
      <c r="C2" s="105"/>
      <c r="D2" s="12"/>
      <c r="E2" s="322" t="s">
        <v>253</v>
      </c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22"/>
      <c r="AL2" s="21"/>
      <c r="AM2" s="121"/>
      <c r="AN2" s="12"/>
      <c r="AO2" s="322" t="s">
        <v>253</v>
      </c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22"/>
      <c r="BV2" s="21"/>
      <c r="BW2" s="121"/>
      <c r="BX2" s="12"/>
      <c r="BY2" s="322" t="s">
        <v>253</v>
      </c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  <c r="CX2" s="322"/>
      <c r="CY2" s="322"/>
      <c r="CZ2" s="322"/>
      <c r="DA2" s="322"/>
      <c r="DB2" s="322"/>
      <c r="DC2" s="322"/>
      <c r="DD2" s="22"/>
      <c r="DF2" s="21"/>
      <c r="DG2" s="121"/>
      <c r="DH2" s="12"/>
      <c r="DI2" s="322" t="s">
        <v>252</v>
      </c>
      <c r="DJ2" s="322"/>
      <c r="DK2" s="322"/>
      <c r="DL2" s="322"/>
      <c r="DM2" s="322"/>
      <c r="DN2" s="322"/>
      <c r="DO2" s="322"/>
      <c r="DP2" s="322"/>
      <c r="DQ2" s="195"/>
      <c r="DR2" s="12"/>
      <c r="DS2" s="12"/>
      <c r="DT2" s="22"/>
      <c r="DU2" s="1"/>
      <c r="DV2" s="23"/>
      <c r="DW2" s="121"/>
      <c r="DX2" s="24"/>
      <c r="DY2" s="347" t="s">
        <v>253</v>
      </c>
      <c r="DZ2" s="347"/>
      <c r="EA2" s="347"/>
      <c r="EB2" s="347"/>
      <c r="EC2" s="347"/>
      <c r="ED2" s="347"/>
      <c r="EE2" s="347"/>
      <c r="EF2" s="347"/>
      <c r="EG2" s="205"/>
      <c r="EH2" s="24"/>
      <c r="EI2" s="24"/>
      <c r="EJ2" s="169"/>
      <c r="EK2" s="1"/>
      <c r="EL2" s="23"/>
      <c r="EM2" s="121"/>
      <c r="EN2" s="24"/>
      <c r="EO2" s="347" t="s">
        <v>253</v>
      </c>
      <c r="EP2" s="347"/>
      <c r="EQ2" s="347"/>
      <c r="ER2" s="347"/>
      <c r="ES2" s="347"/>
      <c r="ET2" s="347"/>
      <c r="EU2" s="347"/>
      <c r="EV2" s="347"/>
      <c r="EW2" s="347"/>
      <c r="EX2" s="24"/>
      <c r="EY2" s="24"/>
      <c r="EZ2" s="24"/>
      <c r="FA2" s="24"/>
      <c r="FB2" s="169"/>
      <c r="FC2" s="1"/>
      <c r="FD2" s="23"/>
      <c r="FE2" s="121"/>
      <c r="FF2" s="24"/>
      <c r="FG2" s="347" t="s">
        <v>253</v>
      </c>
      <c r="FH2" s="347"/>
      <c r="FI2" s="347"/>
      <c r="FJ2" s="347"/>
      <c r="FK2" s="347"/>
      <c r="FL2" s="347"/>
      <c r="FM2" s="347"/>
      <c r="FN2" s="276"/>
      <c r="FO2" s="24"/>
      <c r="FP2" s="169"/>
      <c r="FQ2" s="1"/>
      <c r="FR2" s="23"/>
      <c r="FS2" s="121"/>
      <c r="FT2" s="24"/>
      <c r="FU2" s="347" t="s">
        <v>253</v>
      </c>
      <c r="FV2" s="347"/>
      <c r="FW2" s="347"/>
      <c r="FX2" s="347"/>
      <c r="FY2" s="347"/>
      <c r="FZ2" s="347"/>
      <c r="GA2" s="347"/>
      <c r="GB2" s="276"/>
      <c r="GC2" s="24"/>
      <c r="GD2" s="169"/>
      <c r="GE2" s="1"/>
      <c r="GF2" s="23"/>
      <c r="GG2" s="121"/>
      <c r="GH2" s="24"/>
      <c r="GI2" s="347" t="s">
        <v>253</v>
      </c>
      <c r="GJ2" s="347"/>
      <c r="GK2" s="347"/>
      <c r="GL2" s="347"/>
      <c r="GM2" s="347"/>
      <c r="GN2" s="24"/>
      <c r="GO2" s="24"/>
      <c r="GP2" s="22"/>
    </row>
    <row r="3" spans="2:198" x14ac:dyDescent="0.2">
      <c r="B3" s="25"/>
      <c r="C3" s="106"/>
      <c r="D3" s="13"/>
      <c r="E3" s="321" t="s">
        <v>2</v>
      </c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26"/>
      <c r="AL3" s="25"/>
      <c r="AM3" s="122"/>
      <c r="AN3" s="13"/>
      <c r="AO3" s="321" t="s">
        <v>101</v>
      </c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26"/>
      <c r="BV3" s="25"/>
      <c r="BW3" s="122"/>
      <c r="BX3" s="13"/>
      <c r="BY3" s="321" t="s">
        <v>475</v>
      </c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1"/>
      <c r="CP3" s="321"/>
      <c r="CQ3" s="321"/>
      <c r="CR3" s="321"/>
      <c r="CS3" s="321"/>
      <c r="CT3" s="321"/>
      <c r="CU3" s="321"/>
      <c r="CV3" s="321"/>
      <c r="CW3" s="321"/>
      <c r="CX3" s="321"/>
      <c r="CY3" s="321"/>
      <c r="CZ3" s="321"/>
      <c r="DA3" s="321"/>
      <c r="DB3" s="321"/>
      <c r="DC3" s="321"/>
      <c r="DD3" s="26"/>
      <c r="DF3" s="25"/>
      <c r="DG3" s="122"/>
      <c r="DH3" s="13"/>
      <c r="DI3" s="321" t="s">
        <v>254</v>
      </c>
      <c r="DJ3" s="321"/>
      <c r="DK3" s="321"/>
      <c r="DL3" s="321"/>
      <c r="DM3" s="321"/>
      <c r="DN3" s="321"/>
      <c r="DO3" s="321"/>
      <c r="DP3" s="321"/>
      <c r="DQ3" s="196"/>
      <c r="DR3" s="13"/>
      <c r="DS3" s="13"/>
      <c r="DT3" s="26"/>
      <c r="DU3" s="1"/>
      <c r="DV3" s="27"/>
      <c r="DW3" s="122"/>
      <c r="DX3" s="13"/>
      <c r="DY3" s="346" t="s">
        <v>255</v>
      </c>
      <c r="DZ3" s="346"/>
      <c r="EA3" s="346"/>
      <c r="EB3" s="346"/>
      <c r="EC3" s="346"/>
      <c r="ED3" s="346"/>
      <c r="EE3" s="346"/>
      <c r="EF3" s="346"/>
      <c r="EG3" s="206"/>
      <c r="EH3" s="13"/>
      <c r="EI3" s="13"/>
      <c r="EJ3" s="77"/>
      <c r="EK3" s="1"/>
      <c r="EL3" s="27"/>
      <c r="EM3" s="122"/>
      <c r="EN3" s="13"/>
      <c r="EO3" s="346" t="s">
        <v>256</v>
      </c>
      <c r="EP3" s="346"/>
      <c r="EQ3" s="346"/>
      <c r="ER3" s="346"/>
      <c r="ES3" s="346"/>
      <c r="ET3" s="346"/>
      <c r="EU3" s="346"/>
      <c r="EV3" s="346"/>
      <c r="EW3" s="346"/>
      <c r="EX3" s="13"/>
      <c r="EY3" s="13"/>
      <c r="EZ3" s="13"/>
      <c r="FA3" s="13"/>
      <c r="FB3" s="77"/>
      <c r="FC3" s="1"/>
      <c r="FD3" s="27"/>
      <c r="FE3" s="122"/>
      <c r="FF3" s="13"/>
      <c r="FG3" s="346" t="s">
        <v>266</v>
      </c>
      <c r="FH3" s="346"/>
      <c r="FI3" s="346"/>
      <c r="FJ3" s="346"/>
      <c r="FK3" s="346"/>
      <c r="FL3" s="346"/>
      <c r="FM3" s="346"/>
      <c r="FN3" s="275"/>
      <c r="FO3" s="13"/>
      <c r="FP3" s="77"/>
      <c r="FQ3" s="1"/>
      <c r="FR3" s="27"/>
      <c r="FS3" s="122"/>
      <c r="FT3" s="13"/>
      <c r="FU3" s="346" t="s">
        <v>266</v>
      </c>
      <c r="FV3" s="346"/>
      <c r="FW3" s="346"/>
      <c r="FX3" s="346"/>
      <c r="FY3" s="346"/>
      <c r="FZ3" s="346"/>
      <c r="GA3" s="346"/>
      <c r="GB3" s="275"/>
      <c r="GC3" s="13"/>
      <c r="GD3" s="77"/>
      <c r="GE3" s="1"/>
      <c r="GF3" s="27"/>
      <c r="GG3" s="122"/>
      <c r="GH3" s="13"/>
      <c r="GI3" s="346" t="s">
        <v>267</v>
      </c>
      <c r="GJ3" s="346"/>
      <c r="GK3" s="346"/>
      <c r="GL3" s="346"/>
      <c r="GM3" s="346"/>
      <c r="GN3" s="13"/>
      <c r="GO3" s="13"/>
      <c r="GP3" s="26"/>
    </row>
    <row r="4" spans="2:198" x14ac:dyDescent="0.2">
      <c r="B4" s="25"/>
      <c r="C4" s="106"/>
      <c r="D4" s="13"/>
      <c r="E4" s="321" t="s">
        <v>250</v>
      </c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26"/>
      <c r="AL4" s="25"/>
      <c r="AM4" s="122"/>
      <c r="AN4" s="13"/>
      <c r="AO4" s="321" t="s">
        <v>251</v>
      </c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26"/>
      <c r="BV4" s="25"/>
      <c r="BW4" s="122"/>
      <c r="BX4" s="13"/>
      <c r="BY4" s="321" t="s">
        <v>251</v>
      </c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321"/>
      <c r="CL4" s="321"/>
      <c r="CM4" s="321"/>
      <c r="CN4" s="321"/>
      <c r="CO4" s="321"/>
      <c r="CP4" s="321"/>
      <c r="CQ4" s="321"/>
      <c r="CR4" s="321"/>
      <c r="CS4" s="321"/>
      <c r="CT4" s="321"/>
      <c r="CU4" s="321"/>
      <c r="CV4" s="321"/>
      <c r="CW4" s="321"/>
      <c r="CX4" s="321"/>
      <c r="CY4" s="321"/>
      <c r="CZ4" s="321"/>
      <c r="DA4" s="321"/>
      <c r="DB4" s="321"/>
      <c r="DC4" s="321"/>
      <c r="DD4" s="26"/>
      <c r="DF4" s="25"/>
      <c r="DG4" s="122"/>
      <c r="DH4" s="13"/>
      <c r="DI4" s="321" t="s">
        <v>250</v>
      </c>
      <c r="DJ4" s="321"/>
      <c r="DK4" s="321"/>
      <c r="DL4" s="321"/>
      <c r="DM4" s="321"/>
      <c r="DN4" s="321"/>
      <c r="DO4" s="321"/>
      <c r="DP4" s="321"/>
      <c r="DQ4" s="196"/>
      <c r="DR4" s="13"/>
      <c r="DS4" s="13"/>
      <c r="DT4" s="26"/>
      <c r="DU4" s="1"/>
      <c r="DV4" s="27"/>
      <c r="DW4" s="122"/>
      <c r="DX4" s="13"/>
      <c r="DY4" s="346" t="s">
        <v>251</v>
      </c>
      <c r="DZ4" s="346"/>
      <c r="EA4" s="346"/>
      <c r="EB4" s="346"/>
      <c r="EC4" s="346"/>
      <c r="ED4" s="346"/>
      <c r="EE4" s="346"/>
      <c r="EF4" s="346"/>
      <c r="EG4" s="206"/>
      <c r="EH4" s="13"/>
      <c r="EI4" s="13"/>
      <c r="EJ4" s="77"/>
      <c r="EK4" s="1"/>
      <c r="EL4" s="27"/>
      <c r="EM4" s="122"/>
      <c r="EN4" s="13"/>
      <c r="EO4" s="321" t="s">
        <v>250</v>
      </c>
      <c r="EP4" s="321"/>
      <c r="EQ4" s="321"/>
      <c r="ER4" s="321"/>
      <c r="ES4" s="321"/>
      <c r="ET4" s="321"/>
      <c r="EU4" s="321"/>
      <c r="EV4" s="321"/>
      <c r="EW4" s="321"/>
      <c r="EX4" s="13"/>
      <c r="EY4" s="13"/>
      <c r="EZ4" s="13"/>
      <c r="FA4" s="13"/>
      <c r="FB4" s="77"/>
      <c r="FC4" s="1"/>
      <c r="FD4" s="27"/>
      <c r="FE4" s="122"/>
      <c r="FF4" s="13"/>
      <c r="FG4" s="321" t="s">
        <v>250</v>
      </c>
      <c r="FH4" s="321"/>
      <c r="FI4" s="321"/>
      <c r="FJ4" s="321"/>
      <c r="FK4" s="321"/>
      <c r="FL4" s="321"/>
      <c r="FM4" s="321"/>
      <c r="FN4" s="273"/>
      <c r="FO4" s="13"/>
      <c r="FP4" s="77"/>
      <c r="FQ4" s="1"/>
      <c r="FR4" s="27"/>
      <c r="FS4" s="122"/>
      <c r="FT4" s="13"/>
      <c r="FU4" s="321" t="s">
        <v>250</v>
      </c>
      <c r="FV4" s="321"/>
      <c r="FW4" s="321"/>
      <c r="FX4" s="321"/>
      <c r="FY4" s="321"/>
      <c r="FZ4" s="321"/>
      <c r="GA4" s="321"/>
      <c r="GB4" s="273"/>
      <c r="GC4" s="13"/>
      <c r="GD4" s="77"/>
      <c r="GE4" s="1"/>
      <c r="GF4" s="27"/>
      <c r="GG4" s="122"/>
      <c r="GH4" s="13"/>
      <c r="GI4" s="346" t="s">
        <v>257</v>
      </c>
      <c r="GJ4" s="346"/>
      <c r="GK4" s="346"/>
      <c r="GL4" s="346"/>
      <c r="GM4" s="346"/>
      <c r="GN4" s="13"/>
      <c r="GO4" s="13"/>
      <c r="GP4" s="26"/>
    </row>
    <row r="5" spans="2:198" x14ac:dyDescent="0.2">
      <c r="B5" s="25"/>
      <c r="C5" s="106"/>
      <c r="D5" s="13"/>
      <c r="E5" s="321" t="s">
        <v>3</v>
      </c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26"/>
      <c r="AL5" s="25"/>
      <c r="AM5" s="122"/>
      <c r="AN5" s="13"/>
      <c r="AO5" s="321" t="s">
        <v>3</v>
      </c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1"/>
      <c r="BS5" s="321"/>
      <c r="BT5" s="26"/>
      <c r="BV5" s="25"/>
      <c r="BW5" s="122"/>
      <c r="BX5" s="13"/>
      <c r="BY5" s="321" t="s">
        <v>3</v>
      </c>
      <c r="BZ5" s="321"/>
      <c r="CA5" s="321"/>
      <c r="CB5" s="321"/>
      <c r="CC5" s="321"/>
      <c r="CD5" s="321"/>
      <c r="CE5" s="321"/>
      <c r="CF5" s="321"/>
      <c r="CG5" s="321"/>
      <c r="CH5" s="321"/>
      <c r="CI5" s="321"/>
      <c r="CJ5" s="321"/>
      <c r="CK5" s="321"/>
      <c r="CL5" s="321"/>
      <c r="CM5" s="321"/>
      <c r="CN5" s="321"/>
      <c r="CO5" s="321"/>
      <c r="CP5" s="321"/>
      <c r="CQ5" s="321"/>
      <c r="CR5" s="321"/>
      <c r="CS5" s="321"/>
      <c r="CT5" s="321"/>
      <c r="CU5" s="321"/>
      <c r="CV5" s="321"/>
      <c r="CW5" s="321"/>
      <c r="CX5" s="321"/>
      <c r="CY5" s="321"/>
      <c r="CZ5" s="321"/>
      <c r="DA5" s="321"/>
      <c r="DB5" s="321"/>
      <c r="DC5" s="321"/>
      <c r="DD5" s="26"/>
      <c r="DF5" s="25"/>
      <c r="DG5" s="122"/>
      <c r="DH5" s="13"/>
      <c r="DI5" s="321" t="s">
        <v>3</v>
      </c>
      <c r="DJ5" s="321"/>
      <c r="DK5" s="321"/>
      <c r="DL5" s="321"/>
      <c r="DM5" s="321"/>
      <c r="DN5" s="321"/>
      <c r="DO5" s="321"/>
      <c r="DP5" s="321"/>
      <c r="DQ5" s="196"/>
      <c r="DR5" s="13"/>
      <c r="DS5" s="13"/>
      <c r="DT5" s="26"/>
      <c r="DU5" s="1"/>
      <c r="DV5" s="27"/>
      <c r="DW5" s="122"/>
      <c r="DX5" s="29"/>
      <c r="DY5" s="348" t="s">
        <v>3</v>
      </c>
      <c r="DZ5" s="348"/>
      <c r="EA5" s="348"/>
      <c r="EB5" s="348"/>
      <c r="EC5" s="348"/>
      <c r="ED5" s="348"/>
      <c r="EE5" s="348"/>
      <c r="EF5" s="348"/>
      <c r="EG5" s="207"/>
      <c r="EH5" s="29"/>
      <c r="EI5" s="29"/>
      <c r="EJ5" s="77"/>
      <c r="EK5" s="1"/>
      <c r="EL5" s="27"/>
      <c r="EM5" s="122"/>
      <c r="EN5" s="29"/>
      <c r="EO5" s="348" t="s">
        <v>3</v>
      </c>
      <c r="EP5" s="348"/>
      <c r="EQ5" s="348"/>
      <c r="ER5" s="348"/>
      <c r="ES5" s="348"/>
      <c r="ET5" s="348"/>
      <c r="EU5" s="348"/>
      <c r="EV5" s="348"/>
      <c r="EW5" s="348"/>
      <c r="EX5" s="29"/>
      <c r="EY5" s="29"/>
      <c r="EZ5" s="29"/>
      <c r="FA5" s="29"/>
      <c r="FB5" s="77"/>
      <c r="FC5" s="1"/>
      <c r="FD5" s="27"/>
      <c r="FE5" s="122"/>
      <c r="FF5" s="29"/>
      <c r="FG5" s="348" t="s">
        <v>3</v>
      </c>
      <c r="FH5" s="348"/>
      <c r="FI5" s="348"/>
      <c r="FJ5" s="348"/>
      <c r="FK5" s="348"/>
      <c r="FL5" s="348"/>
      <c r="FM5" s="348"/>
      <c r="FN5" s="274"/>
      <c r="FO5" s="29"/>
      <c r="FP5" s="77"/>
      <c r="FQ5" s="1"/>
      <c r="FR5" s="27"/>
      <c r="FS5" s="122"/>
      <c r="FT5" s="29"/>
      <c r="FU5" s="348" t="s">
        <v>3</v>
      </c>
      <c r="FV5" s="348"/>
      <c r="FW5" s="348"/>
      <c r="FX5" s="348"/>
      <c r="FY5" s="348"/>
      <c r="FZ5" s="348"/>
      <c r="GA5" s="348"/>
      <c r="GB5" s="274"/>
      <c r="GC5" s="29"/>
      <c r="GD5" s="77"/>
      <c r="GE5" s="1"/>
      <c r="GF5" s="27"/>
      <c r="GG5" s="122"/>
      <c r="GH5" s="13"/>
      <c r="GI5" s="346" t="s">
        <v>227</v>
      </c>
      <c r="GJ5" s="346"/>
      <c r="GK5" s="346"/>
      <c r="GL5" s="346"/>
      <c r="GM5" s="346"/>
      <c r="GN5" s="13"/>
      <c r="GO5" s="13"/>
      <c r="GP5" s="26"/>
    </row>
    <row r="6" spans="2:198" x14ac:dyDescent="0.2">
      <c r="B6" s="30"/>
      <c r="C6" s="107"/>
      <c r="D6" s="196"/>
      <c r="E6" s="28"/>
      <c r="F6" s="28"/>
      <c r="G6" s="206"/>
      <c r="H6" s="28"/>
      <c r="I6" s="206"/>
      <c r="J6" s="206"/>
      <c r="K6" s="206"/>
      <c r="L6" s="206"/>
      <c r="M6" s="206"/>
      <c r="N6" s="206"/>
      <c r="O6" s="206"/>
      <c r="P6" s="206"/>
      <c r="Q6" s="206"/>
      <c r="R6" s="28"/>
      <c r="S6" s="206"/>
      <c r="T6" s="28"/>
      <c r="U6" s="28"/>
      <c r="V6" s="206"/>
      <c r="W6" s="28"/>
      <c r="X6" s="28"/>
      <c r="Y6" s="206"/>
      <c r="Z6" s="28"/>
      <c r="AA6" s="28"/>
      <c r="AB6" s="206"/>
      <c r="AC6" s="28"/>
      <c r="AD6" s="28"/>
      <c r="AE6" s="206"/>
      <c r="AF6" s="28"/>
      <c r="AG6" s="28"/>
      <c r="AH6" s="206"/>
      <c r="AI6" s="28"/>
      <c r="AJ6" s="26"/>
      <c r="AL6" s="30"/>
      <c r="AM6" s="123"/>
      <c r="AN6" s="196"/>
      <c r="AO6" s="28"/>
      <c r="AP6" s="28"/>
      <c r="AQ6" s="206"/>
      <c r="AR6" s="28"/>
      <c r="AS6" s="206"/>
      <c r="AT6" s="206"/>
      <c r="AU6" s="206"/>
      <c r="AV6" s="206"/>
      <c r="AW6" s="206"/>
      <c r="AX6" s="206"/>
      <c r="AY6" s="206"/>
      <c r="AZ6" s="206"/>
      <c r="BA6" s="206"/>
      <c r="BB6" s="28"/>
      <c r="BC6" s="206"/>
      <c r="BD6" s="28"/>
      <c r="BE6" s="28"/>
      <c r="BF6" s="206"/>
      <c r="BG6" s="28"/>
      <c r="BH6" s="28"/>
      <c r="BI6" s="206"/>
      <c r="BJ6" s="28"/>
      <c r="BK6" s="28"/>
      <c r="BL6" s="206"/>
      <c r="BM6" s="28"/>
      <c r="BN6" s="28"/>
      <c r="BO6" s="206"/>
      <c r="BP6" s="28"/>
      <c r="BQ6" s="28"/>
      <c r="BR6" s="206"/>
      <c r="BS6" s="28"/>
      <c r="BT6" s="26"/>
      <c r="BV6" s="30"/>
      <c r="BW6" s="123"/>
      <c r="BX6" s="19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6"/>
      <c r="DF6" s="30"/>
      <c r="DG6" s="123"/>
      <c r="DH6" s="196"/>
      <c r="DI6" s="206"/>
      <c r="DJ6" s="206"/>
      <c r="DK6" s="206"/>
      <c r="DL6" s="206"/>
      <c r="DM6" s="142"/>
      <c r="DN6" s="206"/>
      <c r="DO6" s="206"/>
      <c r="DP6" s="8"/>
      <c r="DQ6" s="8"/>
      <c r="DR6" s="8"/>
      <c r="DS6" s="8"/>
      <c r="DT6" s="26"/>
      <c r="DU6" s="1"/>
      <c r="DV6" s="27"/>
      <c r="DW6" s="122"/>
      <c r="DX6" s="29"/>
      <c r="DY6" s="207"/>
      <c r="DZ6" s="207"/>
      <c r="EA6" s="207"/>
      <c r="EB6" s="207"/>
      <c r="EC6" s="148"/>
      <c r="ED6" s="207"/>
      <c r="EE6" s="207"/>
      <c r="EF6" s="207"/>
      <c r="EG6" s="207"/>
      <c r="EH6" s="29"/>
      <c r="EI6" s="29"/>
      <c r="EJ6" s="77"/>
      <c r="EK6" s="1"/>
      <c r="EL6" s="27"/>
      <c r="EM6" s="122"/>
      <c r="EN6" s="29"/>
      <c r="EO6" s="207"/>
      <c r="EP6" s="207"/>
      <c r="EQ6" s="207"/>
      <c r="ER6" s="207"/>
      <c r="ES6" s="207"/>
      <c r="ET6" s="148"/>
      <c r="EU6" s="207"/>
      <c r="EV6" s="207"/>
      <c r="EW6" s="207"/>
      <c r="EX6" s="29"/>
      <c r="EY6" s="29"/>
      <c r="EZ6" s="29"/>
      <c r="FA6" s="29"/>
      <c r="FB6" s="77"/>
      <c r="FC6" s="1"/>
      <c r="FD6" s="27"/>
      <c r="FE6" s="122"/>
      <c r="FF6" s="29"/>
      <c r="FG6" s="274"/>
      <c r="FH6" s="274"/>
      <c r="FI6" s="274"/>
      <c r="FJ6" s="148"/>
      <c r="FK6" s="274"/>
      <c r="FL6" s="274"/>
      <c r="FM6" s="274"/>
      <c r="FN6" s="274"/>
      <c r="FO6" s="29"/>
      <c r="FP6" s="77"/>
      <c r="FQ6" s="1"/>
      <c r="FR6" s="27"/>
      <c r="FS6" s="122"/>
      <c r="FT6" s="29"/>
      <c r="FU6" s="274"/>
      <c r="FV6" s="274"/>
      <c r="FW6" s="274"/>
      <c r="FX6" s="148"/>
      <c r="FY6" s="274"/>
      <c r="FZ6" s="274"/>
      <c r="GA6" s="274"/>
      <c r="GB6" s="274"/>
      <c r="GC6" s="29"/>
      <c r="GD6" s="77"/>
      <c r="GE6" s="1"/>
      <c r="GF6" s="27"/>
      <c r="GG6" s="153"/>
      <c r="GH6" s="14"/>
      <c r="GI6" s="351"/>
      <c r="GJ6" s="351"/>
      <c r="GK6" s="351"/>
      <c r="GL6" s="351"/>
      <c r="GM6" s="351"/>
      <c r="GN6" s="351"/>
      <c r="GO6" s="351"/>
      <c r="GP6" s="26"/>
    </row>
    <row r="7" spans="2:198" x14ac:dyDescent="0.2">
      <c r="B7" s="30"/>
      <c r="C7" s="107"/>
      <c r="D7" s="14" t="s">
        <v>4</v>
      </c>
      <c r="E7" s="341" t="s">
        <v>497</v>
      </c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26"/>
      <c r="AL7" s="30"/>
      <c r="AM7" s="123"/>
      <c r="AN7" s="14" t="s">
        <v>4</v>
      </c>
      <c r="AO7" s="330" t="str">
        <f>+E7</f>
        <v>3.0.0.0.0 Sector Público Municipal</v>
      </c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26"/>
      <c r="BV7" s="30"/>
      <c r="BW7" s="123"/>
      <c r="BX7" s="14" t="s">
        <v>4</v>
      </c>
      <c r="BY7" s="330" t="str">
        <f>+AO7</f>
        <v>3.0.0.0.0 Sector Público Municipal</v>
      </c>
      <c r="BZ7" s="330"/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330"/>
      <c r="CS7" s="330"/>
      <c r="CT7" s="330"/>
      <c r="CU7" s="330"/>
      <c r="CV7" s="330"/>
      <c r="CW7" s="330"/>
      <c r="CX7" s="330"/>
      <c r="CY7" s="330"/>
      <c r="CZ7" s="330"/>
      <c r="DA7" s="330"/>
      <c r="DB7" s="330"/>
      <c r="DC7" s="330"/>
      <c r="DD7" s="26"/>
      <c r="DF7" s="30"/>
      <c r="DG7" s="123"/>
      <c r="DH7" s="14" t="s">
        <v>4</v>
      </c>
      <c r="DI7" s="330" t="str">
        <f>+E7</f>
        <v>3.0.0.0.0 Sector Público Municipal</v>
      </c>
      <c r="DJ7" s="330"/>
      <c r="DK7" s="330"/>
      <c r="DL7" s="330"/>
      <c r="DM7" s="330"/>
      <c r="DN7" s="330"/>
      <c r="DO7" s="330"/>
      <c r="DP7" s="330"/>
      <c r="DQ7" s="330"/>
      <c r="DR7" s="330"/>
      <c r="DS7" s="8"/>
      <c r="DT7" s="26"/>
      <c r="DU7" s="1"/>
      <c r="DV7" s="27"/>
      <c r="DW7" s="153"/>
      <c r="DX7" s="14" t="s">
        <v>4</v>
      </c>
      <c r="DY7" s="330" t="str">
        <f>+E7</f>
        <v>3.0.0.0.0 Sector Público Municipal</v>
      </c>
      <c r="DZ7" s="330"/>
      <c r="EA7" s="330"/>
      <c r="EB7" s="330"/>
      <c r="EC7" s="330"/>
      <c r="ED7" s="330"/>
      <c r="EE7" s="330"/>
      <c r="EF7" s="330"/>
      <c r="EG7" s="330"/>
      <c r="EH7" s="330"/>
      <c r="EI7" s="8"/>
      <c r="EJ7" s="77"/>
      <c r="EK7" s="1"/>
      <c r="EL7" s="27"/>
      <c r="EM7" s="153"/>
      <c r="EN7" s="14" t="s">
        <v>4</v>
      </c>
      <c r="EO7" s="330" t="str">
        <f>+E7</f>
        <v>3.0.0.0.0 Sector Público Municipal</v>
      </c>
      <c r="EP7" s="330"/>
      <c r="EQ7" s="330"/>
      <c r="ER7" s="330"/>
      <c r="ES7" s="330"/>
      <c r="ET7" s="330"/>
      <c r="EU7" s="330"/>
      <c r="EV7" s="330"/>
      <c r="EW7" s="330"/>
      <c r="EX7" s="330"/>
      <c r="EY7" s="246"/>
      <c r="EZ7" s="246"/>
      <c r="FA7" s="8"/>
      <c r="FB7" s="77"/>
      <c r="FC7" s="1"/>
      <c r="FD7" s="27"/>
      <c r="FE7" s="153"/>
      <c r="FF7" s="14" t="s">
        <v>4</v>
      </c>
      <c r="FG7" s="330" t="str">
        <f>+E7</f>
        <v>3.0.0.0.0 Sector Público Municipal</v>
      </c>
      <c r="FH7" s="330"/>
      <c r="FI7" s="330"/>
      <c r="FJ7" s="330"/>
      <c r="FK7" s="330"/>
      <c r="FL7" s="330"/>
      <c r="FM7" s="330"/>
      <c r="FN7" s="330"/>
      <c r="FO7" s="8"/>
      <c r="FP7" s="77"/>
      <c r="FQ7" s="1"/>
      <c r="FR7" s="27"/>
      <c r="FS7" s="153"/>
      <c r="FT7" s="14" t="s">
        <v>4</v>
      </c>
      <c r="FU7" s="330" t="str">
        <f>+E7</f>
        <v>3.0.0.0.0 Sector Público Municipal</v>
      </c>
      <c r="FV7" s="330"/>
      <c r="FW7" s="330"/>
      <c r="FX7" s="330"/>
      <c r="FY7" s="330"/>
      <c r="FZ7" s="330"/>
      <c r="GA7" s="330"/>
      <c r="GB7" s="330"/>
      <c r="GC7" s="8"/>
      <c r="GD7" s="77"/>
      <c r="GE7" s="1"/>
      <c r="GF7" s="27"/>
      <c r="GG7" s="153"/>
      <c r="GH7" s="14" t="s">
        <v>4</v>
      </c>
      <c r="GI7" s="330" t="str">
        <f>+FG7</f>
        <v>3.0.0.0.0 Sector Público Municipal</v>
      </c>
      <c r="GJ7" s="330"/>
      <c r="GK7" s="330"/>
      <c r="GL7" s="330"/>
      <c r="GM7" s="330"/>
      <c r="GN7" s="32"/>
      <c r="GO7" s="32"/>
      <c r="GP7" s="26"/>
    </row>
    <row r="8" spans="2:198" x14ac:dyDescent="0.2">
      <c r="B8" s="33"/>
      <c r="C8" s="108"/>
      <c r="D8" s="15"/>
      <c r="E8" s="15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26"/>
      <c r="AL8" s="33"/>
      <c r="AM8" s="124"/>
      <c r="AN8" s="15"/>
      <c r="AO8" s="15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26"/>
      <c r="BV8" s="33"/>
      <c r="BW8" s="124"/>
      <c r="BX8" s="15"/>
      <c r="BY8" s="15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26"/>
      <c r="DF8" s="33"/>
      <c r="DG8" s="124"/>
      <c r="DH8" s="15"/>
      <c r="DI8" s="15"/>
      <c r="DJ8" s="34"/>
      <c r="DK8" s="34"/>
      <c r="DL8" s="34"/>
      <c r="DM8" s="143"/>
      <c r="DN8" s="6"/>
      <c r="DO8" s="6"/>
      <c r="DP8" s="8"/>
      <c r="DQ8" s="8"/>
      <c r="DR8" s="8"/>
      <c r="DS8" s="8"/>
      <c r="DT8" s="26"/>
      <c r="DU8" s="1"/>
      <c r="DV8" s="27"/>
      <c r="DW8" s="154"/>
      <c r="DX8" s="29"/>
      <c r="DY8" s="29"/>
      <c r="DZ8" s="29"/>
      <c r="EA8" s="29"/>
      <c r="EB8" s="29"/>
      <c r="EC8" s="149"/>
      <c r="ED8" s="29"/>
      <c r="EE8" s="29"/>
      <c r="EF8" s="29"/>
      <c r="EG8" s="29"/>
      <c r="EH8" s="29"/>
      <c r="EI8" s="8"/>
      <c r="EJ8" s="77"/>
      <c r="EK8" s="1"/>
      <c r="EL8" s="27"/>
      <c r="EM8" s="154"/>
      <c r="EN8" s="29"/>
      <c r="EO8" s="29"/>
      <c r="EP8" s="29"/>
      <c r="EQ8" s="29"/>
      <c r="ER8" s="29"/>
      <c r="ES8" s="29"/>
      <c r="ET8" s="149"/>
      <c r="EU8" s="29"/>
      <c r="EV8" s="29"/>
      <c r="EW8" s="29"/>
      <c r="EX8" s="29"/>
      <c r="EY8" s="29"/>
      <c r="EZ8" s="29"/>
      <c r="FA8" s="8"/>
      <c r="FB8" s="77"/>
      <c r="FC8" s="1"/>
      <c r="FD8" s="27"/>
      <c r="FE8" s="156"/>
      <c r="FF8" s="35"/>
      <c r="FG8" s="2"/>
      <c r="FH8" s="36"/>
      <c r="FI8" s="36"/>
      <c r="FJ8" s="163"/>
      <c r="FK8" s="8"/>
      <c r="FL8" s="8"/>
      <c r="FM8" s="8"/>
      <c r="FN8" s="8"/>
      <c r="FO8" s="8"/>
      <c r="FP8" s="26"/>
      <c r="FQ8" s="1"/>
      <c r="FR8" s="27"/>
      <c r="FS8" s="156"/>
      <c r="FT8" s="35"/>
      <c r="FU8" s="2"/>
      <c r="FV8" s="36"/>
      <c r="FW8" s="36"/>
      <c r="FX8" s="163"/>
      <c r="FY8" s="8"/>
      <c r="FZ8" s="8"/>
      <c r="GA8" s="8"/>
      <c r="GB8" s="8"/>
      <c r="GC8" s="8"/>
      <c r="GD8" s="26"/>
      <c r="GE8" s="1"/>
      <c r="GF8" s="27"/>
      <c r="GG8" s="153"/>
      <c r="GH8" s="31"/>
      <c r="GI8" s="31" t="s">
        <v>228</v>
      </c>
      <c r="GJ8" s="31"/>
      <c r="GK8" s="31"/>
      <c r="GL8" s="31"/>
      <c r="GM8" s="31"/>
      <c r="GN8" s="31"/>
      <c r="GO8" s="31"/>
      <c r="GP8" s="26"/>
    </row>
    <row r="9" spans="2:198" ht="24" customHeight="1" x14ac:dyDescent="0.2">
      <c r="B9" s="33"/>
      <c r="C9" s="125"/>
      <c r="D9" s="331" t="s">
        <v>5</v>
      </c>
      <c r="E9" s="332"/>
      <c r="F9" s="324" t="s">
        <v>387</v>
      </c>
      <c r="G9" s="324"/>
      <c r="H9" s="324"/>
      <c r="I9" s="337" t="s">
        <v>381</v>
      </c>
      <c r="J9" s="337"/>
      <c r="K9" s="324"/>
      <c r="L9" s="337" t="s">
        <v>382</v>
      </c>
      <c r="M9" s="337"/>
      <c r="N9" s="324"/>
      <c r="O9" s="337" t="s">
        <v>383</v>
      </c>
      <c r="P9" s="337"/>
      <c r="Q9" s="324"/>
      <c r="R9" s="337" t="s">
        <v>384</v>
      </c>
      <c r="S9" s="337"/>
      <c r="T9" s="324"/>
      <c r="U9" s="337" t="s">
        <v>385</v>
      </c>
      <c r="V9" s="337"/>
      <c r="W9" s="324"/>
      <c r="X9" s="337" t="s">
        <v>386</v>
      </c>
      <c r="Y9" s="337"/>
      <c r="Z9" s="324"/>
      <c r="AA9" s="324" t="s">
        <v>241</v>
      </c>
      <c r="AB9" s="324"/>
      <c r="AC9" s="324"/>
      <c r="AD9" s="324" t="s">
        <v>242</v>
      </c>
      <c r="AE9" s="324"/>
      <c r="AF9" s="324"/>
      <c r="AG9" s="324" t="s">
        <v>239</v>
      </c>
      <c r="AH9" s="325"/>
      <c r="AI9" s="326"/>
      <c r="AJ9" s="39"/>
      <c r="AL9" s="33"/>
      <c r="AM9" s="125"/>
      <c r="AN9" s="331" t="s">
        <v>5</v>
      </c>
      <c r="AO9" s="332"/>
      <c r="AP9" s="324" t="str">
        <f>+F9</f>
        <v>3.1.1.1.1
 Organo Ejecutivo Municipal (Ayuntamiento)</v>
      </c>
      <c r="AQ9" s="324"/>
      <c r="AR9" s="324"/>
      <c r="AS9" s="324" t="str">
        <f>+I9</f>
        <v>3.1.1.2.0 
Entidades Paraestatales y Fideicomisos No Empresariales y No Financieros</v>
      </c>
      <c r="AT9" s="324"/>
      <c r="AU9" s="324"/>
      <c r="AV9" s="324" t="str">
        <f>+L9</f>
        <v>3.1.1.2.0 
Seguridad Social</v>
      </c>
      <c r="AW9" s="324"/>
      <c r="AX9" s="324"/>
      <c r="AY9" s="324" t="str">
        <f>+O9</f>
        <v>3.1.2.0.0  
Entidades Paramunicipales Empresariales No Financieras Con Participacion Estatal Mayoritaria</v>
      </c>
      <c r="AZ9" s="324"/>
      <c r="BA9" s="324"/>
      <c r="BB9" s="324" t="str">
        <f>+R9</f>
        <v>3.2.2.0.0 
Entidades Paramunicipales Empresariales Financieras Monetarias Con Participacion Estatal Mayoritaria</v>
      </c>
      <c r="BC9" s="324"/>
      <c r="BD9" s="324"/>
      <c r="BE9" s="324" t="str">
        <f>+U9</f>
        <v>3.2.3.0.0 
Entidades Paraestatales Empresariales Financieras No Monetarias Con Participacion Estatal Mayoritaria</v>
      </c>
      <c r="BF9" s="324"/>
      <c r="BG9" s="324"/>
      <c r="BH9" s="324" t="str">
        <f>+X9</f>
        <v>3.2.4.0.0 
Fideicomisos Financieros Publicos Con Participacion Estatal Mayoritaria</v>
      </c>
      <c r="BI9" s="324"/>
      <c r="BJ9" s="324"/>
      <c r="BK9" s="324" t="s">
        <v>241</v>
      </c>
      <c r="BL9" s="324"/>
      <c r="BM9" s="324"/>
      <c r="BN9" s="324" t="s">
        <v>242</v>
      </c>
      <c r="BO9" s="324"/>
      <c r="BP9" s="324"/>
      <c r="BQ9" s="324" t="s">
        <v>239</v>
      </c>
      <c r="BR9" s="325"/>
      <c r="BS9" s="326"/>
      <c r="BT9" s="39"/>
      <c r="BV9" s="33"/>
      <c r="BW9" s="125"/>
      <c r="BX9" s="331" t="s">
        <v>5</v>
      </c>
      <c r="BY9" s="332"/>
      <c r="BZ9" s="324" t="str">
        <f>+AP9</f>
        <v>3.1.1.1.1
 Organo Ejecutivo Municipal (Ayuntamiento)</v>
      </c>
      <c r="CA9" s="324"/>
      <c r="CB9" s="324"/>
      <c r="CC9" s="324" t="str">
        <f>+AS9</f>
        <v>3.1.1.2.0 
Entidades Paraestatales y Fideicomisos No Empresariales y No Financieros</v>
      </c>
      <c r="CD9" s="324"/>
      <c r="CE9" s="324"/>
      <c r="CF9" s="324" t="str">
        <f>+AV9</f>
        <v>3.1.1.2.0 
Seguridad Social</v>
      </c>
      <c r="CG9" s="324"/>
      <c r="CH9" s="324"/>
      <c r="CI9" s="324" t="str">
        <f>+AY9</f>
        <v>3.1.2.0.0  
Entidades Paramunicipales Empresariales No Financieras Con Participacion Estatal Mayoritaria</v>
      </c>
      <c r="CJ9" s="324"/>
      <c r="CK9" s="324"/>
      <c r="CL9" s="324" t="str">
        <f>+BB9</f>
        <v>3.2.2.0.0 
Entidades Paramunicipales Empresariales Financieras Monetarias Con Participacion Estatal Mayoritaria</v>
      </c>
      <c r="CM9" s="324"/>
      <c r="CN9" s="324"/>
      <c r="CO9" s="324" t="str">
        <f>+BE9</f>
        <v>3.2.3.0.0 
Entidades Paraestatales Empresariales Financieras No Monetarias Con Participacion Estatal Mayoritaria</v>
      </c>
      <c r="CP9" s="324"/>
      <c r="CQ9" s="324"/>
      <c r="CR9" s="324" t="str">
        <f>+BH9</f>
        <v>3.2.4.0.0 
Fideicomisos Financieros Publicos Con Participacion Estatal Mayoritaria</v>
      </c>
      <c r="CS9" s="324"/>
      <c r="CT9" s="324"/>
      <c r="CU9" s="324" t="s">
        <v>241</v>
      </c>
      <c r="CV9" s="324"/>
      <c r="CW9" s="324"/>
      <c r="CX9" s="324" t="s">
        <v>242</v>
      </c>
      <c r="CY9" s="324"/>
      <c r="CZ9" s="324"/>
      <c r="DA9" s="324" t="s">
        <v>239</v>
      </c>
      <c r="DB9" s="325"/>
      <c r="DC9" s="326"/>
      <c r="DD9" s="39"/>
      <c r="DF9" s="170"/>
      <c r="DG9" s="140"/>
      <c r="DH9" s="352" t="s">
        <v>5</v>
      </c>
      <c r="DI9" s="352"/>
      <c r="DJ9" s="37">
        <v>2016</v>
      </c>
      <c r="DK9" s="37">
        <v>2015</v>
      </c>
      <c r="DL9" s="37">
        <v>2014</v>
      </c>
      <c r="DM9" s="144"/>
      <c r="DN9" s="352" t="s">
        <v>5</v>
      </c>
      <c r="DO9" s="352"/>
      <c r="DP9" s="37">
        <v>2016</v>
      </c>
      <c r="DQ9" s="37">
        <v>2015</v>
      </c>
      <c r="DR9" s="37">
        <v>2014</v>
      </c>
      <c r="DS9" s="38"/>
      <c r="DT9" s="171"/>
      <c r="DU9" s="104"/>
      <c r="DV9" s="172"/>
      <c r="DW9" s="140"/>
      <c r="DX9" s="352" t="s">
        <v>5</v>
      </c>
      <c r="DY9" s="352"/>
      <c r="DZ9" s="37">
        <v>2016</v>
      </c>
      <c r="EA9" s="37">
        <v>2015</v>
      </c>
      <c r="EB9" s="37">
        <v>2014</v>
      </c>
      <c r="EC9" s="144"/>
      <c r="ED9" s="352" t="s">
        <v>5</v>
      </c>
      <c r="EE9" s="352"/>
      <c r="EF9" s="37">
        <v>2016</v>
      </c>
      <c r="EG9" s="37">
        <v>2015</v>
      </c>
      <c r="EH9" s="37">
        <v>2014</v>
      </c>
      <c r="EI9" s="38"/>
      <c r="EJ9" s="40"/>
      <c r="EK9" s="104"/>
      <c r="EL9" s="172"/>
      <c r="EM9" s="140"/>
      <c r="EN9" s="352" t="s">
        <v>5</v>
      </c>
      <c r="EO9" s="352"/>
      <c r="EP9" s="37" t="s">
        <v>198</v>
      </c>
      <c r="EQ9" s="37" t="s">
        <v>199</v>
      </c>
      <c r="ER9" s="37" t="s">
        <v>198</v>
      </c>
      <c r="ES9" s="37" t="s">
        <v>199</v>
      </c>
      <c r="ET9" s="144"/>
      <c r="EU9" s="352" t="s">
        <v>5</v>
      </c>
      <c r="EV9" s="352"/>
      <c r="EW9" s="37" t="s">
        <v>198</v>
      </c>
      <c r="EX9" s="37" t="s">
        <v>199</v>
      </c>
      <c r="EY9" s="37" t="s">
        <v>198</v>
      </c>
      <c r="EZ9" s="37" t="s">
        <v>199</v>
      </c>
      <c r="FA9" s="38"/>
      <c r="FB9" s="40"/>
      <c r="FC9" s="104"/>
      <c r="FD9" s="172"/>
      <c r="FE9" s="157"/>
      <c r="FF9" s="350" t="s">
        <v>5</v>
      </c>
      <c r="FG9" s="350"/>
      <c r="FH9" s="37">
        <v>2016</v>
      </c>
      <c r="FI9" s="37">
        <v>2015</v>
      </c>
      <c r="FJ9" s="164"/>
      <c r="FK9" s="350" t="s">
        <v>5</v>
      </c>
      <c r="FL9" s="350"/>
      <c r="FM9" s="37">
        <v>2016</v>
      </c>
      <c r="FN9" s="37">
        <v>2015</v>
      </c>
      <c r="FO9" s="43"/>
      <c r="FP9" s="173"/>
      <c r="FQ9" s="104"/>
      <c r="FR9" s="172"/>
      <c r="FS9" s="157"/>
      <c r="FT9" s="350" t="s">
        <v>5</v>
      </c>
      <c r="FU9" s="350"/>
      <c r="FV9" s="37">
        <v>2016</v>
      </c>
      <c r="FW9" s="37">
        <v>2015</v>
      </c>
      <c r="FX9" s="164"/>
      <c r="FY9" s="350" t="s">
        <v>5</v>
      </c>
      <c r="FZ9" s="350"/>
      <c r="GA9" s="37">
        <v>2016</v>
      </c>
      <c r="GB9" s="37">
        <v>2015</v>
      </c>
      <c r="GC9" s="43"/>
      <c r="GD9" s="173"/>
      <c r="GE9" s="104"/>
      <c r="GF9" s="27"/>
      <c r="GG9" s="353"/>
      <c r="GH9" s="331" t="s">
        <v>5</v>
      </c>
      <c r="GI9" s="331"/>
      <c r="GJ9" s="356" t="s">
        <v>144</v>
      </c>
      <c r="GK9" s="356" t="s">
        <v>229</v>
      </c>
      <c r="GL9" s="356" t="s">
        <v>230</v>
      </c>
      <c r="GM9" s="356" t="s">
        <v>231</v>
      </c>
      <c r="GN9" s="356" t="s">
        <v>232</v>
      </c>
      <c r="GO9" s="359"/>
      <c r="GP9" s="26"/>
    </row>
    <row r="10" spans="2:198" ht="22.15" customHeight="1" x14ac:dyDescent="0.2">
      <c r="B10" s="33"/>
      <c r="C10" s="126"/>
      <c r="D10" s="333"/>
      <c r="E10" s="334"/>
      <c r="F10" s="327"/>
      <c r="G10" s="327"/>
      <c r="H10" s="327"/>
      <c r="I10" s="338"/>
      <c r="J10" s="338"/>
      <c r="K10" s="327"/>
      <c r="L10" s="338"/>
      <c r="M10" s="338"/>
      <c r="N10" s="327"/>
      <c r="O10" s="338"/>
      <c r="P10" s="338"/>
      <c r="Q10" s="327"/>
      <c r="R10" s="338"/>
      <c r="S10" s="338"/>
      <c r="T10" s="327"/>
      <c r="U10" s="338"/>
      <c r="V10" s="338"/>
      <c r="W10" s="327"/>
      <c r="X10" s="338"/>
      <c r="Y10" s="338"/>
      <c r="Z10" s="327"/>
      <c r="AA10" s="327"/>
      <c r="AB10" s="327"/>
      <c r="AC10" s="327"/>
      <c r="AD10" s="327"/>
      <c r="AE10" s="327"/>
      <c r="AF10" s="327"/>
      <c r="AG10" s="327"/>
      <c r="AH10" s="328"/>
      <c r="AI10" s="329"/>
      <c r="AJ10" s="39"/>
      <c r="AL10" s="33"/>
      <c r="AM10" s="126"/>
      <c r="AN10" s="333"/>
      <c r="AO10" s="334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7"/>
      <c r="BQ10" s="327"/>
      <c r="BR10" s="328"/>
      <c r="BS10" s="329"/>
      <c r="BT10" s="39"/>
      <c r="BV10" s="33"/>
      <c r="BW10" s="126"/>
      <c r="BX10" s="333"/>
      <c r="BY10" s="334"/>
      <c r="BZ10" s="327"/>
      <c r="CA10" s="327"/>
      <c r="CB10" s="327"/>
      <c r="CC10" s="327"/>
      <c r="CD10" s="327"/>
      <c r="CE10" s="327"/>
      <c r="CF10" s="327"/>
      <c r="CG10" s="327"/>
      <c r="CH10" s="327"/>
      <c r="CI10" s="327"/>
      <c r="CJ10" s="327"/>
      <c r="CK10" s="327"/>
      <c r="CL10" s="327"/>
      <c r="CM10" s="327"/>
      <c r="CN10" s="327"/>
      <c r="CO10" s="327"/>
      <c r="CP10" s="327"/>
      <c r="CQ10" s="327"/>
      <c r="CR10" s="327"/>
      <c r="CS10" s="327"/>
      <c r="CT10" s="327"/>
      <c r="CU10" s="327"/>
      <c r="CV10" s="327"/>
      <c r="CW10" s="327"/>
      <c r="CX10" s="327"/>
      <c r="CY10" s="327"/>
      <c r="CZ10" s="327"/>
      <c r="DA10" s="327"/>
      <c r="DB10" s="328"/>
      <c r="DC10" s="329"/>
      <c r="DD10" s="39"/>
      <c r="DF10" s="33"/>
      <c r="DG10" s="128"/>
      <c r="DH10" s="199"/>
      <c r="DI10" s="199"/>
      <c r="DJ10" s="41"/>
      <c r="DK10" s="41"/>
      <c r="DL10" s="41"/>
      <c r="DM10" s="143"/>
      <c r="DN10" s="6"/>
      <c r="DO10" s="6"/>
      <c r="DP10" s="8"/>
      <c r="DQ10" s="8"/>
      <c r="DR10" s="8"/>
      <c r="DS10" s="42"/>
      <c r="DT10" s="26"/>
      <c r="DU10" s="1"/>
      <c r="DV10" s="27"/>
      <c r="DW10" s="155"/>
      <c r="DX10" s="29"/>
      <c r="DY10" s="29"/>
      <c r="DZ10" s="29"/>
      <c r="EA10" s="29"/>
      <c r="EB10" s="29"/>
      <c r="EC10" s="150"/>
      <c r="ED10" s="29"/>
      <c r="EE10" s="29"/>
      <c r="EF10" s="29"/>
      <c r="EG10" s="29"/>
      <c r="EH10" s="29"/>
      <c r="EI10" s="42"/>
      <c r="EJ10" s="77"/>
      <c r="EK10" s="1"/>
      <c r="EL10" s="27"/>
      <c r="EM10" s="155"/>
      <c r="EN10" s="29"/>
      <c r="EO10" s="29"/>
      <c r="EP10" s="29"/>
      <c r="EQ10" s="29"/>
      <c r="ER10" s="29"/>
      <c r="ES10" s="29"/>
      <c r="ET10" s="150"/>
      <c r="EU10" s="29"/>
      <c r="EV10" s="29"/>
      <c r="EW10" s="29"/>
      <c r="EX10" s="29"/>
      <c r="EY10" s="29"/>
      <c r="EZ10" s="29"/>
      <c r="FA10" s="42"/>
      <c r="FB10" s="77"/>
      <c r="FC10" s="1"/>
      <c r="FD10" s="27"/>
      <c r="FE10" s="158"/>
      <c r="FF10" s="6"/>
      <c r="FG10" s="199"/>
      <c r="FH10" s="5"/>
      <c r="FI10" s="5"/>
      <c r="FJ10" s="156"/>
      <c r="FK10" s="8"/>
      <c r="FL10" s="8"/>
      <c r="FM10" s="8"/>
      <c r="FN10" s="8"/>
      <c r="FO10" s="42"/>
      <c r="FP10" s="26"/>
      <c r="FQ10" s="1"/>
      <c r="FR10" s="27"/>
      <c r="FS10" s="158"/>
      <c r="FT10" s="6"/>
      <c r="FU10" s="199"/>
      <c r="FV10" s="5"/>
      <c r="FW10" s="5"/>
      <c r="FX10" s="156"/>
      <c r="FY10" s="8"/>
      <c r="FZ10" s="8"/>
      <c r="GA10" s="8"/>
      <c r="GB10" s="8"/>
      <c r="GC10" s="42"/>
      <c r="GD10" s="26"/>
      <c r="GE10" s="1"/>
      <c r="GF10" s="27"/>
      <c r="GG10" s="354"/>
      <c r="GH10" s="333"/>
      <c r="GI10" s="333"/>
      <c r="GJ10" s="357"/>
      <c r="GK10" s="357"/>
      <c r="GL10" s="357"/>
      <c r="GM10" s="357"/>
      <c r="GN10" s="357"/>
      <c r="GO10" s="360"/>
      <c r="GP10" s="26"/>
    </row>
    <row r="11" spans="2:198" ht="13.9" customHeight="1" x14ac:dyDescent="0.2">
      <c r="B11" s="33"/>
      <c r="C11" s="127"/>
      <c r="D11" s="335"/>
      <c r="E11" s="336"/>
      <c r="F11" s="136">
        <v>2016</v>
      </c>
      <c r="G11" s="137">
        <v>2015</v>
      </c>
      <c r="H11" s="137">
        <v>2014</v>
      </c>
      <c r="I11" s="136">
        <v>2016</v>
      </c>
      <c r="J11" s="137">
        <v>2015</v>
      </c>
      <c r="K11" s="137">
        <v>2014</v>
      </c>
      <c r="L11" s="136">
        <v>2016</v>
      </c>
      <c r="M11" s="137">
        <v>2015</v>
      </c>
      <c r="N11" s="137">
        <v>2014</v>
      </c>
      <c r="O11" s="136">
        <v>2016</v>
      </c>
      <c r="P11" s="137">
        <v>2015</v>
      </c>
      <c r="Q11" s="137">
        <v>2014</v>
      </c>
      <c r="R11" s="136">
        <v>2016</v>
      </c>
      <c r="S11" s="137">
        <v>2015</v>
      </c>
      <c r="T11" s="137">
        <v>2014</v>
      </c>
      <c r="U11" s="136">
        <v>2016</v>
      </c>
      <c r="V11" s="137">
        <v>2015</v>
      </c>
      <c r="W11" s="137">
        <v>2014</v>
      </c>
      <c r="X11" s="136">
        <v>2016</v>
      </c>
      <c r="Y11" s="137">
        <v>2015</v>
      </c>
      <c r="Z11" s="137">
        <v>2014</v>
      </c>
      <c r="AA11" s="136">
        <v>2016</v>
      </c>
      <c r="AB11" s="137">
        <v>2015</v>
      </c>
      <c r="AC11" s="137">
        <v>2014</v>
      </c>
      <c r="AD11" s="137">
        <v>2016</v>
      </c>
      <c r="AE11" s="137">
        <v>2015</v>
      </c>
      <c r="AF11" s="137">
        <v>2014</v>
      </c>
      <c r="AG11" s="137">
        <v>2016</v>
      </c>
      <c r="AH11" s="250">
        <v>2015</v>
      </c>
      <c r="AI11" s="138">
        <v>2014</v>
      </c>
      <c r="AJ11" s="39"/>
      <c r="AL11" s="33"/>
      <c r="AM11" s="127"/>
      <c r="AN11" s="335"/>
      <c r="AO11" s="336"/>
      <c r="AP11" s="137">
        <v>2016</v>
      </c>
      <c r="AQ11" s="137">
        <v>2015</v>
      </c>
      <c r="AR11" s="137">
        <v>2014</v>
      </c>
      <c r="AS11" s="137">
        <v>2016</v>
      </c>
      <c r="AT11" s="137">
        <v>2015</v>
      </c>
      <c r="AU11" s="137">
        <v>2014</v>
      </c>
      <c r="AV11" s="137">
        <v>2016</v>
      </c>
      <c r="AW11" s="137">
        <v>2015</v>
      </c>
      <c r="AX11" s="137">
        <v>2014</v>
      </c>
      <c r="AY11" s="137">
        <v>2016</v>
      </c>
      <c r="AZ11" s="137">
        <v>2015</v>
      </c>
      <c r="BA11" s="137">
        <v>2014</v>
      </c>
      <c r="BB11" s="137">
        <v>2016</v>
      </c>
      <c r="BC11" s="137">
        <v>2015</v>
      </c>
      <c r="BD11" s="137">
        <v>2014</v>
      </c>
      <c r="BE11" s="137">
        <v>2016</v>
      </c>
      <c r="BF11" s="137">
        <v>2015</v>
      </c>
      <c r="BG11" s="137">
        <v>2014</v>
      </c>
      <c r="BH11" s="137">
        <v>2016</v>
      </c>
      <c r="BI11" s="137">
        <v>2015</v>
      </c>
      <c r="BJ11" s="137">
        <v>2014</v>
      </c>
      <c r="BK11" s="137">
        <v>2016</v>
      </c>
      <c r="BL11" s="137">
        <v>2015</v>
      </c>
      <c r="BM11" s="137">
        <v>2014</v>
      </c>
      <c r="BN11" s="137">
        <v>2016</v>
      </c>
      <c r="BO11" s="137">
        <v>2015</v>
      </c>
      <c r="BP11" s="137">
        <v>2014</v>
      </c>
      <c r="BQ11" s="137">
        <v>2016</v>
      </c>
      <c r="BR11" s="250">
        <v>2015</v>
      </c>
      <c r="BS11" s="138">
        <v>2014</v>
      </c>
      <c r="BT11" s="39"/>
      <c r="BV11" s="33"/>
      <c r="BW11" s="127"/>
      <c r="BX11" s="335"/>
      <c r="BY11" s="336"/>
      <c r="BZ11" s="137">
        <v>2016</v>
      </c>
      <c r="CA11" s="137">
        <v>2015</v>
      </c>
      <c r="CB11" s="137">
        <v>2014</v>
      </c>
      <c r="CC11" s="137">
        <v>2016</v>
      </c>
      <c r="CD11" s="137">
        <v>2015</v>
      </c>
      <c r="CE11" s="137">
        <v>2014</v>
      </c>
      <c r="CF11" s="137">
        <v>2016</v>
      </c>
      <c r="CG11" s="137">
        <v>2015</v>
      </c>
      <c r="CH11" s="137">
        <v>2014</v>
      </c>
      <c r="CI11" s="137">
        <v>2016</v>
      </c>
      <c r="CJ11" s="137">
        <v>2015</v>
      </c>
      <c r="CK11" s="137">
        <v>2014</v>
      </c>
      <c r="CL11" s="137">
        <v>2016</v>
      </c>
      <c r="CM11" s="137">
        <v>2015</v>
      </c>
      <c r="CN11" s="137">
        <v>2014</v>
      </c>
      <c r="CO11" s="137">
        <v>2016</v>
      </c>
      <c r="CP11" s="137">
        <v>2015</v>
      </c>
      <c r="CQ11" s="137">
        <v>2014</v>
      </c>
      <c r="CR11" s="137">
        <v>2016</v>
      </c>
      <c r="CS11" s="137">
        <v>2015</v>
      </c>
      <c r="CT11" s="137">
        <v>2014</v>
      </c>
      <c r="CU11" s="137">
        <v>2016</v>
      </c>
      <c r="CV11" s="137">
        <v>2015</v>
      </c>
      <c r="CW11" s="137">
        <v>2014</v>
      </c>
      <c r="CX11" s="137">
        <v>2016</v>
      </c>
      <c r="CY11" s="137">
        <v>2015</v>
      </c>
      <c r="CZ11" s="137">
        <v>2014</v>
      </c>
      <c r="DA11" s="137">
        <v>2016</v>
      </c>
      <c r="DB11" s="250">
        <v>2015</v>
      </c>
      <c r="DC11" s="138">
        <v>2014</v>
      </c>
      <c r="DD11" s="39"/>
      <c r="DF11" s="33"/>
      <c r="DG11" s="129"/>
      <c r="DH11" s="340" t="s">
        <v>6</v>
      </c>
      <c r="DI11" s="340"/>
      <c r="DJ11" s="44" t="e">
        <f>DJ12+DJ22+DJ26</f>
        <v>#REF!</v>
      </c>
      <c r="DK11" s="44" t="e">
        <f t="shared" ref="DK11:DL11" si="0">DK12+DK22+DK26</f>
        <v>#REF!</v>
      </c>
      <c r="DL11" s="44" t="e">
        <f t="shared" si="0"/>
        <v>#REF!</v>
      </c>
      <c r="DM11" s="145"/>
      <c r="DN11" s="340" t="s">
        <v>7</v>
      </c>
      <c r="DO11" s="340"/>
      <c r="DP11" s="44" t="e">
        <f>DP12+DP17+DP28+DP33+DP40+DP48</f>
        <v>#REF!</v>
      </c>
      <c r="DQ11" s="44" t="e">
        <f t="shared" ref="DQ11:DR11" si="1">DQ12+DQ17+DQ28+DQ33+DQ40+DQ48</f>
        <v>#REF!</v>
      </c>
      <c r="DR11" s="44" t="e">
        <f t="shared" si="1"/>
        <v>#REF!</v>
      </c>
      <c r="DS11" s="45"/>
      <c r="DT11" s="46"/>
      <c r="DU11" s="1"/>
      <c r="DV11" s="27"/>
      <c r="DW11" s="132"/>
      <c r="DX11" s="344" t="s">
        <v>102</v>
      </c>
      <c r="DY11" s="344"/>
      <c r="DZ11" s="47" t="e">
        <f>DZ12+DZ23</f>
        <v>#REF!</v>
      </c>
      <c r="EA11" s="47" t="e">
        <f t="shared" ref="EA11:EB11" si="2">EA12+EA23</f>
        <v>#REF!</v>
      </c>
      <c r="EB11" s="47" t="e">
        <f t="shared" si="2"/>
        <v>#REF!</v>
      </c>
      <c r="EC11" s="145"/>
      <c r="ED11" s="344" t="s">
        <v>103</v>
      </c>
      <c r="EE11" s="344"/>
      <c r="EF11" s="47" t="e">
        <f>EF12+EF23</f>
        <v>#REF!</v>
      </c>
      <c r="EG11" s="47" t="e">
        <f t="shared" ref="EG11:EH11" si="3">EG12+EG23</f>
        <v>#REF!</v>
      </c>
      <c r="EH11" s="47" t="e">
        <f t="shared" si="3"/>
        <v>#REF!</v>
      </c>
      <c r="EI11" s="42"/>
      <c r="EJ11" s="77"/>
      <c r="EK11" s="1"/>
      <c r="EL11" s="27"/>
      <c r="EM11" s="132"/>
      <c r="EN11" s="344" t="s">
        <v>102</v>
      </c>
      <c r="EO11" s="344"/>
      <c r="EP11" s="49" t="e">
        <f>IF((DZ11-EA11)&gt;0,0,-DZ11+EA11)</f>
        <v>#REF!</v>
      </c>
      <c r="EQ11" s="49" t="e">
        <f>IF((DZ11-EA11)&gt;0,+DZ11-EA11,0)</f>
        <v>#REF!</v>
      </c>
      <c r="ER11" s="49" t="e">
        <f>IF((EA11-EB11)&gt;0,0,-EA11+EB11)</f>
        <v>#REF!</v>
      </c>
      <c r="ES11" s="49" t="e">
        <f>IF((EA11-EB11)&gt;0,+EA11-EB11,0)</f>
        <v>#REF!</v>
      </c>
      <c r="ET11" s="145"/>
      <c r="EU11" s="344" t="s">
        <v>103</v>
      </c>
      <c r="EV11" s="344"/>
      <c r="EW11" s="49" t="e">
        <f>IF((EF11-EG11)&gt;0,+EF11-EG11,0)</f>
        <v>#REF!</v>
      </c>
      <c r="EX11" s="49" t="e">
        <f>IF((EF11-EG11)&gt;0,0,-EF11+EG11)</f>
        <v>#REF!</v>
      </c>
      <c r="EY11" s="49" t="e">
        <f>IF((EG11-EH11)&gt;0,+EG11-EH11,0)</f>
        <v>#REF!</v>
      </c>
      <c r="EZ11" s="49" t="e">
        <f>IF((EG11-EH11)&gt;0,0,-EG11+EH11)</f>
        <v>#REF!</v>
      </c>
      <c r="FA11" s="42"/>
      <c r="FB11" s="77"/>
      <c r="FC11" s="1"/>
      <c r="FD11" s="27"/>
      <c r="FE11" s="159"/>
      <c r="FF11" s="202"/>
      <c r="FG11" s="3"/>
      <c r="FH11" s="52"/>
      <c r="FI11" s="52"/>
      <c r="FJ11" s="162"/>
      <c r="FK11" s="8"/>
      <c r="FL11" s="8"/>
      <c r="FM11" s="8"/>
      <c r="FN11" s="8"/>
      <c r="FO11" s="42"/>
      <c r="FP11" s="26"/>
      <c r="FQ11" s="1"/>
      <c r="FR11" s="27"/>
      <c r="FS11" s="159"/>
      <c r="FT11" s="202"/>
      <c r="FU11" s="3"/>
      <c r="FV11" s="52"/>
      <c r="FW11" s="52"/>
      <c r="FX11" s="162"/>
      <c r="FY11" s="8"/>
      <c r="FZ11" s="8"/>
      <c r="GA11" s="8"/>
      <c r="GB11" s="8"/>
      <c r="GC11" s="42"/>
      <c r="GD11" s="26"/>
      <c r="GE11" s="1"/>
      <c r="GF11" s="27"/>
      <c r="GG11" s="355"/>
      <c r="GH11" s="335"/>
      <c r="GI11" s="335"/>
      <c r="GJ11" s="358"/>
      <c r="GK11" s="358"/>
      <c r="GL11" s="358"/>
      <c r="GM11" s="358"/>
      <c r="GN11" s="358"/>
      <c r="GO11" s="361"/>
      <c r="GP11" s="26"/>
    </row>
    <row r="12" spans="2:198" ht="13.9" customHeight="1" x14ac:dyDescent="0.2">
      <c r="B12" s="33"/>
      <c r="C12" s="128"/>
      <c r="D12" s="343"/>
      <c r="E12" s="343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9"/>
      <c r="AB12" s="208"/>
      <c r="AC12" s="210"/>
      <c r="AD12" s="41"/>
      <c r="AE12" s="41"/>
      <c r="AF12" s="41"/>
      <c r="AG12" s="209"/>
      <c r="AH12" s="208"/>
      <c r="AI12" s="210"/>
      <c r="AJ12" s="26"/>
      <c r="AL12" s="33"/>
      <c r="AM12" s="128"/>
      <c r="AN12" s="339"/>
      <c r="AO12" s="339"/>
      <c r="AP12" s="251"/>
      <c r="AQ12" s="251"/>
      <c r="AR12" s="25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259"/>
      <c r="BL12" s="260"/>
      <c r="BM12" s="261"/>
      <c r="BN12" s="41"/>
      <c r="BO12" s="41"/>
      <c r="BP12" s="41"/>
      <c r="BQ12" s="259"/>
      <c r="BR12" s="260"/>
      <c r="BS12" s="261"/>
      <c r="BT12" s="26"/>
      <c r="BV12" s="33"/>
      <c r="BW12" s="128"/>
      <c r="BX12" s="339"/>
      <c r="BY12" s="339"/>
      <c r="BZ12" s="208"/>
      <c r="CA12" s="208"/>
      <c r="CB12" s="208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259"/>
      <c r="CV12" s="260"/>
      <c r="CW12" s="261"/>
      <c r="CX12" s="41"/>
      <c r="CY12" s="41"/>
      <c r="CZ12" s="41"/>
      <c r="DA12" s="259"/>
      <c r="DB12" s="260"/>
      <c r="DC12" s="261"/>
      <c r="DD12" s="26"/>
      <c r="DF12" s="33"/>
      <c r="DG12" s="129"/>
      <c r="DH12" s="344" t="s">
        <v>8</v>
      </c>
      <c r="DI12" s="344"/>
      <c r="DJ12" s="50" t="e">
        <f>SUM(DJ13:DJ20)</f>
        <v>#REF!</v>
      </c>
      <c r="DK12" s="50" t="e">
        <f t="shared" ref="DK12:DL12" si="4">SUM(DK13:DK20)</f>
        <v>#REF!</v>
      </c>
      <c r="DL12" s="50" t="e">
        <f t="shared" si="4"/>
        <v>#REF!</v>
      </c>
      <c r="DM12" s="145"/>
      <c r="DN12" s="340" t="s">
        <v>9</v>
      </c>
      <c r="DO12" s="340"/>
      <c r="DP12" s="50" t="e">
        <f>SUM(DP13:DP15)</f>
        <v>#REF!</v>
      </c>
      <c r="DQ12" s="50" t="e">
        <f t="shared" ref="DQ12:DR12" si="5">SUM(DQ13:DQ15)</f>
        <v>#REF!</v>
      </c>
      <c r="DR12" s="50" t="e">
        <f t="shared" si="5"/>
        <v>#REF!</v>
      </c>
      <c r="DS12" s="51"/>
      <c r="DT12" s="26"/>
      <c r="DU12" s="1"/>
      <c r="DV12" s="27"/>
      <c r="DW12" s="132"/>
      <c r="DX12" s="345" t="s">
        <v>104</v>
      </c>
      <c r="DY12" s="345"/>
      <c r="DZ12" s="47" t="e">
        <f>SUM(DZ13:DZ19)</f>
        <v>#REF!</v>
      </c>
      <c r="EA12" s="47" t="e">
        <f t="shared" ref="EA12:EB12" si="6">SUM(EA13:EA19)</f>
        <v>#REF!</v>
      </c>
      <c r="EB12" s="47" t="e">
        <f t="shared" si="6"/>
        <v>#REF!</v>
      </c>
      <c r="EC12" s="145"/>
      <c r="ED12" s="345" t="s">
        <v>105</v>
      </c>
      <c r="EE12" s="345"/>
      <c r="EF12" s="47" t="e">
        <f>SUM(EF13:EF20)</f>
        <v>#REF!</v>
      </c>
      <c r="EG12" s="47" t="e">
        <f t="shared" ref="EG12:EH12" si="7">SUM(EG13:EG20)</f>
        <v>#REF!</v>
      </c>
      <c r="EH12" s="47" t="e">
        <f t="shared" si="7"/>
        <v>#REF!</v>
      </c>
      <c r="EI12" s="42"/>
      <c r="EJ12" s="77"/>
      <c r="EK12" s="1"/>
      <c r="EL12" s="27"/>
      <c r="EM12" s="132"/>
      <c r="EN12" s="345" t="s">
        <v>104</v>
      </c>
      <c r="EO12" s="345"/>
      <c r="EP12" s="49" t="e">
        <f t="shared" ref="EP12:EP32" si="8">IF((DZ12-EA12)&gt;0,0,-DZ12+EA12)</f>
        <v>#REF!</v>
      </c>
      <c r="EQ12" s="49" t="e">
        <f t="shared" ref="EQ12:EQ32" si="9">IF((DZ12-EA12)&gt;0,+DZ12-EA12,0)</f>
        <v>#REF!</v>
      </c>
      <c r="ER12" s="49" t="e">
        <f t="shared" ref="ER12:ER19" si="10">IF((EA12-EB12)&gt;0,0,-EA12+EB12)</f>
        <v>#REF!</v>
      </c>
      <c r="ES12" s="49" t="e">
        <f t="shared" ref="ES12:ES19" si="11">IF((EA12-EB12)&gt;0,+EA12-EB12,0)</f>
        <v>#REF!</v>
      </c>
      <c r="ET12" s="145"/>
      <c r="EU12" s="345" t="s">
        <v>105</v>
      </c>
      <c r="EV12" s="345"/>
      <c r="EW12" s="49" t="e">
        <f t="shared" ref="EW12:EW49" si="12">IF((EF12-EG12)&gt;0,+EF12-EG12,0)</f>
        <v>#REF!</v>
      </c>
      <c r="EX12" s="49" t="e">
        <f t="shared" ref="EX12:EX49" si="13">IF((EF12-EG12)&gt;0,0,-EF12+EG12)</f>
        <v>#REF!</v>
      </c>
      <c r="EY12" s="49" t="e">
        <f t="shared" ref="EY12:EY20" si="14">IF((EG12-EH12)&gt;0,+EG12-EH12,0)</f>
        <v>#REF!</v>
      </c>
      <c r="EZ12" s="49" t="e">
        <f t="shared" ref="EZ12:EZ20" si="15">IF((EG12-EH12)&gt;0,0,-EG12+EH12)</f>
        <v>#REF!</v>
      </c>
      <c r="FA12" s="42"/>
      <c r="FB12" s="77"/>
      <c r="FC12" s="1"/>
      <c r="FD12" s="27"/>
      <c r="FE12" s="159"/>
      <c r="FF12" s="349" t="s">
        <v>226</v>
      </c>
      <c r="FG12" s="349"/>
      <c r="FH12" s="52"/>
      <c r="FI12" s="52"/>
      <c r="FJ12" s="162"/>
      <c r="FK12" s="349" t="s">
        <v>201</v>
      </c>
      <c r="FL12" s="349"/>
      <c r="FM12" s="52"/>
      <c r="FN12" s="52"/>
      <c r="FO12" s="42"/>
      <c r="FP12" s="26"/>
      <c r="FQ12" s="1"/>
      <c r="FR12" s="27"/>
      <c r="FS12" s="159"/>
      <c r="FT12" s="349" t="s">
        <v>226</v>
      </c>
      <c r="FU12" s="349"/>
      <c r="FV12" s="52"/>
      <c r="FW12" s="52"/>
      <c r="FX12" s="162"/>
      <c r="FY12" s="349" t="s">
        <v>201</v>
      </c>
      <c r="FZ12" s="349"/>
      <c r="GA12" s="52"/>
      <c r="GB12" s="52"/>
      <c r="GC12" s="42"/>
      <c r="GD12" s="26"/>
      <c r="GE12" s="1"/>
      <c r="GF12" s="27"/>
      <c r="GG12" s="159"/>
      <c r="GH12" s="55"/>
      <c r="GI12" s="197"/>
      <c r="GJ12" s="56"/>
      <c r="GK12" s="57"/>
      <c r="GL12" s="202"/>
      <c r="GM12" s="202"/>
      <c r="GN12" s="55"/>
      <c r="GO12" s="58"/>
      <c r="GP12" s="26"/>
    </row>
    <row r="13" spans="2:198" ht="13.9" customHeight="1" x14ac:dyDescent="0.2">
      <c r="B13" s="33"/>
      <c r="C13" s="129">
        <v>4000</v>
      </c>
      <c r="D13" s="234" t="s">
        <v>6</v>
      </c>
      <c r="E13" s="234"/>
      <c r="F13" s="212">
        <f>+F14+F23+F26</f>
        <v>0</v>
      </c>
      <c r="G13" s="212">
        <f t="shared" ref="G13:H13" si="16">+G14+G23+G26</f>
        <v>0</v>
      </c>
      <c r="H13" s="212">
        <f t="shared" si="16"/>
        <v>0</v>
      </c>
      <c r="I13" s="212" t="e">
        <f>+Integración!#REF!</f>
        <v>#REF!</v>
      </c>
      <c r="J13" s="212" t="e">
        <f>+Integración!#REF!</f>
        <v>#REF!</v>
      </c>
      <c r="K13" s="212" t="e">
        <f>+Integración!#REF!</f>
        <v>#REF!</v>
      </c>
      <c r="L13" s="212" t="e">
        <f>+Integración!#REF!</f>
        <v>#REF!</v>
      </c>
      <c r="M13" s="212" t="e">
        <f>+Integración!#REF!</f>
        <v>#REF!</v>
      </c>
      <c r="N13" s="212" t="e">
        <f>+Integración!#REF!</f>
        <v>#REF!</v>
      </c>
      <c r="O13" s="212" t="e">
        <f>+Integración!#REF!</f>
        <v>#REF!</v>
      </c>
      <c r="P13" s="212" t="e">
        <f>+Integración!#REF!</f>
        <v>#REF!</v>
      </c>
      <c r="Q13" s="212" t="e">
        <f>+Integración!#REF!</f>
        <v>#REF!</v>
      </c>
      <c r="R13" s="212" t="e">
        <f>+Integración!#REF!</f>
        <v>#REF!</v>
      </c>
      <c r="S13" s="212" t="e">
        <f>+Integración!#REF!</f>
        <v>#REF!</v>
      </c>
      <c r="T13" s="212" t="e">
        <f>+Integración!#REF!</f>
        <v>#REF!</v>
      </c>
      <c r="U13" s="212" t="e">
        <f>+Integración!#REF!</f>
        <v>#REF!</v>
      </c>
      <c r="V13" s="212" t="e">
        <f>+Integración!#REF!</f>
        <v>#REF!</v>
      </c>
      <c r="W13" s="212" t="e">
        <f>+Integración!#REF!</f>
        <v>#REF!</v>
      </c>
      <c r="X13" s="212" t="e">
        <f>+Integración!#REF!</f>
        <v>#REF!</v>
      </c>
      <c r="Y13" s="212" t="e">
        <f>+Integración!#REF!</f>
        <v>#REF!</v>
      </c>
      <c r="Z13" s="212" t="e">
        <f>+Integración!#REF!</f>
        <v>#REF!</v>
      </c>
      <c r="AA13" s="222" t="e">
        <f>+F13+I13+L13+O13+R13+U13+X13</f>
        <v>#REF!</v>
      </c>
      <c r="AB13" s="212" t="e">
        <f t="shared" ref="AB13:AB66" si="17">+G13+J13+M13+P13+S13+V13+Y13</f>
        <v>#REF!</v>
      </c>
      <c r="AC13" s="214" t="e">
        <f t="shared" ref="AC13:AC66" si="18">+H13+K13+N13+Q13+T13+W13+Z13</f>
        <v>#REF!</v>
      </c>
      <c r="AD13" s="44">
        <f t="shared" ref="AD13:AF13" si="19">AD14+AD24+AD28</f>
        <v>0</v>
      </c>
      <c r="AE13" s="44"/>
      <c r="AF13" s="44">
        <f t="shared" si="19"/>
        <v>0</v>
      </c>
      <c r="AG13" s="222" t="e">
        <f t="shared" ref="AG13:AG14" si="20">+AA13-AD13</f>
        <v>#REF!</v>
      </c>
      <c r="AH13" s="212" t="e">
        <f t="shared" ref="AH13:AH14" si="21">+AB13-AE13</f>
        <v>#REF!</v>
      </c>
      <c r="AI13" s="214" t="e">
        <f t="shared" ref="AI13:AI14" si="22">+AC13-AF13</f>
        <v>#REF!</v>
      </c>
      <c r="AJ13" s="46"/>
      <c r="AL13" s="27"/>
      <c r="AM13" s="133">
        <v>1000</v>
      </c>
      <c r="AN13" s="233" t="s">
        <v>432</v>
      </c>
      <c r="AO13" s="233"/>
      <c r="AP13" s="236">
        <f>+AP14+AP22</f>
        <v>0</v>
      </c>
      <c r="AQ13" s="236">
        <f t="shared" ref="AQ13:AR13" si="23">+AQ14+AQ22</f>
        <v>0</v>
      </c>
      <c r="AR13" s="236">
        <f t="shared" si="23"/>
        <v>0</v>
      </c>
      <c r="AS13" s="48" t="e">
        <f>+Integración!#REF!</f>
        <v>#REF!</v>
      </c>
      <c r="AT13" s="48" t="e">
        <f>+Integración!#REF!</f>
        <v>#REF!</v>
      </c>
      <c r="AU13" s="48" t="e">
        <f>+Integración!#REF!</f>
        <v>#REF!</v>
      </c>
      <c r="AV13" s="48" t="e">
        <f>+Integración!#REF!</f>
        <v>#REF!</v>
      </c>
      <c r="AW13" s="48" t="e">
        <f>+Integración!#REF!</f>
        <v>#REF!</v>
      </c>
      <c r="AX13" s="48" t="e">
        <f>+Integración!#REF!</f>
        <v>#REF!</v>
      </c>
      <c r="AY13" s="48" t="e">
        <f>+Integración!#REF!</f>
        <v>#REF!</v>
      </c>
      <c r="AZ13" s="48" t="e">
        <f>+Integración!#REF!</f>
        <v>#REF!</v>
      </c>
      <c r="BA13" s="48" t="e">
        <f>+Integración!#REF!</f>
        <v>#REF!</v>
      </c>
      <c r="BB13" s="48" t="e">
        <f>+Integración!#REF!</f>
        <v>#REF!</v>
      </c>
      <c r="BC13" s="48" t="e">
        <f>+Integración!#REF!</f>
        <v>#REF!</v>
      </c>
      <c r="BD13" s="48" t="e">
        <f>+Integración!#REF!</f>
        <v>#REF!</v>
      </c>
      <c r="BE13" s="48" t="e">
        <f>+Integración!#REF!</f>
        <v>#REF!</v>
      </c>
      <c r="BF13" s="48" t="e">
        <f>+Integración!#REF!</f>
        <v>#REF!</v>
      </c>
      <c r="BG13" s="48" t="e">
        <f>+Integración!#REF!</f>
        <v>#REF!</v>
      </c>
      <c r="BH13" s="48" t="e">
        <f>+Integración!#REF!</f>
        <v>#REF!</v>
      </c>
      <c r="BI13" s="48" t="e">
        <f>+Integración!#REF!</f>
        <v>#REF!</v>
      </c>
      <c r="BJ13" s="48" t="e">
        <f>+Integración!#REF!</f>
        <v>#REF!</v>
      </c>
      <c r="BK13" s="99" t="e">
        <f t="shared" ref="BK13:BK62" si="24">+AP13+AS13+AV13+AY13+BB13+BE13+BH13</f>
        <v>#REF!</v>
      </c>
      <c r="BL13" s="48" t="e">
        <f t="shared" ref="BL13:BL62" si="25">+AQ13+AT13+AW13+AZ13+BC13+BF13+BI13</f>
        <v>#REF!</v>
      </c>
      <c r="BM13" s="97" t="e">
        <f t="shared" ref="BM13:BM62" si="26">+AR13+AU13+AX13+BA13+BD13+BG13+BJ13</f>
        <v>#REF!</v>
      </c>
      <c r="BN13" s="50">
        <f>BN14+BN24+BN28</f>
        <v>0</v>
      </c>
      <c r="BO13" s="50"/>
      <c r="BP13" s="50">
        <f>BP14+BP24+BP28</f>
        <v>0</v>
      </c>
      <c r="BQ13" s="99" t="e">
        <f>BQ14+BQ24</f>
        <v>#REF!</v>
      </c>
      <c r="BR13" s="48"/>
      <c r="BS13" s="97" t="e">
        <f>BS14+BS24</f>
        <v>#REF!</v>
      </c>
      <c r="BT13" s="46"/>
      <c r="BV13" s="27"/>
      <c r="BW13" s="133"/>
      <c r="BX13" s="233" t="s">
        <v>476</v>
      </c>
      <c r="BY13" s="233"/>
      <c r="BZ13" s="236"/>
      <c r="CA13" s="236"/>
      <c r="CB13" s="236"/>
      <c r="CC13" s="236" t="e">
        <f>+Integración!#REF!</f>
        <v>#REF!</v>
      </c>
      <c r="CD13" s="236" t="e">
        <f>+Integración!#REF!</f>
        <v>#REF!</v>
      </c>
      <c r="CE13" s="236" t="e">
        <f>+Integración!#REF!</f>
        <v>#REF!</v>
      </c>
      <c r="CF13" s="236" t="e">
        <f>+Integración!#REF!</f>
        <v>#REF!</v>
      </c>
      <c r="CG13" s="236" t="e">
        <f>+Integración!#REF!</f>
        <v>#REF!</v>
      </c>
      <c r="CH13" s="236" t="e">
        <f>+Integración!#REF!</f>
        <v>#REF!</v>
      </c>
      <c r="CI13" s="236" t="e">
        <f>+Integración!#REF!</f>
        <v>#REF!</v>
      </c>
      <c r="CJ13" s="236" t="e">
        <f>+Integración!#REF!</f>
        <v>#REF!</v>
      </c>
      <c r="CK13" s="236" t="e">
        <f>+Integración!#REF!</f>
        <v>#REF!</v>
      </c>
      <c r="CL13" s="236" t="e">
        <f>+Integración!#REF!</f>
        <v>#REF!</v>
      </c>
      <c r="CM13" s="236" t="e">
        <f>+Integración!#REF!</f>
        <v>#REF!</v>
      </c>
      <c r="CN13" s="236" t="e">
        <f>+Integración!#REF!</f>
        <v>#REF!</v>
      </c>
      <c r="CO13" s="236" t="e">
        <f>+Integración!#REF!</f>
        <v>#REF!</v>
      </c>
      <c r="CP13" s="236" t="e">
        <f>+Integración!#REF!</f>
        <v>#REF!</v>
      </c>
      <c r="CQ13" s="236" t="e">
        <f>+Integración!#REF!</f>
        <v>#REF!</v>
      </c>
      <c r="CR13" s="236" t="e">
        <f>+Integración!#REF!</f>
        <v>#REF!</v>
      </c>
      <c r="CS13" s="236" t="e">
        <f>+Integración!#REF!</f>
        <v>#REF!</v>
      </c>
      <c r="CT13" s="236" t="e">
        <f>+Integración!#REF!</f>
        <v>#REF!</v>
      </c>
      <c r="CU13" s="237" t="e">
        <f t="shared" ref="CU13:CU15" si="27">+BZ13+CC13+CF13+CI13+CL13+CO13+CR13</f>
        <v>#REF!</v>
      </c>
      <c r="CV13" s="236" t="e">
        <f t="shared" ref="CV13:CV15" si="28">+CA13+CD13+CG13+CJ13+CM13+CP13+CS13</f>
        <v>#REF!</v>
      </c>
      <c r="CW13" s="238" t="e">
        <f t="shared" ref="CW13:CW15" si="29">+CB13+CE13+CH13+CK13+CN13+CQ13+CT13</f>
        <v>#REF!</v>
      </c>
      <c r="CX13" s="236">
        <f>CX14+CX24+CX28</f>
        <v>0</v>
      </c>
      <c r="CY13" s="236"/>
      <c r="CZ13" s="236">
        <f>CZ14+CZ24+CZ28</f>
        <v>0</v>
      </c>
      <c r="DA13" s="237" t="e">
        <f>DA14+DA24</f>
        <v>#REF!</v>
      </c>
      <c r="DB13" s="236"/>
      <c r="DC13" s="238" t="e">
        <f>DC14+DC24</f>
        <v>#REF!</v>
      </c>
      <c r="DD13" s="46"/>
      <c r="DF13" s="33"/>
      <c r="DG13" s="128" t="s">
        <v>60</v>
      </c>
      <c r="DH13" s="342" t="s">
        <v>10</v>
      </c>
      <c r="DI13" s="342"/>
      <c r="DJ13" s="54" t="e">
        <f>+AG15</f>
        <v>#REF!</v>
      </c>
      <c r="DK13" s="54" t="e">
        <f>+AH15</f>
        <v>#REF!</v>
      </c>
      <c r="DL13" s="54" t="e">
        <f>+AI15</f>
        <v>#REF!</v>
      </c>
      <c r="DM13" s="145" t="s">
        <v>75</v>
      </c>
      <c r="DN13" s="342" t="s">
        <v>11</v>
      </c>
      <c r="DO13" s="342"/>
      <c r="DP13" s="54" t="e">
        <f>+AG34</f>
        <v>#REF!</v>
      </c>
      <c r="DQ13" s="54" t="e">
        <f>+AH34</f>
        <v>#REF!</v>
      </c>
      <c r="DR13" s="54" t="e">
        <f>+AI34</f>
        <v>#REF!</v>
      </c>
      <c r="DS13" s="51"/>
      <c r="DT13" s="26"/>
      <c r="DU13" s="1"/>
      <c r="DV13" s="27"/>
      <c r="DW13" s="132" t="s">
        <v>158</v>
      </c>
      <c r="DX13" s="342" t="s">
        <v>106</v>
      </c>
      <c r="DY13" s="342"/>
      <c r="DZ13" s="54" t="e">
        <f>+BQ15</f>
        <v>#REF!</v>
      </c>
      <c r="EA13" s="54" t="e">
        <f>+BR15</f>
        <v>#REF!</v>
      </c>
      <c r="EB13" s="54" t="e">
        <f>+BS15</f>
        <v>#REF!</v>
      </c>
      <c r="EC13" s="145" t="s">
        <v>174</v>
      </c>
      <c r="ED13" s="342" t="s">
        <v>107</v>
      </c>
      <c r="EE13" s="342"/>
      <c r="EF13" s="54" t="e">
        <f>+BQ34</f>
        <v>#REF!</v>
      </c>
      <c r="EG13" s="54" t="e">
        <f>+BR34</f>
        <v>#REF!</v>
      </c>
      <c r="EH13" s="54" t="e">
        <f>+BS34</f>
        <v>#REF!</v>
      </c>
      <c r="EI13" s="42"/>
      <c r="EJ13" s="77"/>
      <c r="EK13" s="1"/>
      <c r="EL13" s="27"/>
      <c r="EM13" s="132" t="s">
        <v>158</v>
      </c>
      <c r="EN13" s="342" t="s">
        <v>106</v>
      </c>
      <c r="EO13" s="342"/>
      <c r="EP13" s="54" t="e">
        <f t="shared" si="8"/>
        <v>#REF!</v>
      </c>
      <c r="EQ13" s="54" t="e">
        <f t="shared" si="9"/>
        <v>#REF!</v>
      </c>
      <c r="ER13" s="54" t="e">
        <f t="shared" si="10"/>
        <v>#REF!</v>
      </c>
      <c r="ES13" s="54" t="e">
        <f t="shared" si="11"/>
        <v>#REF!</v>
      </c>
      <c r="ET13" s="145" t="s">
        <v>174</v>
      </c>
      <c r="EU13" s="342" t="s">
        <v>107</v>
      </c>
      <c r="EV13" s="342"/>
      <c r="EW13" s="54" t="e">
        <f t="shared" si="12"/>
        <v>#REF!</v>
      </c>
      <c r="EX13" s="54" t="e">
        <f t="shared" si="13"/>
        <v>#REF!</v>
      </c>
      <c r="EY13" s="54" t="e">
        <f t="shared" si="14"/>
        <v>#REF!</v>
      </c>
      <c r="EZ13" s="54" t="e">
        <f t="shared" si="15"/>
        <v>#REF!</v>
      </c>
      <c r="FA13" s="42"/>
      <c r="FB13" s="77"/>
      <c r="FC13" s="1"/>
      <c r="FD13" s="27"/>
      <c r="FE13" s="159"/>
      <c r="FF13" s="202"/>
      <c r="FG13" s="202"/>
      <c r="FH13" s="52"/>
      <c r="FI13" s="52"/>
      <c r="FJ13" s="162"/>
      <c r="FK13" s="202"/>
      <c r="FL13" s="3"/>
      <c r="FM13" s="52"/>
      <c r="FN13" s="52"/>
      <c r="FO13" s="42"/>
      <c r="FP13" s="26"/>
      <c r="FQ13" s="1"/>
      <c r="FR13" s="27"/>
      <c r="FS13" s="159"/>
      <c r="FT13" s="202"/>
      <c r="FU13" s="202"/>
      <c r="FV13" s="52"/>
      <c r="FW13" s="52"/>
      <c r="FX13" s="162"/>
      <c r="FY13" s="202"/>
      <c r="FZ13" s="3"/>
      <c r="GA13" s="52"/>
      <c r="GB13" s="52"/>
      <c r="GC13" s="42"/>
      <c r="GD13" s="26"/>
      <c r="GE13" s="1"/>
      <c r="GF13" s="27"/>
      <c r="GG13" s="132" t="s">
        <v>195</v>
      </c>
      <c r="GH13" s="344" t="s">
        <v>152</v>
      </c>
      <c r="GI13" s="344"/>
      <c r="GJ13" s="178"/>
      <c r="GK13" s="175" t="e">
        <f>+EG45</f>
        <v>#REF!</v>
      </c>
      <c r="GL13" s="175" t="e">
        <f>+EF45-EG45</f>
        <v>#REF!</v>
      </c>
      <c r="GM13" s="60">
        <v>0</v>
      </c>
      <c r="GN13" s="61"/>
      <c r="GO13" s="58"/>
      <c r="GP13" s="26"/>
    </row>
    <row r="14" spans="2:198" ht="13.9" customHeight="1" x14ac:dyDescent="0.2">
      <c r="B14" s="33"/>
      <c r="C14" s="129">
        <v>4100</v>
      </c>
      <c r="D14" s="234" t="s">
        <v>388</v>
      </c>
      <c r="E14" s="234"/>
      <c r="F14" s="212">
        <f>SUM(F15:F22)</f>
        <v>0</v>
      </c>
      <c r="G14" s="212">
        <f t="shared" ref="G14:H14" si="30">SUM(G15:G22)</f>
        <v>0</v>
      </c>
      <c r="H14" s="212">
        <f t="shared" si="30"/>
        <v>0</v>
      </c>
      <c r="I14" s="212" t="e">
        <f>+Integración!#REF!</f>
        <v>#REF!</v>
      </c>
      <c r="J14" s="212" t="e">
        <f>+Integración!#REF!</f>
        <v>#REF!</v>
      </c>
      <c r="K14" s="212" t="e">
        <f>+Integración!#REF!</f>
        <v>#REF!</v>
      </c>
      <c r="L14" s="212" t="e">
        <f>+Integración!#REF!</f>
        <v>#REF!</v>
      </c>
      <c r="M14" s="212" t="e">
        <f>+Integración!#REF!</f>
        <v>#REF!</v>
      </c>
      <c r="N14" s="212" t="e">
        <f>+Integración!#REF!</f>
        <v>#REF!</v>
      </c>
      <c r="O14" s="212" t="e">
        <f>+Integración!#REF!</f>
        <v>#REF!</v>
      </c>
      <c r="P14" s="212" t="e">
        <f>+Integración!#REF!</f>
        <v>#REF!</v>
      </c>
      <c r="Q14" s="212" t="e">
        <f>+Integración!#REF!</f>
        <v>#REF!</v>
      </c>
      <c r="R14" s="212" t="e">
        <f>+Integración!#REF!</f>
        <v>#REF!</v>
      </c>
      <c r="S14" s="212" t="e">
        <f>+Integración!#REF!</f>
        <v>#REF!</v>
      </c>
      <c r="T14" s="212" t="e">
        <f>+Integración!#REF!</f>
        <v>#REF!</v>
      </c>
      <c r="U14" s="212" t="e">
        <f>+Integración!#REF!</f>
        <v>#REF!</v>
      </c>
      <c r="V14" s="212" t="e">
        <f>+Integración!#REF!</f>
        <v>#REF!</v>
      </c>
      <c r="W14" s="212" t="e">
        <f>+Integración!#REF!</f>
        <v>#REF!</v>
      </c>
      <c r="X14" s="212" t="e">
        <f>+Integración!#REF!</f>
        <v>#REF!</v>
      </c>
      <c r="Y14" s="212" t="e">
        <f>+Integración!#REF!</f>
        <v>#REF!</v>
      </c>
      <c r="Z14" s="212" t="e">
        <f>+Integración!#REF!</f>
        <v>#REF!</v>
      </c>
      <c r="AA14" s="222" t="e">
        <f t="shared" ref="AA14:AA66" si="31">+F14+I14+L14+O14+R14+U14+X14</f>
        <v>#REF!</v>
      </c>
      <c r="AB14" s="212" t="e">
        <f t="shared" si="17"/>
        <v>#REF!</v>
      </c>
      <c r="AC14" s="214" t="e">
        <f t="shared" si="18"/>
        <v>#REF!</v>
      </c>
      <c r="AD14" s="50"/>
      <c r="AE14" s="50"/>
      <c r="AF14" s="50"/>
      <c r="AG14" s="222" t="e">
        <f t="shared" si="20"/>
        <v>#REF!</v>
      </c>
      <c r="AH14" s="212" t="e">
        <f t="shared" si="21"/>
        <v>#REF!</v>
      </c>
      <c r="AI14" s="214" t="e">
        <f t="shared" si="22"/>
        <v>#REF!</v>
      </c>
      <c r="AJ14" s="26"/>
      <c r="AL14" s="27"/>
      <c r="AM14" s="133">
        <v>1100</v>
      </c>
      <c r="AN14" s="233" t="s">
        <v>433</v>
      </c>
      <c r="AO14" s="233"/>
      <c r="AP14" s="236">
        <f>SUM(AP15:AP21)</f>
        <v>0</v>
      </c>
      <c r="AQ14" s="236">
        <f t="shared" ref="AQ14:AR14" si="32">SUM(AQ15:AQ21)</f>
        <v>0</v>
      </c>
      <c r="AR14" s="236">
        <f t="shared" si="32"/>
        <v>0</v>
      </c>
      <c r="AS14" s="48" t="e">
        <f>+Integración!#REF!</f>
        <v>#REF!</v>
      </c>
      <c r="AT14" s="48" t="e">
        <f>+Integración!#REF!</f>
        <v>#REF!</v>
      </c>
      <c r="AU14" s="48" t="e">
        <f>+Integración!#REF!</f>
        <v>#REF!</v>
      </c>
      <c r="AV14" s="48" t="e">
        <f>+Integración!#REF!</f>
        <v>#REF!</v>
      </c>
      <c r="AW14" s="48" t="e">
        <f>+Integración!#REF!</f>
        <v>#REF!</v>
      </c>
      <c r="AX14" s="48" t="e">
        <f>+Integración!#REF!</f>
        <v>#REF!</v>
      </c>
      <c r="AY14" s="48" t="e">
        <f>+Integración!#REF!</f>
        <v>#REF!</v>
      </c>
      <c r="AZ14" s="48" t="e">
        <f>+Integración!#REF!</f>
        <v>#REF!</v>
      </c>
      <c r="BA14" s="48" t="e">
        <f>+Integración!#REF!</f>
        <v>#REF!</v>
      </c>
      <c r="BB14" s="48" t="e">
        <f>+Integración!#REF!</f>
        <v>#REF!</v>
      </c>
      <c r="BC14" s="48" t="e">
        <f>+Integración!#REF!</f>
        <v>#REF!</v>
      </c>
      <c r="BD14" s="48" t="e">
        <f>+Integración!#REF!</f>
        <v>#REF!</v>
      </c>
      <c r="BE14" s="48" t="e">
        <f>+Integración!#REF!</f>
        <v>#REF!</v>
      </c>
      <c r="BF14" s="48" t="e">
        <f>+Integración!#REF!</f>
        <v>#REF!</v>
      </c>
      <c r="BG14" s="48" t="e">
        <f>+Integración!#REF!</f>
        <v>#REF!</v>
      </c>
      <c r="BH14" s="48" t="e">
        <f>+Integración!#REF!</f>
        <v>#REF!</v>
      </c>
      <c r="BI14" s="48" t="e">
        <f>+Integración!#REF!</f>
        <v>#REF!</v>
      </c>
      <c r="BJ14" s="48" t="e">
        <f>+Integración!#REF!</f>
        <v>#REF!</v>
      </c>
      <c r="BK14" s="99" t="e">
        <f t="shared" si="24"/>
        <v>#REF!</v>
      </c>
      <c r="BL14" s="48" t="e">
        <f t="shared" si="25"/>
        <v>#REF!</v>
      </c>
      <c r="BM14" s="97" t="e">
        <f t="shared" si="26"/>
        <v>#REF!</v>
      </c>
      <c r="BN14" s="50"/>
      <c r="BO14" s="50"/>
      <c r="BP14" s="50"/>
      <c r="BQ14" s="99" t="e">
        <f>SUM(BQ15:BQ21)</f>
        <v>#REF!</v>
      </c>
      <c r="BR14" s="48"/>
      <c r="BS14" s="97" t="e">
        <f>SUM(BS15:BS21)</f>
        <v>#REF!</v>
      </c>
      <c r="BT14" s="26"/>
      <c r="BV14" s="27"/>
      <c r="BW14" s="133"/>
      <c r="BX14" s="233" t="s">
        <v>477</v>
      </c>
      <c r="BY14" s="233"/>
      <c r="BZ14" s="236">
        <f>SUM(BZ15:BZ25)</f>
        <v>0</v>
      </c>
      <c r="CA14" s="236">
        <f t="shared" ref="CA14:CB14" si="33">SUM(CA15:CA25)</f>
        <v>0</v>
      </c>
      <c r="CB14" s="236">
        <f t="shared" si="33"/>
        <v>0</v>
      </c>
      <c r="CC14" s="236" t="e">
        <f>+Integración!#REF!</f>
        <v>#REF!</v>
      </c>
      <c r="CD14" s="236" t="e">
        <f>+Integración!#REF!</f>
        <v>#REF!</v>
      </c>
      <c r="CE14" s="236" t="e">
        <f>+Integración!#REF!</f>
        <v>#REF!</v>
      </c>
      <c r="CF14" s="236" t="e">
        <f>+Integración!#REF!</f>
        <v>#REF!</v>
      </c>
      <c r="CG14" s="236" t="e">
        <f>+Integración!#REF!</f>
        <v>#REF!</v>
      </c>
      <c r="CH14" s="236" t="e">
        <f>+Integración!#REF!</f>
        <v>#REF!</v>
      </c>
      <c r="CI14" s="236" t="e">
        <f>+Integración!#REF!</f>
        <v>#REF!</v>
      </c>
      <c r="CJ14" s="236" t="e">
        <f>+Integración!#REF!</f>
        <v>#REF!</v>
      </c>
      <c r="CK14" s="236" t="e">
        <f>+Integración!#REF!</f>
        <v>#REF!</v>
      </c>
      <c r="CL14" s="236" t="e">
        <f>+Integración!#REF!</f>
        <v>#REF!</v>
      </c>
      <c r="CM14" s="236" t="e">
        <f>+Integración!#REF!</f>
        <v>#REF!</v>
      </c>
      <c r="CN14" s="236" t="e">
        <f>+Integración!#REF!</f>
        <v>#REF!</v>
      </c>
      <c r="CO14" s="236" t="e">
        <f>+Integración!#REF!</f>
        <v>#REF!</v>
      </c>
      <c r="CP14" s="236" t="e">
        <f>+Integración!#REF!</f>
        <v>#REF!</v>
      </c>
      <c r="CQ14" s="236" t="e">
        <f>+Integración!#REF!</f>
        <v>#REF!</v>
      </c>
      <c r="CR14" s="236" t="e">
        <f>+Integración!#REF!</f>
        <v>#REF!</v>
      </c>
      <c r="CS14" s="236" t="e">
        <f>+Integración!#REF!</f>
        <v>#REF!</v>
      </c>
      <c r="CT14" s="236" t="e">
        <f>+Integración!#REF!</f>
        <v>#REF!</v>
      </c>
      <c r="CU14" s="237" t="e">
        <f t="shared" si="27"/>
        <v>#REF!</v>
      </c>
      <c r="CV14" s="236" t="e">
        <f t="shared" si="28"/>
        <v>#REF!</v>
      </c>
      <c r="CW14" s="238" t="e">
        <f t="shared" si="29"/>
        <v>#REF!</v>
      </c>
      <c r="CX14" s="236"/>
      <c r="CY14" s="236"/>
      <c r="CZ14" s="236"/>
      <c r="DA14" s="237" t="e">
        <f>SUM(DA15:DA21)</f>
        <v>#REF!</v>
      </c>
      <c r="DB14" s="236"/>
      <c r="DC14" s="238" t="e">
        <f>SUM(DC15:DC21)</f>
        <v>#REF!</v>
      </c>
      <c r="DD14" s="26"/>
      <c r="DF14" s="33"/>
      <c r="DG14" s="128" t="s">
        <v>61</v>
      </c>
      <c r="DH14" s="342" t="s">
        <v>12</v>
      </c>
      <c r="DI14" s="342"/>
      <c r="DJ14" s="54" t="e">
        <f t="shared" ref="DJ14:DJ20" si="34">+AG16</f>
        <v>#REF!</v>
      </c>
      <c r="DK14" s="54" t="e">
        <f t="shared" ref="DK14:DL20" si="35">+AH16</f>
        <v>#REF!</v>
      </c>
      <c r="DL14" s="54" t="e">
        <f t="shared" si="35"/>
        <v>#REF!</v>
      </c>
      <c r="DM14" s="145" t="s">
        <v>76</v>
      </c>
      <c r="DN14" s="342" t="s">
        <v>13</v>
      </c>
      <c r="DO14" s="342"/>
      <c r="DP14" s="54" t="e">
        <f t="shared" ref="DP14:DP15" si="36">+AG35</f>
        <v>#REF!</v>
      </c>
      <c r="DQ14" s="54" t="e">
        <f>+AH35</f>
        <v>#REF!</v>
      </c>
      <c r="DR14" s="54" t="e">
        <f>+AI35</f>
        <v>#REF!</v>
      </c>
      <c r="DS14" s="51"/>
      <c r="DT14" s="26"/>
      <c r="DU14" s="1"/>
      <c r="DV14" s="27"/>
      <c r="DW14" s="132" t="s">
        <v>159</v>
      </c>
      <c r="DX14" s="342" t="s">
        <v>108</v>
      </c>
      <c r="DY14" s="342"/>
      <c r="DZ14" s="54" t="e">
        <f t="shared" ref="DZ14:DZ19" si="37">+BQ16</f>
        <v>#REF!</v>
      </c>
      <c r="EA14" s="54" t="e">
        <f t="shared" ref="EA14:EB19" si="38">+BR16</f>
        <v>#REF!</v>
      </c>
      <c r="EB14" s="54" t="e">
        <f t="shared" si="38"/>
        <v>#REF!</v>
      </c>
      <c r="EC14" s="145" t="s">
        <v>175</v>
      </c>
      <c r="ED14" s="342" t="s">
        <v>109</v>
      </c>
      <c r="EE14" s="342"/>
      <c r="EF14" s="54" t="e">
        <f t="shared" ref="EF14:EF20" si="39">+BQ35</f>
        <v>#REF!</v>
      </c>
      <c r="EG14" s="54" t="e">
        <f t="shared" ref="EG14:EH20" si="40">+BR35</f>
        <v>#REF!</v>
      </c>
      <c r="EH14" s="54" t="e">
        <f t="shared" si="40"/>
        <v>#REF!</v>
      </c>
      <c r="EI14" s="42"/>
      <c r="EJ14" s="77"/>
      <c r="EK14" s="1"/>
      <c r="EL14" s="27"/>
      <c r="EM14" s="132" t="s">
        <v>159</v>
      </c>
      <c r="EN14" s="342" t="s">
        <v>108</v>
      </c>
      <c r="EO14" s="342"/>
      <c r="EP14" s="54" t="e">
        <f t="shared" si="8"/>
        <v>#REF!</v>
      </c>
      <c r="EQ14" s="54" t="e">
        <f t="shared" si="9"/>
        <v>#REF!</v>
      </c>
      <c r="ER14" s="54" t="e">
        <f t="shared" si="10"/>
        <v>#REF!</v>
      </c>
      <c r="ES14" s="54" t="e">
        <f t="shared" si="11"/>
        <v>#REF!</v>
      </c>
      <c r="ET14" s="145" t="s">
        <v>175</v>
      </c>
      <c r="EU14" s="342" t="s">
        <v>109</v>
      </c>
      <c r="EV14" s="342"/>
      <c r="EW14" s="54" t="e">
        <f t="shared" si="12"/>
        <v>#REF!</v>
      </c>
      <c r="EX14" s="54" t="e">
        <f t="shared" si="13"/>
        <v>#REF!</v>
      </c>
      <c r="EY14" s="54" t="e">
        <f t="shared" si="14"/>
        <v>#REF!</v>
      </c>
      <c r="EZ14" s="54" t="e">
        <f t="shared" si="15"/>
        <v>#REF!</v>
      </c>
      <c r="FA14" s="42"/>
      <c r="FB14" s="77"/>
      <c r="FC14" s="1"/>
      <c r="FD14" s="27"/>
      <c r="FE14" s="159"/>
      <c r="FF14" s="272" t="s">
        <v>198</v>
      </c>
      <c r="FG14" s="272"/>
      <c r="FH14" s="50" t="e">
        <f>SUM(FH15:FH25)</f>
        <v>#REF!</v>
      </c>
      <c r="FI14" s="50" t="e">
        <f t="shared" ref="FI14" si="41">SUM(FI15:FI25)</f>
        <v>#REF!</v>
      </c>
      <c r="FJ14" s="162"/>
      <c r="FK14" s="272" t="s">
        <v>198</v>
      </c>
      <c r="FL14" s="272"/>
      <c r="FM14" s="50" t="e">
        <f>SUM(FM15:FM17)</f>
        <v>#REF!</v>
      </c>
      <c r="FN14" s="50" t="e">
        <f t="shared" ref="FN14" si="42">SUM(FN15:FN17)</f>
        <v>#REF!</v>
      </c>
      <c r="FO14" s="42"/>
      <c r="FP14" s="26"/>
      <c r="FQ14" s="1"/>
      <c r="FR14" s="27"/>
      <c r="FS14" s="159"/>
      <c r="FT14" s="272" t="s">
        <v>198</v>
      </c>
      <c r="FU14" s="272"/>
      <c r="FV14" s="50" t="e">
        <f>SUM(FV15:FV25)</f>
        <v>#REF!</v>
      </c>
      <c r="FW14" s="50" t="e">
        <f t="shared" ref="FW14" si="43">SUM(FW15:FW25)</f>
        <v>#REF!</v>
      </c>
      <c r="FX14" s="162"/>
      <c r="FY14" s="272" t="s">
        <v>198</v>
      </c>
      <c r="FZ14" s="272"/>
      <c r="GA14" s="50" t="e">
        <f>SUM(GA15:GA17)</f>
        <v>#REF!</v>
      </c>
      <c r="GB14" s="50" t="e">
        <f t="shared" ref="GB14" si="44">SUM(GB15:GB17)</f>
        <v>#REF!</v>
      </c>
      <c r="GC14" s="42"/>
      <c r="GD14" s="26"/>
      <c r="GE14" s="1"/>
      <c r="GF14" s="27"/>
      <c r="GG14" s="167"/>
      <c r="GH14" s="198"/>
      <c r="GI14" s="56"/>
      <c r="GJ14" s="179"/>
      <c r="GK14" s="179"/>
      <c r="GL14" s="179"/>
      <c r="GM14" s="62"/>
      <c r="GN14" s="62"/>
      <c r="GO14" s="58"/>
      <c r="GP14" s="26"/>
    </row>
    <row r="15" spans="2:198" ht="13.9" customHeight="1" x14ac:dyDescent="0.2">
      <c r="B15" s="33"/>
      <c r="C15" s="128">
        <v>4110</v>
      </c>
      <c r="D15" s="235" t="s">
        <v>10</v>
      </c>
      <c r="E15" s="235"/>
      <c r="F15" s="217">
        <v>0</v>
      </c>
      <c r="G15" s="217">
        <v>0</v>
      </c>
      <c r="H15" s="217">
        <v>0</v>
      </c>
      <c r="I15" s="217" t="e">
        <f>+Integración!#REF!</f>
        <v>#REF!</v>
      </c>
      <c r="J15" s="217" t="e">
        <f>+Integración!#REF!</f>
        <v>#REF!</v>
      </c>
      <c r="K15" s="217" t="e">
        <f>+Integración!#REF!</f>
        <v>#REF!</v>
      </c>
      <c r="L15" s="217" t="e">
        <f>+Integración!#REF!</f>
        <v>#REF!</v>
      </c>
      <c r="M15" s="217" t="e">
        <f>+Integración!#REF!</f>
        <v>#REF!</v>
      </c>
      <c r="N15" s="217" t="e">
        <f>+Integración!#REF!</f>
        <v>#REF!</v>
      </c>
      <c r="O15" s="217" t="e">
        <f>+Integración!#REF!</f>
        <v>#REF!</v>
      </c>
      <c r="P15" s="217" t="e">
        <f>+Integración!#REF!</f>
        <v>#REF!</v>
      </c>
      <c r="Q15" s="217" t="e">
        <f>+Integración!#REF!</f>
        <v>#REF!</v>
      </c>
      <c r="R15" s="217" t="e">
        <f>+Integración!#REF!</f>
        <v>#REF!</v>
      </c>
      <c r="S15" s="217" t="e">
        <f>+Integración!#REF!</f>
        <v>#REF!</v>
      </c>
      <c r="T15" s="217" t="e">
        <f>+Integración!#REF!</f>
        <v>#REF!</v>
      </c>
      <c r="U15" s="217" t="e">
        <f>+Integración!#REF!</f>
        <v>#REF!</v>
      </c>
      <c r="V15" s="217" t="e">
        <f>+Integración!#REF!</f>
        <v>#REF!</v>
      </c>
      <c r="W15" s="217" t="e">
        <f>+Integración!#REF!</f>
        <v>#REF!</v>
      </c>
      <c r="X15" s="217" t="e">
        <f>+Integración!#REF!</f>
        <v>#REF!</v>
      </c>
      <c r="Y15" s="217" t="e">
        <f>+Integración!#REF!</f>
        <v>#REF!</v>
      </c>
      <c r="Z15" s="217" t="e">
        <f>+Integración!#REF!</f>
        <v>#REF!</v>
      </c>
      <c r="AA15" s="218" t="e">
        <f t="shared" si="31"/>
        <v>#REF!</v>
      </c>
      <c r="AB15" s="225" t="e">
        <f t="shared" si="17"/>
        <v>#REF!</v>
      </c>
      <c r="AC15" s="227" t="e">
        <f t="shared" si="18"/>
        <v>#REF!</v>
      </c>
      <c r="AD15" s="54"/>
      <c r="AE15" s="54"/>
      <c r="AF15" s="54"/>
      <c r="AG15" s="218" t="e">
        <f>+AA15-AD15</f>
        <v>#REF!</v>
      </c>
      <c r="AH15" s="225" t="e">
        <f t="shared" ref="AH15:AI15" si="45">+AB15-AE15</f>
        <v>#REF!</v>
      </c>
      <c r="AI15" s="227" t="e">
        <f t="shared" si="45"/>
        <v>#REF!</v>
      </c>
      <c r="AJ15" s="26"/>
      <c r="AL15" s="27"/>
      <c r="AM15" s="132">
        <v>1110</v>
      </c>
      <c r="AN15" s="224" t="s">
        <v>434</v>
      </c>
      <c r="AO15" s="224"/>
      <c r="AP15" s="217">
        <v>0</v>
      </c>
      <c r="AQ15" s="217">
        <v>0</v>
      </c>
      <c r="AR15" s="217">
        <v>0</v>
      </c>
      <c r="AS15" s="54" t="e">
        <f>+Integración!#REF!</f>
        <v>#REF!</v>
      </c>
      <c r="AT15" s="54" t="e">
        <f>+Integración!#REF!</f>
        <v>#REF!</v>
      </c>
      <c r="AU15" s="54" t="e">
        <f>+Integración!#REF!</f>
        <v>#REF!</v>
      </c>
      <c r="AV15" s="54" t="e">
        <f>+Integración!#REF!</f>
        <v>#REF!</v>
      </c>
      <c r="AW15" s="54" t="e">
        <f>+Integración!#REF!</f>
        <v>#REF!</v>
      </c>
      <c r="AX15" s="54" t="e">
        <f>+Integración!#REF!</f>
        <v>#REF!</v>
      </c>
      <c r="AY15" s="54" t="e">
        <f>+Integración!#REF!</f>
        <v>#REF!</v>
      </c>
      <c r="AZ15" s="54" t="e">
        <f>+Integración!#REF!</f>
        <v>#REF!</v>
      </c>
      <c r="BA15" s="54" t="e">
        <f>+Integración!#REF!</f>
        <v>#REF!</v>
      </c>
      <c r="BB15" s="54" t="e">
        <f>+Integración!#REF!</f>
        <v>#REF!</v>
      </c>
      <c r="BC15" s="54" t="e">
        <f>+Integración!#REF!</f>
        <v>#REF!</v>
      </c>
      <c r="BD15" s="54" t="e">
        <f>+Integración!#REF!</f>
        <v>#REF!</v>
      </c>
      <c r="BE15" s="54" t="e">
        <f>+Integración!#REF!</f>
        <v>#REF!</v>
      </c>
      <c r="BF15" s="54" t="e">
        <f>+Integración!#REF!</f>
        <v>#REF!</v>
      </c>
      <c r="BG15" s="54" t="e">
        <f>+Integración!#REF!</f>
        <v>#REF!</v>
      </c>
      <c r="BH15" s="54" t="e">
        <f>+Integración!#REF!</f>
        <v>#REF!</v>
      </c>
      <c r="BI15" s="54" t="e">
        <f>+Integración!#REF!</f>
        <v>#REF!</v>
      </c>
      <c r="BJ15" s="54" t="e">
        <f>+Integración!#REF!</f>
        <v>#REF!</v>
      </c>
      <c r="BK15" s="91" t="e">
        <f t="shared" si="24"/>
        <v>#REF!</v>
      </c>
      <c r="BL15" s="54" t="e">
        <f t="shared" si="25"/>
        <v>#REF!</v>
      </c>
      <c r="BM15" s="92" t="e">
        <f t="shared" si="26"/>
        <v>#REF!</v>
      </c>
      <c r="BN15" s="54"/>
      <c r="BO15" s="54"/>
      <c r="BP15" s="54"/>
      <c r="BQ15" s="91" t="e">
        <f>+BK15-BN15</f>
        <v>#REF!</v>
      </c>
      <c r="BR15" s="54" t="e">
        <f t="shared" ref="BR15:BR62" si="46">+BL15-BO15</f>
        <v>#REF!</v>
      </c>
      <c r="BS15" s="92" t="e">
        <f t="shared" ref="BS15:BS62" si="47">+BM15-BP15</f>
        <v>#REF!</v>
      </c>
      <c r="BT15" s="26"/>
      <c r="BV15" s="27"/>
      <c r="BW15" s="132">
        <v>4110</v>
      </c>
      <c r="BX15" s="224" t="s">
        <v>10</v>
      </c>
      <c r="BY15" s="224"/>
      <c r="BZ15" s="217">
        <v>0</v>
      </c>
      <c r="CA15" s="217">
        <v>0</v>
      </c>
      <c r="CB15" s="217">
        <v>0</v>
      </c>
      <c r="CC15" s="217" t="e">
        <f>+Integración!#REF!</f>
        <v>#REF!</v>
      </c>
      <c r="CD15" s="217" t="e">
        <f>+Integración!#REF!</f>
        <v>#REF!</v>
      </c>
      <c r="CE15" s="217" t="e">
        <f>+Integración!#REF!</f>
        <v>#REF!</v>
      </c>
      <c r="CF15" s="217" t="e">
        <f>+Integración!#REF!</f>
        <v>#REF!</v>
      </c>
      <c r="CG15" s="217" t="e">
        <f>+Integración!#REF!</f>
        <v>#REF!</v>
      </c>
      <c r="CH15" s="217" t="e">
        <f>+Integración!#REF!</f>
        <v>#REF!</v>
      </c>
      <c r="CI15" s="217" t="e">
        <f>+Integración!#REF!</f>
        <v>#REF!</v>
      </c>
      <c r="CJ15" s="217" t="e">
        <f>+Integración!#REF!</f>
        <v>#REF!</v>
      </c>
      <c r="CK15" s="217" t="e">
        <f>+Integración!#REF!</f>
        <v>#REF!</v>
      </c>
      <c r="CL15" s="217" t="e">
        <f>+Integración!#REF!</f>
        <v>#REF!</v>
      </c>
      <c r="CM15" s="217" t="e">
        <f>+Integración!#REF!</f>
        <v>#REF!</v>
      </c>
      <c r="CN15" s="217" t="e">
        <f>+Integración!#REF!</f>
        <v>#REF!</v>
      </c>
      <c r="CO15" s="217" t="e">
        <f>+Integración!#REF!</f>
        <v>#REF!</v>
      </c>
      <c r="CP15" s="217" t="e">
        <f>+Integración!#REF!</f>
        <v>#REF!</v>
      </c>
      <c r="CQ15" s="217" t="e">
        <f>+Integración!#REF!</f>
        <v>#REF!</v>
      </c>
      <c r="CR15" s="217" t="e">
        <f>+Integración!#REF!</f>
        <v>#REF!</v>
      </c>
      <c r="CS15" s="217" t="e">
        <f>+Integración!#REF!</f>
        <v>#REF!</v>
      </c>
      <c r="CT15" s="217" t="e">
        <f>+Integración!#REF!</f>
        <v>#REF!</v>
      </c>
      <c r="CU15" s="218" t="e">
        <f t="shared" si="27"/>
        <v>#REF!</v>
      </c>
      <c r="CV15" s="217" t="e">
        <f t="shared" si="28"/>
        <v>#REF!</v>
      </c>
      <c r="CW15" s="219" t="e">
        <f t="shared" si="29"/>
        <v>#REF!</v>
      </c>
      <c r="CX15" s="217"/>
      <c r="CY15" s="217"/>
      <c r="CZ15" s="217"/>
      <c r="DA15" s="218" t="e">
        <f>+CU15-CX15</f>
        <v>#REF!</v>
      </c>
      <c r="DB15" s="217" t="e">
        <f t="shared" ref="DB15:DB68" si="48">+CV15-CY15</f>
        <v>#REF!</v>
      </c>
      <c r="DC15" s="219" t="e">
        <f t="shared" ref="DC15:DC68" si="49">+CW15-CZ15</f>
        <v>#REF!</v>
      </c>
      <c r="DD15" s="26"/>
      <c r="DF15" s="33"/>
      <c r="DG15" s="128" t="s">
        <v>62</v>
      </c>
      <c r="DH15" s="342" t="s">
        <v>14</v>
      </c>
      <c r="DI15" s="342"/>
      <c r="DJ15" s="54" t="e">
        <f t="shared" si="34"/>
        <v>#REF!</v>
      </c>
      <c r="DK15" s="54" t="e">
        <f t="shared" si="35"/>
        <v>#REF!</v>
      </c>
      <c r="DL15" s="54" t="e">
        <f t="shared" si="35"/>
        <v>#REF!</v>
      </c>
      <c r="DM15" s="145" t="s">
        <v>77</v>
      </c>
      <c r="DN15" s="342" t="s">
        <v>15</v>
      </c>
      <c r="DO15" s="342"/>
      <c r="DP15" s="54" t="e">
        <f t="shared" si="36"/>
        <v>#REF!</v>
      </c>
      <c r="DQ15" s="54" t="e">
        <f>+AH36</f>
        <v>#REF!</v>
      </c>
      <c r="DR15" s="54" t="e">
        <f>+AI36</f>
        <v>#REF!</v>
      </c>
      <c r="DS15" s="51"/>
      <c r="DT15" s="26"/>
      <c r="DU15" s="1"/>
      <c r="DV15" s="27"/>
      <c r="DW15" s="132" t="s">
        <v>160</v>
      </c>
      <c r="DX15" s="342" t="s">
        <v>110</v>
      </c>
      <c r="DY15" s="342"/>
      <c r="DZ15" s="54" t="e">
        <f t="shared" si="37"/>
        <v>#REF!</v>
      </c>
      <c r="EA15" s="54" t="e">
        <f t="shared" si="38"/>
        <v>#REF!</v>
      </c>
      <c r="EB15" s="54" t="e">
        <f t="shared" si="38"/>
        <v>#REF!</v>
      </c>
      <c r="EC15" s="145" t="s">
        <v>176</v>
      </c>
      <c r="ED15" s="342" t="s">
        <v>111</v>
      </c>
      <c r="EE15" s="342"/>
      <c r="EF15" s="54" t="e">
        <f t="shared" si="39"/>
        <v>#REF!</v>
      </c>
      <c r="EG15" s="54" t="e">
        <f t="shared" si="40"/>
        <v>#REF!</v>
      </c>
      <c r="EH15" s="54" t="e">
        <f t="shared" si="40"/>
        <v>#REF!</v>
      </c>
      <c r="EI15" s="42"/>
      <c r="EJ15" s="77"/>
      <c r="EK15" s="1"/>
      <c r="EL15" s="27"/>
      <c r="EM15" s="132" t="s">
        <v>160</v>
      </c>
      <c r="EN15" s="342" t="s">
        <v>110</v>
      </c>
      <c r="EO15" s="342"/>
      <c r="EP15" s="54" t="e">
        <f t="shared" si="8"/>
        <v>#REF!</v>
      </c>
      <c r="EQ15" s="54" t="e">
        <f t="shared" si="9"/>
        <v>#REF!</v>
      </c>
      <c r="ER15" s="54" t="e">
        <f t="shared" si="10"/>
        <v>#REF!</v>
      </c>
      <c r="ES15" s="54" t="e">
        <f t="shared" si="11"/>
        <v>#REF!</v>
      </c>
      <c r="ET15" s="145" t="s">
        <v>176</v>
      </c>
      <c r="EU15" s="342" t="s">
        <v>111</v>
      </c>
      <c r="EV15" s="342"/>
      <c r="EW15" s="54" t="e">
        <f t="shared" si="12"/>
        <v>#REF!</v>
      </c>
      <c r="EX15" s="54" t="e">
        <f t="shared" si="13"/>
        <v>#REF!</v>
      </c>
      <c r="EY15" s="54" t="e">
        <f t="shared" si="14"/>
        <v>#REF!</v>
      </c>
      <c r="EZ15" s="54" t="e">
        <f t="shared" si="15"/>
        <v>#REF!</v>
      </c>
      <c r="FA15" s="42"/>
      <c r="FB15" s="77"/>
      <c r="FC15" s="1"/>
      <c r="FD15" s="27"/>
      <c r="FE15" s="128" t="s">
        <v>60</v>
      </c>
      <c r="FF15" s="1"/>
      <c r="FG15" s="9" t="s">
        <v>10</v>
      </c>
      <c r="FH15" s="54" t="e">
        <f>+DJ13</f>
        <v>#REF!</v>
      </c>
      <c r="FI15" s="54" t="e">
        <f t="shared" ref="FI15:FI22" si="50">+DK13</f>
        <v>#REF!</v>
      </c>
      <c r="FJ15" s="162"/>
      <c r="FK15" s="202"/>
      <c r="FL15" s="9" t="s">
        <v>129</v>
      </c>
      <c r="FM15" s="54">
        <v>0</v>
      </c>
      <c r="FN15" s="54">
        <v>0</v>
      </c>
      <c r="FO15" s="42"/>
      <c r="FP15" s="26"/>
      <c r="FQ15" s="1"/>
      <c r="FR15" s="27"/>
      <c r="FS15" s="128" t="s">
        <v>60</v>
      </c>
      <c r="FT15" s="1"/>
      <c r="FU15" s="9" t="s">
        <v>10</v>
      </c>
      <c r="FV15" s="54" t="e">
        <f t="shared" ref="FV15:FV25" si="51">+DA15</f>
        <v>#REF!</v>
      </c>
      <c r="FW15" s="54" t="e">
        <f t="shared" ref="FW15:FW25" si="52">+DB15</f>
        <v>#REF!</v>
      </c>
      <c r="FX15" s="162"/>
      <c r="FY15" s="202"/>
      <c r="FZ15" s="9" t="s">
        <v>129</v>
      </c>
      <c r="GA15" s="54" t="e">
        <f t="shared" ref="GA15:GB17" si="53">+DA46</f>
        <v>#REF!</v>
      </c>
      <c r="GB15" s="54" t="e">
        <f t="shared" si="53"/>
        <v>#REF!</v>
      </c>
      <c r="GC15" s="42"/>
      <c r="GD15" s="26"/>
      <c r="GE15" s="1"/>
      <c r="GF15" s="27"/>
      <c r="GG15" s="167"/>
      <c r="GH15" s="344" t="s">
        <v>233</v>
      </c>
      <c r="GI15" s="344"/>
      <c r="GJ15" s="180" t="e">
        <f>SUM(GJ16:GJ18)</f>
        <v>#REF!</v>
      </c>
      <c r="GK15" s="180"/>
      <c r="GL15" s="180"/>
      <c r="GM15" s="67">
        <f>SUM(GM16:GM18)</f>
        <v>0</v>
      </c>
      <c r="GN15" s="67" t="e">
        <f>SUM(GJ15:GM15)</f>
        <v>#REF!</v>
      </c>
      <c r="GO15" s="58"/>
      <c r="GP15" s="26"/>
    </row>
    <row r="16" spans="2:198" ht="13.9" customHeight="1" x14ac:dyDescent="0.2">
      <c r="B16" s="33"/>
      <c r="C16" s="128">
        <v>4120</v>
      </c>
      <c r="D16" s="235" t="s">
        <v>389</v>
      </c>
      <c r="E16" s="235"/>
      <c r="F16" s="217">
        <v>0</v>
      </c>
      <c r="G16" s="217">
        <v>0</v>
      </c>
      <c r="H16" s="217">
        <v>0</v>
      </c>
      <c r="I16" s="217" t="e">
        <f>+Integración!#REF!</f>
        <v>#REF!</v>
      </c>
      <c r="J16" s="217" t="e">
        <f>+Integración!#REF!</f>
        <v>#REF!</v>
      </c>
      <c r="K16" s="217" t="e">
        <f>+Integración!#REF!</f>
        <v>#REF!</v>
      </c>
      <c r="L16" s="217" t="e">
        <f>+Integración!#REF!</f>
        <v>#REF!</v>
      </c>
      <c r="M16" s="217" t="e">
        <f>+Integración!#REF!</f>
        <v>#REF!</v>
      </c>
      <c r="N16" s="217" t="e">
        <f>+Integración!#REF!</f>
        <v>#REF!</v>
      </c>
      <c r="O16" s="217" t="e">
        <f>+Integración!#REF!</f>
        <v>#REF!</v>
      </c>
      <c r="P16" s="217" t="e">
        <f>+Integración!#REF!</f>
        <v>#REF!</v>
      </c>
      <c r="Q16" s="217" t="e">
        <f>+Integración!#REF!</f>
        <v>#REF!</v>
      </c>
      <c r="R16" s="217" t="e">
        <f>+Integración!#REF!</f>
        <v>#REF!</v>
      </c>
      <c r="S16" s="217" t="e">
        <f>+Integración!#REF!</f>
        <v>#REF!</v>
      </c>
      <c r="T16" s="217" t="e">
        <f>+Integración!#REF!</f>
        <v>#REF!</v>
      </c>
      <c r="U16" s="217" t="e">
        <f>+Integración!#REF!</f>
        <v>#REF!</v>
      </c>
      <c r="V16" s="217" t="e">
        <f>+Integración!#REF!</f>
        <v>#REF!</v>
      </c>
      <c r="W16" s="217" t="e">
        <f>+Integración!#REF!</f>
        <v>#REF!</v>
      </c>
      <c r="X16" s="217" t="e">
        <f>+Integración!#REF!</f>
        <v>#REF!</v>
      </c>
      <c r="Y16" s="217" t="e">
        <f>+Integración!#REF!</f>
        <v>#REF!</v>
      </c>
      <c r="Z16" s="217" t="e">
        <f>+Integración!#REF!</f>
        <v>#REF!</v>
      </c>
      <c r="AA16" s="218" t="e">
        <f t="shared" si="31"/>
        <v>#REF!</v>
      </c>
      <c r="AB16" s="225" t="e">
        <f t="shared" si="17"/>
        <v>#REF!</v>
      </c>
      <c r="AC16" s="227" t="e">
        <f t="shared" si="18"/>
        <v>#REF!</v>
      </c>
      <c r="AD16" s="54"/>
      <c r="AE16" s="54"/>
      <c r="AF16" s="54"/>
      <c r="AG16" s="218" t="e">
        <f t="shared" ref="AG16:AG66" si="54">+AA16-AD16</f>
        <v>#REF!</v>
      </c>
      <c r="AH16" s="225" t="e">
        <f t="shared" ref="AH16:AH66" si="55">+AB16-AE16</f>
        <v>#REF!</v>
      </c>
      <c r="AI16" s="227" t="e">
        <f t="shared" ref="AI16:AI66" si="56">+AC16-AF16</f>
        <v>#REF!</v>
      </c>
      <c r="AJ16" s="26"/>
      <c r="AL16" s="27"/>
      <c r="AM16" s="132">
        <v>1120</v>
      </c>
      <c r="AN16" s="224" t="s">
        <v>435</v>
      </c>
      <c r="AO16" s="224"/>
      <c r="AP16" s="217">
        <v>0</v>
      </c>
      <c r="AQ16" s="217">
        <v>0</v>
      </c>
      <c r="AR16" s="217">
        <v>0</v>
      </c>
      <c r="AS16" s="54" t="e">
        <f>+Integración!#REF!</f>
        <v>#REF!</v>
      </c>
      <c r="AT16" s="54" t="e">
        <f>+Integración!#REF!</f>
        <v>#REF!</v>
      </c>
      <c r="AU16" s="54" t="e">
        <f>+Integración!#REF!</f>
        <v>#REF!</v>
      </c>
      <c r="AV16" s="54" t="e">
        <f>+Integración!#REF!</f>
        <v>#REF!</v>
      </c>
      <c r="AW16" s="54" t="e">
        <f>+Integración!#REF!</f>
        <v>#REF!</v>
      </c>
      <c r="AX16" s="54" t="e">
        <f>+Integración!#REF!</f>
        <v>#REF!</v>
      </c>
      <c r="AY16" s="54" t="e">
        <f>+Integración!#REF!</f>
        <v>#REF!</v>
      </c>
      <c r="AZ16" s="54" t="e">
        <f>+Integración!#REF!</f>
        <v>#REF!</v>
      </c>
      <c r="BA16" s="54" t="e">
        <f>+Integración!#REF!</f>
        <v>#REF!</v>
      </c>
      <c r="BB16" s="54" t="e">
        <f>+Integración!#REF!</f>
        <v>#REF!</v>
      </c>
      <c r="BC16" s="54" t="e">
        <f>+Integración!#REF!</f>
        <v>#REF!</v>
      </c>
      <c r="BD16" s="54" t="e">
        <f>+Integración!#REF!</f>
        <v>#REF!</v>
      </c>
      <c r="BE16" s="54" t="e">
        <f>+Integración!#REF!</f>
        <v>#REF!</v>
      </c>
      <c r="BF16" s="54" t="e">
        <f>+Integración!#REF!</f>
        <v>#REF!</v>
      </c>
      <c r="BG16" s="54" t="e">
        <f>+Integración!#REF!</f>
        <v>#REF!</v>
      </c>
      <c r="BH16" s="54" t="e">
        <f>+Integración!#REF!</f>
        <v>#REF!</v>
      </c>
      <c r="BI16" s="54" t="e">
        <f>+Integración!#REF!</f>
        <v>#REF!</v>
      </c>
      <c r="BJ16" s="54" t="e">
        <f>+Integración!#REF!</f>
        <v>#REF!</v>
      </c>
      <c r="BK16" s="91" t="e">
        <f t="shared" si="24"/>
        <v>#REF!</v>
      </c>
      <c r="BL16" s="54" t="e">
        <f t="shared" si="25"/>
        <v>#REF!</v>
      </c>
      <c r="BM16" s="92" t="e">
        <f t="shared" si="26"/>
        <v>#REF!</v>
      </c>
      <c r="BN16" s="54"/>
      <c r="BO16" s="54"/>
      <c r="BP16" s="54"/>
      <c r="BQ16" s="91" t="e">
        <f t="shared" ref="BQ16:BQ62" si="57">+BK16-BN16</f>
        <v>#REF!</v>
      </c>
      <c r="BR16" s="54" t="e">
        <f t="shared" si="46"/>
        <v>#REF!</v>
      </c>
      <c r="BS16" s="92" t="e">
        <f t="shared" si="47"/>
        <v>#REF!</v>
      </c>
      <c r="BT16" s="26"/>
      <c r="BV16" s="27"/>
      <c r="BW16" s="132">
        <v>4120</v>
      </c>
      <c r="BX16" s="224" t="s">
        <v>203</v>
      </c>
      <c r="BY16" s="224"/>
      <c r="BZ16" s="217">
        <v>0</v>
      </c>
      <c r="CA16" s="217">
        <v>0</v>
      </c>
      <c r="CB16" s="217">
        <v>0</v>
      </c>
      <c r="CC16" s="217" t="e">
        <f>+Integración!#REF!</f>
        <v>#REF!</v>
      </c>
      <c r="CD16" s="217" t="e">
        <f>+Integración!#REF!</f>
        <v>#REF!</v>
      </c>
      <c r="CE16" s="217" t="e">
        <f>+Integración!#REF!</f>
        <v>#REF!</v>
      </c>
      <c r="CF16" s="217" t="e">
        <f>+Integración!#REF!</f>
        <v>#REF!</v>
      </c>
      <c r="CG16" s="217" t="e">
        <f>+Integración!#REF!</f>
        <v>#REF!</v>
      </c>
      <c r="CH16" s="217" t="e">
        <f>+Integración!#REF!</f>
        <v>#REF!</v>
      </c>
      <c r="CI16" s="217" t="e">
        <f>+Integración!#REF!</f>
        <v>#REF!</v>
      </c>
      <c r="CJ16" s="217" t="e">
        <f>+Integración!#REF!</f>
        <v>#REF!</v>
      </c>
      <c r="CK16" s="217" t="e">
        <f>+Integración!#REF!</f>
        <v>#REF!</v>
      </c>
      <c r="CL16" s="217" t="e">
        <f>+Integración!#REF!</f>
        <v>#REF!</v>
      </c>
      <c r="CM16" s="217" t="e">
        <f>+Integración!#REF!</f>
        <v>#REF!</v>
      </c>
      <c r="CN16" s="217" t="e">
        <f>+Integración!#REF!</f>
        <v>#REF!</v>
      </c>
      <c r="CO16" s="217" t="e">
        <f>+Integración!#REF!</f>
        <v>#REF!</v>
      </c>
      <c r="CP16" s="217" t="e">
        <f>+Integración!#REF!</f>
        <v>#REF!</v>
      </c>
      <c r="CQ16" s="217" t="e">
        <f>+Integración!#REF!</f>
        <v>#REF!</v>
      </c>
      <c r="CR16" s="217" t="e">
        <f>+Integración!#REF!</f>
        <v>#REF!</v>
      </c>
      <c r="CS16" s="217" t="e">
        <f>+Integración!#REF!</f>
        <v>#REF!</v>
      </c>
      <c r="CT16" s="217" t="e">
        <f>+Integración!#REF!</f>
        <v>#REF!</v>
      </c>
      <c r="CU16" s="218" t="e">
        <f t="shared" ref="CU16:CU68" si="58">+BZ16+CC16+CF16+CI16+CL16+CO16+CR16</f>
        <v>#REF!</v>
      </c>
      <c r="CV16" s="217" t="e">
        <f t="shared" ref="CV16:CV68" si="59">+CA16+CD16+CG16+CJ16+CM16+CP16+CS16</f>
        <v>#REF!</v>
      </c>
      <c r="CW16" s="219" t="e">
        <f t="shared" ref="CW16:CW68" si="60">+CB16+CE16+CH16+CK16+CN16+CQ16+CT16</f>
        <v>#REF!</v>
      </c>
      <c r="CX16" s="217"/>
      <c r="CY16" s="217"/>
      <c r="CZ16" s="217"/>
      <c r="DA16" s="218" t="e">
        <f t="shared" ref="DA16:DA68" si="61">+CU16-CX16</f>
        <v>#REF!</v>
      </c>
      <c r="DB16" s="217" t="e">
        <f t="shared" si="48"/>
        <v>#REF!</v>
      </c>
      <c r="DC16" s="219" t="e">
        <f t="shared" si="49"/>
        <v>#REF!</v>
      </c>
      <c r="DD16" s="26"/>
      <c r="DF16" s="33"/>
      <c r="DG16" s="128" t="s">
        <v>63</v>
      </c>
      <c r="DH16" s="342" t="s">
        <v>16</v>
      </c>
      <c r="DI16" s="342"/>
      <c r="DJ16" s="54" t="e">
        <f t="shared" si="34"/>
        <v>#REF!</v>
      </c>
      <c r="DK16" s="54" t="e">
        <f t="shared" si="35"/>
        <v>#REF!</v>
      </c>
      <c r="DL16" s="54" t="e">
        <f t="shared" si="35"/>
        <v>#REF!</v>
      </c>
      <c r="DM16" s="145"/>
      <c r="DN16" s="197"/>
      <c r="DO16" s="202"/>
      <c r="DP16" s="66"/>
      <c r="DQ16" s="66"/>
      <c r="DR16" s="66"/>
      <c r="DS16" s="51"/>
      <c r="DT16" s="26"/>
      <c r="DU16" s="1"/>
      <c r="DV16" s="27"/>
      <c r="DW16" s="132" t="s">
        <v>161</v>
      </c>
      <c r="DX16" s="342" t="s">
        <v>112</v>
      </c>
      <c r="DY16" s="342"/>
      <c r="DZ16" s="54" t="e">
        <f t="shared" si="37"/>
        <v>#REF!</v>
      </c>
      <c r="EA16" s="54" t="e">
        <f t="shared" si="38"/>
        <v>#REF!</v>
      </c>
      <c r="EB16" s="54" t="e">
        <f t="shared" si="38"/>
        <v>#REF!</v>
      </c>
      <c r="EC16" s="145" t="s">
        <v>177</v>
      </c>
      <c r="ED16" s="342" t="s">
        <v>113</v>
      </c>
      <c r="EE16" s="342"/>
      <c r="EF16" s="54" t="e">
        <f t="shared" si="39"/>
        <v>#REF!</v>
      </c>
      <c r="EG16" s="54" t="e">
        <f t="shared" si="40"/>
        <v>#REF!</v>
      </c>
      <c r="EH16" s="54" t="e">
        <f t="shared" si="40"/>
        <v>#REF!</v>
      </c>
      <c r="EI16" s="42"/>
      <c r="EJ16" s="77"/>
      <c r="EK16" s="1"/>
      <c r="EL16" s="27"/>
      <c r="EM16" s="132" t="s">
        <v>161</v>
      </c>
      <c r="EN16" s="342" t="s">
        <v>112</v>
      </c>
      <c r="EO16" s="342"/>
      <c r="EP16" s="54" t="e">
        <f t="shared" si="8"/>
        <v>#REF!</v>
      </c>
      <c r="EQ16" s="54" t="e">
        <f t="shared" si="9"/>
        <v>#REF!</v>
      </c>
      <c r="ER16" s="54" t="e">
        <f t="shared" si="10"/>
        <v>#REF!</v>
      </c>
      <c r="ES16" s="54" t="e">
        <f t="shared" si="11"/>
        <v>#REF!</v>
      </c>
      <c r="ET16" s="145" t="s">
        <v>177</v>
      </c>
      <c r="EU16" s="342" t="s">
        <v>113</v>
      </c>
      <c r="EV16" s="342"/>
      <c r="EW16" s="54" t="e">
        <f t="shared" si="12"/>
        <v>#REF!</v>
      </c>
      <c r="EX16" s="54" t="e">
        <f t="shared" si="13"/>
        <v>#REF!</v>
      </c>
      <c r="EY16" s="54" t="e">
        <f t="shared" si="14"/>
        <v>#REF!</v>
      </c>
      <c r="EZ16" s="54" t="e">
        <f t="shared" si="15"/>
        <v>#REF!</v>
      </c>
      <c r="FA16" s="42"/>
      <c r="FB16" s="77"/>
      <c r="FC16" s="1"/>
      <c r="FD16" s="27"/>
      <c r="FE16" s="128" t="s">
        <v>61</v>
      </c>
      <c r="FF16" s="1"/>
      <c r="FG16" s="9" t="s">
        <v>203</v>
      </c>
      <c r="FH16" s="54" t="e">
        <f t="shared" ref="FH16:FH22" si="62">+DJ14</f>
        <v>#REF!</v>
      </c>
      <c r="FI16" s="54" t="e">
        <f t="shared" si="50"/>
        <v>#REF!</v>
      </c>
      <c r="FJ16" s="162"/>
      <c r="FK16" s="202"/>
      <c r="FL16" s="9" t="s">
        <v>131</v>
      </c>
      <c r="FM16" s="54">
        <v>0</v>
      </c>
      <c r="FN16" s="54">
        <v>0</v>
      </c>
      <c r="FO16" s="42"/>
      <c r="FP16" s="26"/>
      <c r="FQ16" s="1"/>
      <c r="FR16" s="27"/>
      <c r="FS16" s="128" t="s">
        <v>61</v>
      </c>
      <c r="FT16" s="1"/>
      <c r="FU16" s="9" t="s">
        <v>203</v>
      </c>
      <c r="FV16" s="54" t="e">
        <f t="shared" si="51"/>
        <v>#REF!</v>
      </c>
      <c r="FW16" s="54" t="e">
        <f t="shared" si="52"/>
        <v>#REF!</v>
      </c>
      <c r="FX16" s="162"/>
      <c r="FY16" s="202"/>
      <c r="FZ16" s="9" t="s">
        <v>131</v>
      </c>
      <c r="GA16" s="54" t="e">
        <f t="shared" si="53"/>
        <v>#REF!</v>
      </c>
      <c r="GB16" s="54" t="e">
        <f t="shared" si="53"/>
        <v>#REF!</v>
      </c>
      <c r="GC16" s="42"/>
      <c r="GD16" s="26"/>
      <c r="GE16" s="1"/>
      <c r="GF16" s="27"/>
      <c r="GG16" s="132" t="s">
        <v>188</v>
      </c>
      <c r="GH16" s="342" t="s">
        <v>220</v>
      </c>
      <c r="GI16" s="342"/>
      <c r="GJ16" s="175" t="e">
        <f>+EG36</f>
        <v>#REF!</v>
      </c>
      <c r="GK16" s="181"/>
      <c r="GL16" s="181"/>
      <c r="GM16" s="68">
        <v>0</v>
      </c>
      <c r="GN16" s="62" t="e">
        <f t="shared" ref="GN16:GN18" si="63">SUM(GJ16:GM16)</f>
        <v>#REF!</v>
      </c>
      <c r="GO16" s="58"/>
      <c r="GP16" s="26"/>
    </row>
    <row r="17" spans="2:198" ht="13.9" customHeight="1" x14ac:dyDescent="0.2">
      <c r="B17" s="33"/>
      <c r="C17" s="128">
        <v>4130</v>
      </c>
      <c r="D17" s="235" t="s">
        <v>204</v>
      </c>
      <c r="E17" s="235"/>
      <c r="F17" s="217">
        <v>0</v>
      </c>
      <c r="G17" s="217">
        <v>0</v>
      </c>
      <c r="H17" s="217">
        <v>0</v>
      </c>
      <c r="I17" s="217" t="e">
        <f>+Integración!#REF!</f>
        <v>#REF!</v>
      </c>
      <c r="J17" s="217" t="e">
        <f>+Integración!#REF!</f>
        <v>#REF!</v>
      </c>
      <c r="K17" s="217" t="e">
        <f>+Integración!#REF!</f>
        <v>#REF!</v>
      </c>
      <c r="L17" s="217" t="e">
        <f>+Integración!#REF!</f>
        <v>#REF!</v>
      </c>
      <c r="M17" s="217" t="e">
        <f>+Integración!#REF!</f>
        <v>#REF!</v>
      </c>
      <c r="N17" s="217" t="e">
        <f>+Integración!#REF!</f>
        <v>#REF!</v>
      </c>
      <c r="O17" s="217" t="e">
        <f>+Integración!#REF!</f>
        <v>#REF!</v>
      </c>
      <c r="P17" s="217" t="e">
        <f>+Integración!#REF!</f>
        <v>#REF!</v>
      </c>
      <c r="Q17" s="217" t="e">
        <f>+Integración!#REF!</f>
        <v>#REF!</v>
      </c>
      <c r="R17" s="217" t="e">
        <f>+Integración!#REF!</f>
        <v>#REF!</v>
      </c>
      <c r="S17" s="217" t="e">
        <f>+Integración!#REF!</f>
        <v>#REF!</v>
      </c>
      <c r="T17" s="217" t="e">
        <f>+Integración!#REF!</f>
        <v>#REF!</v>
      </c>
      <c r="U17" s="217" t="e">
        <f>+Integración!#REF!</f>
        <v>#REF!</v>
      </c>
      <c r="V17" s="217" t="e">
        <f>+Integración!#REF!</f>
        <v>#REF!</v>
      </c>
      <c r="W17" s="217" t="e">
        <f>+Integración!#REF!</f>
        <v>#REF!</v>
      </c>
      <c r="X17" s="217" t="e">
        <f>+Integración!#REF!</f>
        <v>#REF!</v>
      </c>
      <c r="Y17" s="217" t="e">
        <f>+Integración!#REF!</f>
        <v>#REF!</v>
      </c>
      <c r="Z17" s="217" t="e">
        <f>+Integración!#REF!</f>
        <v>#REF!</v>
      </c>
      <c r="AA17" s="218" t="e">
        <f t="shared" si="31"/>
        <v>#REF!</v>
      </c>
      <c r="AB17" s="225" t="e">
        <f t="shared" si="17"/>
        <v>#REF!</v>
      </c>
      <c r="AC17" s="227" t="e">
        <f t="shared" si="18"/>
        <v>#REF!</v>
      </c>
      <c r="AD17" s="54"/>
      <c r="AE17" s="54"/>
      <c r="AF17" s="54"/>
      <c r="AG17" s="218" t="e">
        <f t="shared" si="54"/>
        <v>#REF!</v>
      </c>
      <c r="AH17" s="225" t="e">
        <f t="shared" si="55"/>
        <v>#REF!</v>
      </c>
      <c r="AI17" s="227" t="e">
        <f t="shared" si="56"/>
        <v>#REF!</v>
      </c>
      <c r="AJ17" s="26"/>
      <c r="AL17" s="27"/>
      <c r="AM17" s="132">
        <v>1130</v>
      </c>
      <c r="AN17" s="224" t="s">
        <v>436</v>
      </c>
      <c r="AO17" s="224"/>
      <c r="AP17" s="217">
        <v>0</v>
      </c>
      <c r="AQ17" s="217">
        <v>0</v>
      </c>
      <c r="AR17" s="217">
        <v>0</v>
      </c>
      <c r="AS17" s="54" t="e">
        <f>+Integración!#REF!</f>
        <v>#REF!</v>
      </c>
      <c r="AT17" s="54" t="e">
        <f>+Integración!#REF!</f>
        <v>#REF!</v>
      </c>
      <c r="AU17" s="54" t="e">
        <f>+Integración!#REF!</f>
        <v>#REF!</v>
      </c>
      <c r="AV17" s="54" t="e">
        <f>+Integración!#REF!</f>
        <v>#REF!</v>
      </c>
      <c r="AW17" s="54" t="e">
        <f>+Integración!#REF!</f>
        <v>#REF!</v>
      </c>
      <c r="AX17" s="54" t="e">
        <f>+Integración!#REF!</f>
        <v>#REF!</v>
      </c>
      <c r="AY17" s="54" t="e">
        <f>+Integración!#REF!</f>
        <v>#REF!</v>
      </c>
      <c r="AZ17" s="54" t="e">
        <f>+Integración!#REF!</f>
        <v>#REF!</v>
      </c>
      <c r="BA17" s="54" t="e">
        <f>+Integración!#REF!</f>
        <v>#REF!</v>
      </c>
      <c r="BB17" s="54" t="e">
        <f>+Integración!#REF!</f>
        <v>#REF!</v>
      </c>
      <c r="BC17" s="54" t="e">
        <f>+Integración!#REF!</f>
        <v>#REF!</v>
      </c>
      <c r="BD17" s="54" t="e">
        <f>+Integración!#REF!</f>
        <v>#REF!</v>
      </c>
      <c r="BE17" s="54" t="e">
        <f>+Integración!#REF!</f>
        <v>#REF!</v>
      </c>
      <c r="BF17" s="54" t="e">
        <f>+Integración!#REF!</f>
        <v>#REF!</v>
      </c>
      <c r="BG17" s="54" t="e">
        <f>+Integración!#REF!</f>
        <v>#REF!</v>
      </c>
      <c r="BH17" s="54" t="e">
        <f>+Integración!#REF!</f>
        <v>#REF!</v>
      </c>
      <c r="BI17" s="54" t="e">
        <f>+Integración!#REF!</f>
        <v>#REF!</v>
      </c>
      <c r="BJ17" s="54" t="e">
        <f>+Integración!#REF!</f>
        <v>#REF!</v>
      </c>
      <c r="BK17" s="91" t="e">
        <f t="shared" si="24"/>
        <v>#REF!</v>
      </c>
      <c r="BL17" s="54" t="e">
        <f t="shared" si="25"/>
        <v>#REF!</v>
      </c>
      <c r="BM17" s="92" t="e">
        <f t="shared" si="26"/>
        <v>#REF!</v>
      </c>
      <c r="BN17" s="54"/>
      <c r="BO17" s="54"/>
      <c r="BP17" s="54"/>
      <c r="BQ17" s="91" t="e">
        <f t="shared" si="57"/>
        <v>#REF!</v>
      </c>
      <c r="BR17" s="54" t="e">
        <f t="shared" si="46"/>
        <v>#REF!</v>
      </c>
      <c r="BS17" s="92" t="e">
        <f t="shared" si="47"/>
        <v>#REF!</v>
      </c>
      <c r="BT17" s="26"/>
      <c r="BV17" s="27"/>
      <c r="BW17" s="132">
        <v>4130</v>
      </c>
      <c r="BX17" s="224" t="s">
        <v>204</v>
      </c>
      <c r="BY17" s="224"/>
      <c r="BZ17" s="217">
        <v>0</v>
      </c>
      <c r="CA17" s="217">
        <v>0</v>
      </c>
      <c r="CB17" s="217">
        <v>0</v>
      </c>
      <c r="CC17" s="217" t="e">
        <f>+Integración!#REF!</f>
        <v>#REF!</v>
      </c>
      <c r="CD17" s="217" t="e">
        <f>+Integración!#REF!</f>
        <v>#REF!</v>
      </c>
      <c r="CE17" s="217" t="e">
        <f>+Integración!#REF!</f>
        <v>#REF!</v>
      </c>
      <c r="CF17" s="217" t="e">
        <f>+Integración!#REF!</f>
        <v>#REF!</v>
      </c>
      <c r="CG17" s="217" t="e">
        <f>+Integración!#REF!</f>
        <v>#REF!</v>
      </c>
      <c r="CH17" s="217" t="e">
        <f>+Integración!#REF!</f>
        <v>#REF!</v>
      </c>
      <c r="CI17" s="217" t="e">
        <f>+Integración!#REF!</f>
        <v>#REF!</v>
      </c>
      <c r="CJ17" s="217" t="e">
        <f>+Integración!#REF!</f>
        <v>#REF!</v>
      </c>
      <c r="CK17" s="217" t="e">
        <f>+Integración!#REF!</f>
        <v>#REF!</v>
      </c>
      <c r="CL17" s="217" t="e">
        <f>+Integración!#REF!</f>
        <v>#REF!</v>
      </c>
      <c r="CM17" s="217" t="e">
        <f>+Integración!#REF!</f>
        <v>#REF!</v>
      </c>
      <c r="CN17" s="217" t="e">
        <f>+Integración!#REF!</f>
        <v>#REF!</v>
      </c>
      <c r="CO17" s="217" t="e">
        <f>+Integración!#REF!</f>
        <v>#REF!</v>
      </c>
      <c r="CP17" s="217" t="e">
        <f>+Integración!#REF!</f>
        <v>#REF!</v>
      </c>
      <c r="CQ17" s="217" t="e">
        <f>+Integración!#REF!</f>
        <v>#REF!</v>
      </c>
      <c r="CR17" s="217" t="e">
        <f>+Integración!#REF!</f>
        <v>#REF!</v>
      </c>
      <c r="CS17" s="217" t="e">
        <f>+Integración!#REF!</f>
        <v>#REF!</v>
      </c>
      <c r="CT17" s="217" t="e">
        <f>+Integración!#REF!</f>
        <v>#REF!</v>
      </c>
      <c r="CU17" s="218" t="e">
        <f t="shared" si="58"/>
        <v>#REF!</v>
      </c>
      <c r="CV17" s="217" t="e">
        <f t="shared" si="59"/>
        <v>#REF!</v>
      </c>
      <c r="CW17" s="219" t="e">
        <f t="shared" si="60"/>
        <v>#REF!</v>
      </c>
      <c r="CX17" s="217"/>
      <c r="CY17" s="217"/>
      <c r="CZ17" s="217"/>
      <c r="DA17" s="218" t="e">
        <f t="shared" si="61"/>
        <v>#REF!</v>
      </c>
      <c r="DB17" s="217" t="e">
        <f t="shared" si="48"/>
        <v>#REF!</v>
      </c>
      <c r="DC17" s="219" t="e">
        <f t="shared" si="49"/>
        <v>#REF!</v>
      </c>
      <c r="DD17" s="26"/>
      <c r="DF17" s="33"/>
      <c r="DG17" s="128" t="s">
        <v>64</v>
      </c>
      <c r="DH17" s="342" t="s">
        <v>17</v>
      </c>
      <c r="DI17" s="342"/>
      <c r="DJ17" s="54" t="e">
        <f t="shared" si="34"/>
        <v>#REF!</v>
      </c>
      <c r="DK17" s="54" t="e">
        <f t="shared" si="35"/>
        <v>#REF!</v>
      </c>
      <c r="DL17" s="54" t="e">
        <f t="shared" si="35"/>
        <v>#REF!</v>
      </c>
      <c r="DM17" s="145"/>
      <c r="DN17" s="340" t="s">
        <v>18</v>
      </c>
      <c r="DO17" s="340"/>
      <c r="DP17" s="50" t="e">
        <f>SUM(DP18:DP26)</f>
        <v>#REF!</v>
      </c>
      <c r="DQ17" s="50" t="e">
        <f t="shared" ref="DQ17:DR17" si="64">SUM(DQ18:DQ26)</f>
        <v>#REF!</v>
      </c>
      <c r="DR17" s="50" t="e">
        <f t="shared" si="64"/>
        <v>#REF!</v>
      </c>
      <c r="DS17" s="51"/>
      <c r="DT17" s="26"/>
      <c r="DU17" s="1"/>
      <c r="DV17" s="27"/>
      <c r="DW17" s="132" t="s">
        <v>162</v>
      </c>
      <c r="DX17" s="342" t="s">
        <v>114</v>
      </c>
      <c r="DY17" s="342"/>
      <c r="DZ17" s="54" t="e">
        <f t="shared" si="37"/>
        <v>#REF!</v>
      </c>
      <c r="EA17" s="54" t="e">
        <f t="shared" si="38"/>
        <v>#REF!</v>
      </c>
      <c r="EB17" s="54" t="e">
        <f t="shared" si="38"/>
        <v>#REF!</v>
      </c>
      <c r="EC17" s="145" t="s">
        <v>178</v>
      </c>
      <c r="ED17" s="342" t="s">
        <v>115</v>
      </c>
      <c r="EE17" s="342"/>
      <c r="EF17" s="54" t="e">
        <f t="shared" si="39"/>
        <v>#REF!</v>
      </c>
      <c r="EG17" s="54" t="e">
        <f t="shared" si="40"/>
        <v>#REF!</v>
      </c>
      <c r="EH17" s="54" t="e">
        <f t="shared" si="40"/>
        <v>#REF!</v>
      </c>
      <c r="EI17" s="42"/>
      <c r="EJ17" s="77"/>
      <c r="EK17" s="1"/>
      <c r="EL17" s="27"/>
      <c r="EM17" s="132" t="s">
        <v>162</v>
      </c>
      <c r="EN17" s="342" t="s">
        <v>114</v>
      </c>
      <c r="EO17" s="342"/>
      <c r="EP17" s="54" t="e">
        <f t="shared" si="8"/>
        <v>#REF!</v>
      </c>
      <c r="EQ17" s="54" t="e">
        <f t="shared" si="9"/>
        <v>#REF!</v>
      </c>
      <c r="ER17" s="54" t="e">
        <f t="shared" si="10"/>
        <v>#REF!</v>
      </c>
      <c r="ES17" s="54" t="e">
        <f t="shared" si="11"/>
        <v>#REF!</v>
      </c>
      <c r="ET17" s="145" t="s">
        <v>178</v>
      </c>
      <c r="EU17" s="342" t="s">
        <v>115</v>
      </c>
      <c r="EV17" s="342"/>
      <c r="EW17" s="54" t="e">
        <f t="shared" si="12"/>
        <v>#REF!</v>
      </c>
      <c r="EX17" s="54" t="e">
        <f t="shared" si="13"/>
        <v>#REF!</v>
      </c>
      <c r="EY17" s="54" t="e">
        <f t="shared" si="14"/>
        <v>#REF!</v>
      </c>
      <c r="EZ17" s="54" t="e">
        <f t="shared" si="15"/>
        <v>#REF!</v>
      </c>
      <c r="FA17" s="42"/>
      <c r="FB17" s="77"/>
      <c r="FC17" s="1"/>
      <c r="FD17" s="27"/>
      <c r="FE17" s="128" t="s">
        <v>62</v>
      </c>
      <c r="FF17" s="1"/>
      <c r="FG17" s="9" t="s">
        <v>204</v>
      </c>
      <c r="FH17" s="54" t="e">
        <f t="shared" si="62"/>
        <v>#REF!</v>
      </c>
      <c r="FI17" s="54" t="e">
        <f t="shared" si="50"/>
        <v>#REF!</v>
      </c>
      <c r="FJ17" s="165" t="s">
        <v>188</v>
      </c>
      <c r="FK17" s="1"/>
      <c r="FL17" s="9" t="s">
        <v>205</v>
      </c>
      <c r="FM17" s="175" t="e">
        <f>+EW36-EX36</f>
        <v>#REF!</v>
      </c>
      <c r="FN17" s="175" t="e">
        <f>+EY36-EZ36</f>
        <v>#REF!</v>
      </c>
      <c r="FO17" s="42"/>
      <c r="FP17" s="26"/>
      <c r="FQ17" s="1"/>
      <c r="FR17" s="27"/>
      <c r="FS17" s="128" t="s">
        <v>62</v>
      </c>
      <c r="FT17" s="1"/>
      <c r="FU17" s="9" t="s">
        <v>204</v>
      </c>
      <c r="FV17" s="54" t="e">
        <f t="shared" si="51"/>
        <v>#REF!</v>
      </c>
      <c r="FW17" s="54" t="e">
        <f t="shared" si="52"/>
        <v>#REF!</v>
      </c>
      <c r="FX17" s="165" t="s">
        <v>188</v>
      </c>
      <c r="FY17" s="1"/>
      <c r="FZ17" s="9" t="s">
        <v>205</v>
      </c>
      <c r="GA17" s="54" t="e">
        <f t="shared" si="53"/>
        <v>#REF!</v>
      </c>
      <c r="GB17" s="54" t="e">
        <f t="shared" si="53"/>
        <v>#REF!</v>
      </c>
      <c r="GC17" s="42"/>
      <c r="GD17" s="26"/>
      <c r="GE17" s="1"/>
      <c r="GF17" s="27"/>
      <c r="GG17" s="132" t="s">
        <v>189</v>
      </c>
      <c r="GH17" s="342" t="s">
        <v>145</v>
      </c>
      <c r="GI17" s="342"/>
      <c r="GJ17" s="175" t="e">
        <f>+EG37</f>
        <v>#REF!</v>
      </c>
      <c r="GK17" s="181"/>
      <c r="GL17" s="181"/>
      <c r="GM17" s="68">
        <v>0</v>
      </c>
      <c r="GN17" s="62" t="e">
        <f t="shared" si="63"/>
        <v>#REF!</v>
      </c>
      <c r="GO17" s="58"/>
      <c r="GP17" s="26"/>
    </row>
    <row r="18" spans="2:198" ht="11.45" customHeight="1" x14ac:dyDescent="0.2">
      <c r="B18" s="33"/>
      <c r="C18" s="128">
        <v>4140</v>
      </c>
      <c r="D18" s="235" t="s">
        <v>16</v>
      </c>
      <c r="E18" s="235"/>
      <c r="F18" s="217">
        <v>0</v>
      </c>
      <c r="G18" s="217">
        <v>0</v>
      </c>
      <c r="H18" s="217">
        <v>0</v>
      </c>
      <c r="I18" s="217" t="e">
        <f>+Integración!#REF!</f>
        <v>#REF!</v>
      </c>
      <c r="J18" s="217" t="e">
        <f>+Integración!#REF!</f>
        <v>#REF!</v>
      </c>
      <c r="K18" s="217" t="e">
        <f>+Integración!#REF!</f>
        <v>#REF!</v>
      </c>
      <c r="L18" s="217" t="e">
        <f>+Integración!#REF!</f>
        <v>#REF!</v>
      </c>
      <c r="M18" s="217" t="e">
        <f>+Integración!#REF!</f>
        <v>#REF!</v>
      </c>
      <c r="N18" s="217" t="e">
        <f>+Integración!#REF!</f>
        <v>#REF!</v>
      </c>
      <c r="O18" s="217" t="e">
        <f>+Integración!#REF!</f>
        <v>#REF!</v>
      </c>
      <c r="P18" s="217" t="e">
        <f>+Integración!#REF!</f>
        <v>#REF!</v>
      </c>
      <c r="Q18" s="217" t="e">
        <f>+Integración!#REF!</f>
        <v>#REF!</v>
      </c>
      <c r="R18" s="217" t="e">
        <f>+Integración!#REF!</f>
        <v>#REF!</v>
      </c>
      <c r="S18" s="217" t="e">
        <f>+Integración!#REF!</f>
        <v>#REF!</v>
      </c>
      <c r="T18" s="217" t="e">
        <f>+Integración!#REF!</f>
        <v>#REF!</v>
      </c>
      <c r="U18" s="217" t="e">
        <f>+Integración!#REF!</f>
        <v>#REF!</v>
      </c>
      <c r="V18" s="217" t="e">
        <f>+Integración!#REF!</f>
        <v>#REF!</v>
      </c>
      <c r="W18" s="217" t="e">
        <f>+Integración!#REF!</f>
        <v>#REF!</v>
      </c>
      <c r="X18" s="217" t="e">
        <f>+Integración!#REF!</f>
        <v>#REF!</v>
      </c>
      <c r="Y18" s="217" t="e">
        <f>+Integración!#REF!</f>
        <v>#REF!</v>
      </c>
      <c r="Z18" s="217" t="e">
        <f>+Integración!#REF!</f>
        <v>#REF!</v>
      </c>
      <c r="AA18" s="218" t="e">
        <f t="shared" si="31"/>
        <v>#REF!</v>
      </c>
      <c r="AB18" s="225" t="e">
        <f t="shared" si="17"/>
        <v>#REF!</v>
      </c>
      <c r="AC18" s="227" t="e">
        <f t="shared" si="18"/>
        <v>#REF!</v>
      </c>
      <c r="AD18" s="54"/>
      <c r="AE18" s="54"/>
      <c r="AF18" s="54"/>
      <c r="AG18" s="218" t="e">
        <f t="shared" si="54"/>
        <v>#REF!</v>
      </c>
      <c r="AH18" s="225" t="e">
        <f t="shared" si="55"/>
        <v>#REF!</v>
      </c>
      <c r="AI18" s="227" t="e">
        <f t="shared" si="56"/>
        <v>#REF!</v>
      </c>
      <c r="AJ18" s="26"/>
      <c r="AL18" s="27"/>
      <c r="AM18" s="132">
        <v>1140</v>
      </c>
      <c r="AN18" s="224" t="s">
        <v>249</v>
      </c>
      <c r="AO18" s="224"/>
      <c r="AP18" s="217">
        <v>0</v>
      </c>
      <c r="AQ18" s="217">
        <v>0</v>
      </c>
      <c r="AR18" s="217">
        <v>0</v>
      </c>
      <c r="AS18" s="54" t="e">
        <f>+Integración!#REF!</f>
        <v>#REF!</v>
      </c>
      <c r="AT18" s="54" t="e">
        <f>+Integración!#REF!</f>
        <v>#REF!</v>
      </c>
      <c r="AU18" s="54" t="e">
        <f>+Integración!#REF!</f>
        <v>#REF!</v>
      </c>
      <c r="AV18" s="54" t="e">
        <f>+Integración!#REF!</f>
        <v>#REF!</v>
      </c>
      <c r="AW18" s="54" t="e">
        <f>+Integración!#REF!</f>
        <v>#REF!</v>
      </c>
      <c r="AX18" s="54" t="e">
        <f>+Integración!#REF!</f>
        <v>#REF!</v>
      </c>
      <c r="AY18" s="54" t="e">
        <f>+Integración!#REF!</f>
        <v>#REF!</v>
      </c>
      <c r="AZ18" s="54" t="e">
        <f>+Integración!#REF!</f>
        <v>#REF!</v>
      </c>
      <c r="BA18" s="54" t="e">
        <f>+Integración!#REF!</f>
        <v>#REF!</v>
      </c>
      <c r="BB18" s="54" t="e">
        <f>+Integración!#REF!</f>
        <v>#REF!</v>
      </c>
      <c r="BC18" s="54" t="e">
        <f>+Integración!#REF!</f>
        <v>#REF!</v>
      </c>
      <c r="BD18" s="54" t="e">
        <f>+Integración!#REF!</f>
        <v>#REF!</v>
      </c>
      <c r="BE18" s="54" t="e">
        <f>+Integración!#REF!</f>
        <v>#REF!</v>
      </c>
      <c r="BF18" s="54" t="e">
        <f>+Integración!#REF!</f>
        <v>#REF!</v>
      </c>
      <c r="BG18" s="54" t="e">
        <f>+Integración!#REF!</f>
        <v>#REF!</v>
      </c>
      <c r="BH18" s="54" t="e">
        <f>+Integración!#REF!</f>
        <v>#REF!</v>
      </c>
      <c r="BI18" s="54" t="e">
        <f>+Integración!#REF!</f>
        <v>#REF!</v>
      </c>
      <c r="BJ18" s="54" t="e">
        <f>+Integración!#REF!</f>
        <v>#REF!</v>
      </c>
      <c r="BK18" s="91" t="e">
        <f t="shared" si="24"/>
        <v>#REF!</v>
      </c>
      <c r="BL18" s="54" t="e">
        <f t="shared" si="25"/>
        <v>#REF!</v>
      </c>
      <c r="BM18" s="92" t="e">
        <f t="shared" si="26"/>
        <v>#REF!</v>
      </c>
      <c r="BN18" s="54"/>
      <c r="BO18" s="54"/>
      <c r="BP18" s="54"/>
      <c r="BQ18" s="91" t="e">
        <f t="shared" si="57"/>
        <v>#REF!</v>
      </c>
      <c r="BR18" s="54" t="e">
        <f t="shared" si="46"/>
        <v>#REF!</v>
      </c>
      <c r="BS18" s="92" t="e">
        <f t="shared" si="47"/>
        <v>#REF!</v>
      </c>
      <c r="BT18" s="26"/>
      <c r="BV18" s="27"/>
      <c r="BW18" s="132">
        <v>4140</v>
      </c>
      <c r="BX18" s="224" t="s">
        <v>16</v>
      </c>
      <c r="BY18" s="224"/>
      <c r="BZ18" s="217">
        <v>0</v>
      </c>
      <c r="CA18" s="217">
        <v>0</v>
      </c>
      <c r="CB18" s="217">
        <v>0</v>
      </c>
      <c r="CC18" s="217" t="e">
        <f>+Integración!#REF!</f>
        <v>#REF!</v>
      </c>
      <c r="CD18" s="217" t="e">
        <f>+Integración!#REF!</f>
        <v>#REF!</v>
      </c>
      <c r="CE18" s="217" t="e">
        <f>+Integración!#REF!</f>
        <v>#REF!</v>
      </c>
      <c r="CF18" s="217" t="e">
        <f>+Integración!#REF!</f>
        <v>#REF!</v>
      </c>
      <c r="CG18" s="217" t="e">
        <f>+Integración!#REF!</f>
        <v>#REF!</v>
      </c>
      <c r="CH18" s="217" t="e">
        <f>+Integración!#REF!</f>
        <v>#REF!</v>
      </c>
      <c r="CI18" s="217" t="e">
        <f>+Integración!#REF!</f>
        <v>#REF!</v>
      </c>
      <c r="CJ18" s="217" t="e">
        <f>+Integración!#REF!</f>
        <v>#REF!</v>
      </c>
      <c r="CK18" s="217" t="e">
        <f>+Integración!#REF!</f>
        <v>#REF!</v>
      </c>
      <c r="CL18" s="217" t="e">
        <f>+Integración!#REF!</f>
        <v>#REF!</v>
      </c>
      <c r="CM18" s="217" t="e">
        <f>+Integración!#REF!</f>
        <v>#REF!</v>
      </c>
      <c r="CN18" s="217" t="e">
        <f>+Integración!#REF!</f>
        <v>#REF!</v>
      </c>
      <c r="CO18" s="217" t="e">
        <f>+Integración!#REF!</f>
        <v>#REF!</v>
      </c>
      <c r="CP18" s="217" t="e">
        <f>+Integración!#REF!</f>
        <v>#REF!</v>
      </c>
      <c r="CQ18" s="217" t="e">
        <f>+Integración!#REF!</f>
        <v>#REF!</v>
      </c>
      <c r="CR18" s="217" t="e">
        <f>+Integración!#REF!</f>
        <v>#REF!</v>
      </c>
      <c r="CS18" s="217" t="e">
        <f>+Integración!#REF!</f>
        <v>#REF!</v>
      </c>
      <c r="CT18" s="217" t="e">
        <f>+Integración!#REF!</f>
        <v>#REF!</v>
      </c>
      <c r="CU18" s="218" t="e">
        <f t="shared" si="58"/>
        <v>#REF!</v>
      </c>
      <c r="CV18" s="217" t="e">
        <f t="shared" si="59"/>
        <v>#REF!</v>
      </c>
      <c r="CW18" s="219" t="e">
        <f t="shared" si="60"/>
        <v>#REF!</v>
      </c>
      <c r="CX18" s="217"/>
      <c r="CY18" s="217"/>
      <c r="CZ18" s="217"/>
      <c r="DA18" s="218" t="e">
        <f t="shared" si="61"/>
        <v>#REF!</v>
      </c>
      <c r="DB18" s="217" t="e">
        <f t="shared" si="48"/>
        <v>#REF!</v>
      </c>
      <c r="DC18" s="219" t="e">
        <f t="shared" si="49"/>
        <v>#REF!</v>
      </c>
      <c r="DD18" s="26"/>
      <c r="DF18" s="33"/>
      <c r="DG18" s="128" t="s">
        <v>65</v>
      </c>
      <c r="DH18" s="342" t="s">
        <v>19</v>
      </c>
      <c r="DI18" s="342"/>
      <c r="DJ18" s="54" t="e">
        <f t="shared" si="34"/>
        <v>#REF!</v>
      </c>
      <c r="DK18" s="54" t="e">
        <f t="shared" si="35"/>
        <v>#REF!</v>
      </c>
      <c r="DL18" s="54" t="e">
        <f t="shared" si="35"/>
        <v>#REF!</v>
      </c>
      <c r="DM18" s="145" t="s">
        <v>78</v>
      </c>
      <c r="DN18" s="342" t="s">
        <v>20</v>
      </c>
      <c r="DO18" s="342"/>
      <c r="DP18" s="175" t="e">
        <f>+AG38</f>
        <v>#REF!</v>
      </c>
      <c r="DQ18" s="175" t="e">
        <f>+AH38</f>
        <v>#REF!</v>
      </c>
      <c r="DR18" s="175" t="e">
        <f>+AI38</f>
        <v>#REF!</v>
      </c>
      <c r="DS18" s="51"/>
      <c r="DT18" s="26"/>
      <c r="DU18" s="1"/>
      <c r="DV18" s="27"/>
      <c r="DW18" s="132" t="s">
        <v>163</v>
      </c>
      <c r="DX18" s="342" t="s">
        <v>116</v>
      </c>
      <c r="DY18" s="342"/>
      <c r="DZ18" s="54" t="e">
        <f t="shared" si="37"/>
        <v>#REF!</v>
      </c>
      <c r="EA18" s="54" t="e">
        <f t="shared" si="38"/>
        <v>#REF!</v>
      </c>
      <c r="EB18" s="54" t="e">
        <f t="shared" si="38"/>
        <v>#REF!</v>
      </c>
      <c r="EC18" s="145" t="s">
        <v>179</v>
      </c>
      <c r="ED18" s="362" t="s">
        <v>117</v>
      </c>
      <c r="EE18" s="362"/>
      <c r="EF18" s="54" t="e">
        <f t="shared" si="39"/>
        <v>#REF!</v>
      </c>
      <c r="EG18" s="54" t="e">
        <f t="shared" si="40"/>
        <v>#REF!</v>
      </c>
      <c r="EH18" s="54" t="e">
        <f t="shared" si="40"/>
        <v>#REF!</v>
      </c>
      <c r="EI18" s="42"/>
      <c r="EJ18" s="77"/>
      <c r="EK18" s="1"/>
      <c r="EL18" s="27"/>
      <c r="EM18" s="132" t="s">
        <v>163</v>
      </c>
      <c r="EN18" s="342" t="s">
        <v>116</v>
      </c>
      <c r="EO18" s="342"/>
      <c r="EP18" s="54" t="e">
        <f t="shared" si="8"/>
        <v>#REF!</v>
      </c>
      <c r="EQ18" s="54" t="e">
        <f t="shared" si="9"/>
        <v>#REF!</v>
      </c>
      <c r="ER18" s="54" t="e">
        <f t="shared" si="10"/>
        <v>#REF!</v>
      </c>
      <c r="ES18" s="54" t="e">
        <f t="shared" si="11"/>
        <v>#REF!</v>
      </c>
      <c r="ET18" s="145" t="s">
        <v>179</v>
      </c>
      <c r="EU18" s="362" t="s">
        <v>117</v>
      </c>
      <c r="EV18" s="362"/>
      <c r="EW18" s="54" t="e">
        <f t="shared" si="12"/>
        <v>#REF!</v>
      </c>
      <c r="EX18" s="54" t="e">
        <f t="shared" si="13"/>
        <v>#REF!</v>
      </c>
      <c r="EY18" s="54" t="e">
        <f t="shared" si="14"/>
        <v>#REF!</v>
      </c>
      <c r="EZ18" s="54" t="e">
        <f t="shared" si="15"/>
        <v>#REF!</v>
      </c>
      <c r="FA18" s="42"/>
      <c r="FB18" s="77"/>
      <c r="FC18" s="1"/>
      <c r="FD18" s="27"/>
      <c r="FE18" s="128" t="s">
        <v>63</v>
      </c>
      <c r="FF18" s="1"/>
      <c r="FG18" s="9" t="s">
        <v>16</v>
      </c>
      <c r="FH18" s="54" t="e">
        <f t="shared" si="62"/>
        <v>#REF!</v>
      </c>
      <c r="FI18" s="54" t="e">
        <f t="shared" si="50"/>
        <v>#REF!</v>
      </c>
      <c r="FJ18" s="162"/>
      <c r="FK18" s="1"/>
      <c r="FL18" s="8"/>
      <c r="FM18" s="183"/>
      <c r="FN18" s="183"/>
      <c r="FO18" s="42"/>
      <c r="FP18" s="26"/>
      <c r="FQ18" s="1"/>
      <c r="FR18" s="27"/>
      <c r="FS18" s="128" t="s">
        <v>63</v>
      </c>
      <c r="FT18" s="1"/>
      <c r="FU18" s="9" t="s">
        <v>16</v>
      </c>
      <c r="FV18" s="54" t="e">
        <f t="shared" si="51"/>
        <v>#REF!</v>
      </c>
      <c r="FW18" s="54" t="e">
        <f t="shared" si="52"/>
        <v>#REF!</v>
      </c>
      <c r="FX18" s="162"/>
      <c r="FY18" s="1"/>
      <c r="FZ18" s="8"/>
      <c r="GA18" s="183"/>
      <c r="GB18" s="183"/>
      <c r="GC18" s="42"/>
      <c r="GD18" s="26"/>
      <c r="GE18" s="1"/>
      <c r="GF18" s="27"/>
      <c r="GG18" s="132" t="s">
        <v>190</v>
      </c>
      <c r="GH18" s="342" t="s">
        <v>234</v>
      </c>
      <c r="GI18" s="342"/>
      <c r="GJ18" s="175" t="e">
        <f>+EG38</f>
        <v>#REF!</v>
      </c>
      <c r="GK18" s="181"/>
      <c r="GL18" s="181"/>
      <c r="GM18" s="68">
        <v>0</v>
      </c>
      <c r="GN18" s="62" t="e">
        <f t="shared" si="63"/>
        <v>#REF!</v>
      </c>
      <c r="GO18" s="58"/>
      <c r="GP18" s="26"/>
    </row>
    <row r="19" spans="2:198" ht="13.9" customHeight="1" x14ac:dyDescent="0.2">
      <c r="B19" s="33"/>
      <c r="C19" s="128">
        <v>4150</v>
      </c>
      <c r="D19" s="235" t="s">
        <v>390</v>
      </c>
      <c r="E19" s="235"/>
      <c r="F19" s="217">
        <v>0</v>
      </c>
      <c r="G19" s="217">
        <v>0</v>
      </c>
      <c r="H19" s="217">
        <v>0</v>
      </c>
      <c r="I19" s="217" t="e">
        <f>+Integración!#REF!</f>
        <v>#REF!</v>
      </c>
      <c r="J19" s="217" t="e">
        <f>+Integración!#REF!</f>
        <v>#REF!</v>
      </c>
      <c r="K19" s="217" t="e">
        <f>+Integración!#REF!</f>
        <v>#REF!</v>
      </c>
      <c r="L19" s="217" t="e">
        <f>+Integración!#REF!</f>
        <v>#REF!</v>
      </c>
      <c r="M19" s="217" t="e">
        <f>+Integración!#REF!</f>
        <v>#REF!</v>
      </c>
      <c r="N19" s="217" t="e">
        <f>+Integración!#REF!</f>
        <v>#REF!</v>
      </c>
      <c r="O19" s="217" t="e">
        <f>+Integración!#REF!</f>
        <v>#REF!</v>
      </c>
      <c r="P19" s="217" t="e">
        <f>+Integración!#REF!</f>
        <v>#REF!</v>
      </c>
      <c r="Q19" s="217" t="e">
        <f>+Integración!#REF!</f>
        <v>#REF!</v>
      </c>
      <c r="R19" s="217" t="e">
        <f>+Integración!#REF!</f>
        <v>#REF!</v>
      </c>
      <c r="S19" s="217" t="e">
        <f>+Integración!#REF!</f>
        <v>#REF!</v>
      </c>
      <c r="T19" s="217" t="e">
        <f>+Integración!#REF!</f>
        <v>#REF!</v>
      </c>
      <c r="U19" s="217" t="e">
        <f>+Integración!#REF!</f>
        <v>#REF!</v>
      </c>
      <c r="V19" s="217" t="e">
        <f>+Integración!#REF!</f>
        <v>#REF!</v>
      </c>
      <c r="W19" s="217" t="e">
        <f>+Integración!#REF!</f>
        <v>#REF!</v>
      </c>
      <c r="X19" s="217" t="e">
        <f>+Integración!#REF!</f>
        <v>#REF!</v>
      </c>
      <c r="Y19" s="217" t="e">
        <f>+Integración!#REF!</f>
        <v>#REF!</v>
      </c>
      <c r="Z19" s="217" t="e">
        <f>+Integración!#REF!</f>
        <v>#REF!</v>
      </c>
      <c r="AA19" s="218" t="e">
        <f t="shared" si="31"/>
        <v>#REF!</v>
      </c>
      <c r="AB19" s="225" t="e">
        <f t="shared" si="17"/>
        <v>#REF!</v>
      </c>
      <c r="AC19" s="227" t="e">
        <f t="shared" si="18"/>
        <v>#REF!</v>
      </c>
      <c r="AD19" s="54"/>
      <c r="AE19" s="54"/>
      <c r="AF19" s="54"/>
      <c r="AG19" s="218" t="e">
        <f t="shared" si="54"/>
        <v>#REF!</v>
      </c>
      <c r="AH19" s="225" t="e">
        <f t="shared" si="55"/>
        <v>#REF!</v>
      </c>
      <c r="AI19" s="227" t="e">
        <f t="shared" si="56"/>
        <v>#REF!</v>
      </c>
      <c r="AJ19" s="26"/>
      <c r="AL19" s="27"/>
      <c r="AM19" s="132">
        <v>1150</v>
      </c>
      <c r="AN19" s="224" t="s">
        <v>114</v>
      </c>
      <c r="AO19" s="224"/>
      <c r="AP19" s="217">
        <v>0</v>
      </c>
      <c r="AQ19" s="217">
        <v>0</v>
      </c>
      <c r="AR19" s="217">
        <v>0</v>
      </c>
      <c r="AS19" s="54" t="e">
        <f>+Integración!#REF!</f>
        <v>#REF!</v>
      </c>
      <c r="AT19" s="54" t="e">
        <f>+Integración!#REF!</f>
        <v>#REF!</v>
      </c>
      <c r="AU19" s="54" t="e">
        <f>+Integración!#REF!</f>
        <v>#REF!</v>
      </c>
      <c r="AV19" s="54" t="e">
        <f>+Integración!#REF!</f>
        <v>#REF!</v>
      </c>
      <c r="AW19" s="54" t="e">
        <f>+Integración!#REF!</f>
        <v>#REF!</v>
      </c>
      <c r="AX19" s="54" t="e">
        <f>+Integración!#REF!</f>
        <v>#REF!</v>
      </c>
      <c r="AY19" s="54" t="e">
        <f>+Integración!#REF!</f>
        <v>#REF!</v>
      </c>
      <c r="AZ19" s="54" t="e">
        <f>+Integración!#REF!</f>
        <v>#REF!</v>
      </c>
      <c r="BA19" s="54" t="e">
        <f>+Integración!#REF!</f>
        <v>#REF!</v>
      </c>
      <c r="BB19" s="54" t="e">
        <f>+Integración!#REF!</f>
        <v>#REF!</v>
      </c>
      <c r="BC19" s="54" t="e">
        <f>+Integración!#REF!</f>
        <v>#REF!</v>
      </c>
      <c r="BD19" s="54" t="e">
        <f>+Integración!#REF!</f>
        <v>#REF!</v>
      </c>
      <c r="BE19" s="54" t="e">
        <f>+Integración!#REF!</f>
        <v>#REF!</v>
      </c>
      <c r="BF19" s="54" t="e">
        <f>+Integración!#REF!</f>
        <v>#REF!</v>
      </c>
      <c r="BG19" s="54" t="e">
        <f>+Integración!#REF!</f>
        <v>#REF!</v>
      </c>
      <c r="BH19" s="54" t="e">
        <f>+Integración!#REF!</f>
        <v>#REF!</v>
      </c>
      <c r="BI19" s="54" t="e">
        <f>+Integración!#REF!</f>
        <v>#REF!</v>
      </c>
      <c r="BJ19" s="54" t="e">
        <f>+Integración!#REF!</f>
        <v>#REF!</v>
      </c>
      <c r="BK19" s="91" t="e">
        <f t="shared" si="24"/>
        <v>#REF!</v>
      </c>
      <c r="BL19" s="54" t="e">
        <f t="shared" si="25"/>
        <v>#REF!</v>
      </c>
      <c r="BM19" s="92" t="e">
        <f t="shared" si="26"/>
        <v>#REF!</v>
      </c>
      <c r="BN19" s="54"/>
      <c r="BO19" s="54"/>
      <c r="BP19" s="54"/>
      <c r="BQ19" s="91" t="e">
        <f t="shared" si="57"/>
        <v>#REF!</v>
      </c>
      <c r="BR19" s="54" t="e">
        <f t="shared" si="46"/>
        <v>#REF!</v>
      </c>
      <c r="BS19" s="92" t="e">
        <f t="shared" si="47"/>
        <v>#REF!</v>
      </c>
      <c r="BT19" s="26"/>
      <c r="BV19" s="27"/>
      <c r="BW19" s="132">
        <v>4150</v>
      </c>
      <c r="BX19" s="224" t="s">
        <v>390</v>
      </c>
      <c r="BY19" s="224"/>
      <c r="BZ19" s="217">
        <v>0</v>
      </c>
      <c r="CA19" s="217">
        <v>0</v>
      </c>
      <c r="CB19" s="217">
        <v>0</v>
      </c>
      <c r="CC19" s="217" t="e">
        <f>+Integración!#REF!</f>
        <v>#REF!</v>
      </c>
      <c r="CD19" s="217" t="e">
        <f>+Integración!#REF!</f>
        <v>#REF!</v>
      </c>
      <c r="CE19" s="217" t="e">
        <f>+Integración!#REF!</f>
        <v>#REF!</v>
      </c>
      <c r="CF19" s="217" t="e">
        <f>+Integración!#REF!</f>
        <v>#REF!</v>
      </c>
      <c r="CG19" s="217" t="e">
        <f>+Integración!#REF!</f>
        <v>#REF!</v>
      </c>
      <c r="CH19" s="217" t="e">
        <f>+Integración!#REF!</f>
        <v>#REF!</v>
      </c>
      <c r="CI19" s="217" t="e">
        <f>+Integración!#REF!</f>
        <v>#REF!</v>
      </c>
      <c r="CJ19" s="217" t="e">
        <f>+Integración!#REF!</f>
        <v>#REF!</v>
      </c>
      <c r="CK19" s="217" t="e">
        <f>+Integración!#REF!</f>
        <v>#REF!</v>
      </c>
      <c r="CL19" s="217" t="e">
        <f>+Integración!#REF!</f>
        <v>#REF!</v>
      </c>
      <c r="CM19" s="217" t="e">
        <f>+Integración!#REF!</f>
        <v>#REF!</v>
      </c>
      <c r="CN19" s="217" t="e">
        <f>+Integración!#REF!</f>
        <v>#REF!</v>
      </c>
      <c r="CO19" s="217" t="e">
        <f>+Integración!#REF!</f>
        <v>#REF!</v>
      </c>
      <c r="CP19" s="217" t="e">
        <f>+Integración!#REF!</f>
        <v>#REF!</v>
      </c>
      <c r="CQ19" s="217" t="e">
        <f>+Integración!#REF!</f>
        <v>#REF!</v>
      </c>
      <c r="CR19" s="217" t="e">
        <f>+Integración!#REF!</f>
        <v>#REF!</v>
      </c>
      <c r="CS19" s="217" t="e">
        <f>+Integración!#REF!</f>
        <v>#REF!</v>
      </c>
      <c r="CT19" s="217" t="e">
        <f>+Integración!#REF!</f>
        <v>#REF!</v>
      </c>
      <c r="CU19" s="218" t="e">
        <f t="shared" si="58"/>
        <v>#REF!</v>
      </c>
      <c r="CV19" s="217" t="e">
        <f t="shared" si="59"/>
        <v>#REF!</v>
      </c>
      <c r="CW19" s="219" t="e">
        <f t="shared" si="60"/>
        <v>#REF!</v>
      </c>
      <c r="CX19" s="217"/>
      <c r="CY19" s="217"/>
      <c r="CZ19" s="217"/>
      <c r="DA19" s="218" t="e">
        <f t="shared" si="61"/>
        <v>#REF!</v>
      </c>
      <c r="DB19" s="217" t="e">
        <f t="shared" si="48"/>
        <v>#REF!</v>
      </c>
      <c r="DC19" s="219" t="e">
        <f t="shared" si="49"/>
        <v>#REF!</v>
      </c>
      <c r="DD19" s="26"/>
      <c r="DF19" s="33"/>
      <c r="DG19" s="128" t="s">
        <v>66</v>
      </c>
      <c r="DH19" s="342" t="s">
        <v>21</v>
      </c>
      <c r="DI19" s="342"/>
      <c r="DJ19" s="54" t="e">
        <f t="shared" si="34"/>
        <v>#REF!</v>
      </c>
      <c r="DK19" s="54" t="e">
        <f t="shared" si="35"/>
        <v>#REF!</v>
      </c>
      <c r="DL19" s="54" t="e">
        <f t="shared" si="35"/>
        <v>#REF!</v>
      </c>
      <c r="DM19" s="145" t="s">
        <v>79</v>
      </c>
      <c r="DN19" s="342" t="s">
        <v>22</v>
      </c>
      <c r="DO19" s="342"/>
      <c r="DP19" s="175" t="e">
        <f t="shared" ref="DP19:DP26" si="65">+AG39</f>
        <v>#REF!</v>
      </c>
      <c r="DQ19" s="175" t="e">
        <f t="shared" ref="DQ19:DR26" si="66">+AH39</f>
        <v>#REF!</v>
      </c>
      <c r="DR19" s="175" t="e">
        <f t="shared" si="66"/>
        <v>#REF!</v>
      </c>
      <c r="DS19" s="51"/>
      <c r="DT19" s="26"/>
      <c r="DU19" s="1"/>
      <c r="DV19" s="27"/>
      <c r="DW19" s="132" t="s">
        <v>164</v>
      </c>
      <c r="DX19" s="342" t="s">
        <v>118</v>
      </c>
      <c r="DY19" s="342"/>
      <c r="DZ19" s="54" t="e">
        <f t="shared" si="37"/>
        <v>#REF!</v>
      </c>
      <c r="EA19" s="54" t="e">
        <f t="shared" si="38"/>
        <v>#REF!</v>
      </c>
      <c r="EB19" s="54" t="e">
        <f t="shared" si="38"/>
        <v>#REF!</v>
      </c>
      <c r="EC19" s="145" t="s">
        <v>180</v>
      </c>
      <c r="ED19" s="342" t="s">
        <v>119</v>
      </c>
      <c r="EE19" s="342"/>
      <c r="EF19" s="54" t="e">
        <f t="shared" si="39"/>
        <v>#REF!</v>
      </c>
      <c r="EG19" s="54" t="e">
        <f t="shared" si="40"/>
        <v>#REF!</v>
      </c>
      <c r="EH19" s="54" t="e">
        <f t="shared" si="40"/>
        <v>#REF!</v>
      </c>
      <c r="EI19" s="42"/>
      <c r="EJ19" s="77"/>
      <c r="EK19" s="1"/>
      <c r="EL19" s="27"/>
      <c r="EM19" s="132" t="s">
        <v>164</v>
      </c>
      <c r="EN19" s="342" t="s">
        <v>118</v>
      </c>
      <c r="EO19" s="342"/>
      <c r="EP19" s="54" t="e">
        <f t="shared" si="8"/>
        <v>#REF!</v>
      </c>
      <c r="EQ19" s="54" t="e">
        <f t="shared" si="9"/>
        <v>#REF!</v>
      </c>
      <c r="ER19" s="54" t="e">
        <f t="shared" si="10"/>
        <v>#REF!</v>
      </c>
      <c r="ES19" s="54" t="e">
        <f t="shared" si="11"/>
        <v>#REF!</v>
      </c>
      <c r="ET19" s="145" t="s">
        <v>180</v>
      </c>
      <c r="EU19" s="342" t="s">
        <v>119</v>
      </c>
      <c r="EV19" s="342"/>
      <c r="EW19" s="54" t="e">
        <f t="shared" si="12"/>
        <v>#REF!</v>
      </c>
      <c r="EX19" s="54" t="e">
        <f t="shared" si="13"/>
        <v>#REF!</v>
      </c>
      <c r="EY19" s="54" t="e">
        <f t="shared" si="14"/>
        <v>#REF!</v>
      </c>
      <c r="EZ19" s="54" t="e">
        <f t="shared" si="15"/>
        <v>#REF!</v>
      </c>
      <c r="FA19" s="42"/>
      <c r="FB19" s="77"/>
      <c r="FC19" s="1"/>
      <c r="FD19" s="27"/>
      <c r="FE19" s="128" t="s">
        <v>64</v>
      </c>
      <c r="FF19" s="1"/>
      <c r="FG19" s="9" t="s">
        <v>17</v>
      </c>
      <c r="FH19" s="54" t="e">
        <f t="shared" si="62"/>
        <v>#REF!</v>
      </c>
      <c r="FI19" s="54" t="e">
        <f t="shared" si="50"/>
        <v>#REF!</v>
      </c>
      <c r="FJ19" s="162"/>
      <c r="FK19" s="272" t="s">
        <v>199</v>
      </c>
      <c r="FL19" s="272"/>
      <c r="FM19" s="184" t="e">
        <f>SUM(FM20:FM22)</f>
        <v>#REF!</v>
      </c>
      <c r="FN19" s="184" t="e">
        <f t="shared" ref="FN19" si="67">SUM(FN20:FN22)</f>
        <v>#REF!</v>
      </c>
      <c r="FO19" s="42"/>
      <c r="FP19" s="26"/>
      <c r="FQ19" s="1"/>
      <c r="FR19" s="27"/>
      <c r="FS19" s="128" t="s">
        <v>64</v>
      </c>
      <c r="FT19" s="1"/>
      <c r="FU19" s="9" t="s">
        <v>17</v>
      </c>
      <c r="FV19" s="54" t="e">
        <f t="shared" si="51"/>
        <v>#REF!</v>
      </c>
      <c r="FW19" s="54" t="e">
        <f t="shared" si="52"/>
        <v>#REF!</v>
      </c>
      <c r="FX19" s="162"/>
      <c r="FY19" s="272" t="s">
        <v>199</v>
      </c>
      <c r="FZ19" s="272"/>
      <c r="GA19" s="184" t="e">
        <f>SUM(GA20:GA22)</f>
        <v>#REF!</v>
      </c>
      <c r="GB19" s="184" t="e">
        <f t="shared" ref="GB19" si="68">SUM(GB20:GB22)</f>
        <v>#REF!</v>
      </c>
      <c r="GC19" s="42"/>
      <c r="GD19" s="26"/>
      <c r="GE19" s="1"/>
      <c r="GF19" s="27"/>
      <c r="GG19" s="132"/>
      <c r="GH19" s="198"/>
      <c r="GI19" s="56"/>
      <c r="GJ19" s="179"/>
      <c r="GK19" s="179"/>
      <c r="GL19" s="179"/>
      <c r="GM19" s="62"/>
      <c r="GN19" s="62"/>
      <c r="GO19" s="58"/>
      <c r="GP19" s="26"/>
    </row>
    <row r="20" spans="2:198" ht="13.9" customHeight="1" x14ac:dyDescent="0.2">
      <c r="B20" s="33"/>
      <c r="C20" s="128">
        <v>4160</v>
      </c>
      <c r="D20" s="235" t="s">
        <v>391</v>
      </c>
      <c r="E20" s="235"/>
      <c r="F20" s="217">
        <v>0</v>
      </c>
      <c r="G20" s="217">
        <v>0</v>
      </c>
      <c r="H20" s="217">
        <v>0</v>
      </c>
      <c r="I20" s="217" t="e">
        <f>+Integración!#REF!</f>
        <v>#REF!</v>
      </c>
      <c r="J20" s="217" t="e">
        <f>+Integración!#REF!</f>
        <v>#REF!</v>
      </c>
      <c r="K20" s="217" t="e">
        <f>+Integración!#REF!</f>
        <v>#REF!</v>
      </c>
      <c r="L20" s="217" t="e">
        <f>+Integración!#REF!</f>
        <v>#REF!</v>
      </c>
      <c r="M20" s="217" t="e">
        <f>+Integración!#REF!</f>
        <v>#REF!</v>
      </c>
      <c r="N20" s="217" t="e">
        <f>+Integración!#REF!</f>
        <v>#REF!</v>
      </c>
      <c r="O20" s="217" t="e">
        <f>+Integración!#REF!</f>
        <v>#REF!</v>
      </c>
      <c r="P20" s="217" t="e">
        <f>+Integración!#REF!</f>
        <v>#REF!</v>
      </c>
      <c r="Q20" s="217" t="e">
        <f>+Integración!#REF!</f>
        <v>#REF!</v>
      </c>
      <c r="R20" s="217" t="e">
        <f>+Integración!#REF!</f>
        <v>#REF!</v>
      </c>
      <c r="S20" s="217" t="e">
        <f>+Integración!#REF!</f>
        <v>#REF!</v>
      </c>
      <c r="T20" s="217" t="e">
        <f>+Integración!#REF!</f>
        <v>#REF!</v>
      </c>
      <c r="U20" s="217" t="e">
        <f>+Integración!#REF!</f>
        <v>#REF!</v>
      </c>
      <c r="V20" s="217" t="e">
        <f>+Integración!#REF!</f>
        <v>#REF!</v>
      </c>
      <c r="W20" s="217" t="e">
        <f>+Integración!#REF!</f>
        <v>#REF!</v>
      </c>
      <c r="X20" s="217" t="e">
        <f>+Integración!#REF!</f>
        <v>#REF!</v>
      </c>
      <c r="Y20" s="217" t="e">
        <f>+Integración!#REF!</f>
        <v>#REF!</v>
      </c>
      <c r="Z20" s="217" t="e">
        <f>+Integración!#REF!</f>
        <v>#REF!</v>
      </c>
      <c r="AA20" s="218" t="e">
        <f t="shared" si="31"/>
        <v>#REF!</v>
      </c>
      <c r="AB20" s="225" t="e">
        <f t="shared" si="17"/>
        <v>#REF!</v>
      </c>
      <c r="AC20" s="227" t="e">
        <f t="shared" si="18"/>
        <v>#REF!</v>
      </c>
      <c r="AD20" s="54"/>
      <c r="AE20" s="54"/>
      <c r="AF20" s="54"/>
      <c r="AG20" s="218" t="e">
        <f t="shared" si="54"/>
        <v>#REF!</v>
      </c>
      <c r="AH20" s="225" t="e">
        <f t="shared" si="55"/>
        <v>#REF!</v>
      </c>
      <c r="AI20" s="227" t="e">
        <f t="shared" si="56"/>
        <v>#REF!</v>
      </c>
      <c r="AJ20" s="26"/>
      <c r="AL20" s="27"/>
      <c r="AM20" s="132">
        <v>1160</v>
      </c>
      <c r="AN20" s="224" t="s">
        <v>437</v>
      </c>
      <c r="AO20" s="224"/>
      <c r="AP20" s="217">
        <v>0</v>
      </c>
      <c r="AQ20" s="217">
        <v>0</v>
      </c>
      <c r="AR20" s="217">
        <v>0</v>
      </c>
      <c r="AS20" s="54" t="e">
        <f>+Integración!#REF!</f>
        <v>#REF!</v>
      </c>
      <c r="AT20" s="54" t="e">
        <f>+Integración!#REF!</f>
        <v>#REF!</v>
      </c>
      <c r="AU20" s="54" t="e">
        <f>+Integración!#REF!</f>
        <v>#REF!</v>
      </c>
      <c r="AV20" s="54" t="e">
        <f>+Integración!#REF!</f>
        <v>#REF!</v>
      </c>
      <c r="AW20" s="54" t="e">
        <f>+Integración!#REF!</f>
        <v>#REF!</v>
      </c>
      <c r="AX20" s="54" t="e">
        <f>+Integración!#REF!</f>
        <v>#REF!</v>
      </c>
      <c r="AY20" s="54" t="e">
        <f>+Integración!#REF!</f>
        <v>#REF!</v>
      </c>
      <c r="AZ20" s="54" t="e">
        <f>+Integración!#REF!</f>
        <v>#REF!</v>
      </c>
      <c r="BA20" s="54" t="e">
        <f>+Integración!#REF!</f>
        <v>#REF!</v>
      </c>
      <c r="BB20" s="54" t="e">
        <f>+Integración!#REF!</f>
        <v>#REF!</v>
      </c>
      <c r="BC20" s="54" t="e">
        <f>+Integración!#REF!</f>
        <v>#REF!</v>
      </c>
      <c r="BD20" s="54" t="e">
        <f>+Integración!#REF!</f>
        <v>#REF!</v>
      </c>
      <c r="BE20" s="54" t="e">
        <f>+Integración!#REF!</f>
        <v>#REF!</v>
      </c>
      <c r="BF20" s="54" t="e">
        <f>+Integración!#REF!</f>
        <v>#REF!</v>
      </c>
      <c r="BG20" s="54" t="e">
        <f>+Integración!#REF!</f>
        <v>#REF!</v>
      </c>
      <c r="BH20" s="54" t="e">
        <f>+Integración!#REF!</f>
        <v>#REF!</v>
      </c>
      <c r="BI20" s="54" t="e">
        <f>+Integración!#REF!</f>
        <v>#REF!</v>
      </c>
      <c r="BJ20" s="54" t="e">
        <f>+Integración!#REF!</f>
        <v>#REF!</v>
      </c>
      <c r="BK20" s="91" t="e">
        <f t="shared" si="24"/>
        <v>#REF!</v>
      </c>
      <c r="BL20" s="54" t="e">
        <f t="shared" si="25"/>
        <v>#REF!</v>
      </c>
      <c r="BM20" s="92" t="e">
        <f t="shared" si="26"/>
        <v>#REF!</v>
      </c>
      <c r="BN20" s="54"/>
      <c r="BO20" s="54"/>
      <c r="BP20" s="54"/>
      <c r="BQ20" s="91" t="e">
        <f t="shared" si="57"/>
        <v>#REF!</v>
      </c>
      <c r="BR20" s="54" t="e">
        <f t="shared" si="46"/>
        <v>#REF!</v>
      </c>
      <c r="BS20" s="92" t="e">
        <f t="shared" si="47"/>
        <v>#REF!</v>
      </c>
      <c r="BT20" s="26"/>
      <c r="BV20" s="27"/>
      <c r="BW20" s="132">
        <v>4160</v>
      </c>
      <c r="BX20" s="224" t="s">
        <v>391</v>
      </c>
      <c r="BY20" s="224"/>
      <c r="BZ20" s="217">
        <v>0</v>
      </c>
      <c r="CA20" s="217">
        <v>0</v>
      </c>
      <c r="CB20" s="217">
        <v>0</v>
      </c>
      <c r="CC20" s="217" t="e">
        <f>+Integración!#REF!</f>
        <v>#REF!</v>
      </c>
      <c r="CD20" s="217" t="e">
        <f>+Integración!#REF!</f>
        <v>#REF!</v>
      </c>
      <c r="CE20" s="217" t="e">
        <f>+Integración!#REF!</f>
        <v>#REF!</v>
      </c>
      <c r="CF20" s="217" t="e">
        <f>+Integración!#REF!</f>
        <v>#REF!</v>
      </c>
      <c r="CG20" s="217" t="e">
        <f>+Integración!#REF!</f>
        <v>#REF!</v>
      </c>
      <c r="CH20" s="217" t="e">
        <f>+Integración!#REF!</f>
        <v>#REF!</v>
      </c>
      <c r="CI20" s="217" t="e">
        <f>+Integración!#REF!</f>
        <v>#REF!</v>
      </c>
      <c r="CJ20" s="217" t="e">
        <f>+Integración!#REF!</f>
        <v>#REF!</v>
      </c>
      <c r="CK20" s="217" t="e">
        <f>+Integración!#REF!</f>
        <v>#REF!</v>
      </c>
      <c r="CL20" s="217" t="e">
        <f>+Integración!#REF!</f>
        <v>#REF!</v>
      </c>
      <c r="CM20" s="217" t="e">
        <f>+Integración!#REF!</f>
        <v>#REF!</v>
      </c>
      <c r="CN20" s="217" t="e">
        <f>+Integración!#REF!</f>
        <v>#REF!</v>
      </c>
      <c r="CO20" s="217" t="e">
        <f>+Integración!#REF!</f>
        <v>#REF!</v>
      </c>
      <c r="CP20" s="217" t="e">
        <f>+Integración!#REF!</f>
        <v>#REF!</v>
      </c>
      <c r="CQ20" s="217" t="e">
        <f>+Integración!#REF!</f>
        <v>#REF!</v>
      </c>
      <c r="CR20" s="217" t="e">
        <f>+Integración!#REF!</f>
        <v>#REF!</v>
      </c>
      <c r="CS20" s="217" t="e">
        <f>+Integración!#REF!</f>
        <v>#REF!</v>
      </c>
      <c r="CT20" s="217" t="e">
        <f>+Integración!#REF!</f>
        <v>#REF!</v>
      </c>
      <c r="CU20" s="218" t="e">
        <f t="shared" si="58"/>
        <v>#REF!</v>
      </c>
      <c r="CV20" s="217" t="e">
        <f t="shared" si="59"/>
        <v>#REF!</v>
      </c>
      <c r="CW20" s="219" t="e">
        <f t="shared" si="60"/>
        <v>#REF!</v>
      </c>
      <c r="CX20" s="217"/>
      <c r="CY20" s="217"/>
      <c r="CZ20" s="217"/>
      <c r="DA20" s="218" t="e">
        <f t="shared" si="61"/>
        <v>#REF!</v>
      </c>
      <c r="DB20" s="217" t="e">
        <f t="shared" si="48"/>
        <v>#REF!</v>
      </c>
      <c r="DC20" s="219" t="e">
        <f t="shared" si="49"/>
        <v>#REF!</v>
      </c>
      <c r="DD20" s="26"/>
      <c r="DF20" s="33"/>
      <c r="DG20" s="128" t="s">
        <v>67</v>
      </c>
      <c r="DH20" s="362" t="s">
        <v>23</v>
      </c>
      <c r="DI20" s="362"/>
      <c r="DJ20" s="54" t="e">
        <f t="shared" si="34"/>
        <v>#REF!</v>
      </c>
      <c r="DK20" s="54" t="e">
        <f t="shared" si="35"/>
        <v>#REF!</v>
      </c>
      <c r="DL20" s="54" t="e">
        <f t="shared" si="35"/>
        <v>#REF!</v>
      </c>
      <c r="DM20" s="145" t="s">
        <v>80</v>
      </c>
      <c r="DN20" s="342" t="s">
        <v>24</v>
      </c>
      <c r="DO20" s="342"/>
      <c r="DP20" s="175" t="e">
        <f t="shared" si="65"/>
        <v>#REF!</v>
      </c>
      <c r="DQ20" s="175" t="e">
        <f t="shared" si="66"/>
        <v>#REF!</v>
      </c>
      <c r="DR20" s="175" t="e">
        <f t="shared" si="66"/>
        <v>#REF!</v>
      </c>
      <c r="DS20" s="51"/>
      <c r="DT20" s="26"/>
      <c r="DU20" s="1"/>
      <c r="DV20" s="27"/>
      <c r="DW20" s="133"/>
      <c r="DX20" s="345" t="s">
        <v>121</v>
      </c>
      <c r="DY20" s="345"/>
      <c r="DZ20" s="48" t="e">
        <f>+DZ12</f>
        <v>#REF!</v>
      </c>
      <c r="EA20" s="48" t="e">
        <f t="shared" ref="EA20:EB20" si="69">+EA12</f>
        <v>#REF!</v>
      </c>
      <c r="EB20" s="48" t="e">
        <f t="shared" si="69"/>
        <v>#REF!</v>
      </c>
      <c r="EC20" s="145" t="s">
        <v>181</v>
      </c>
      <c r="ED20" s="342" t="s">
        <v>120</v>
      </c>
      <c r="EE20" s="342"/>
      <c r="EF20" s="54" t="e">
        <f t="shared" si="39"/>
        <v>#REF!</v>
      </c>
      <c r="EG20" s="54" t="e">
        <f t="shared" si="40"/>
        <v>#REF!</v>
      </c>
      <c r="EH20" s="54" t="e">
        <f t="shared" si="40"/>
        <v>#REF!</v>
      </c>
      <c r="EI20" s="42"/>
      <c r="EJ20" s="77"/>
      <c r="EK20" s="1"/>
      <c r="EL20" s="27"/>
      <c r="EM20" s="132"/>
      <c r="EN20" s="345"/>
      <c r="EO20" s="345"/>
      <c r="EP20" s="54"/>
      <c r="EQ20" s="54"/>
      <c r="ER20" s="54"/>
      <c r="ES20" s="54"/>
      <c r="ET20" s="145" t="s">
        <v>181</v>
      </c>
      <c r="EU20" s="342" t="s">
        <v>120</v>
      </c>
      <c r="EV20" s="342"/>
      <c r="EW20" s="54" t="e">
        <f t="shared" si="12"/>
        <v>#REF!</v>
      </c>
      <c r="EX20" s="54" t="e">
        <f t="shared" si="13"/>
        <v>#REF!</v>
      </c>
      <c r="EY20" s="54" t="e">
        <f t="shared" si="14"/>
        <v>#REF!</v>
      </c>
      <c r="EZ20" s="54" t="e">
        <f t="shared" si="15"/>
        <v>#REF!</v>
      </c>
      <c r="FA20" s="42"/>
      <c r="FB20" s="77"/>
      <c r="FC20" s="1"/>
      <c r="FD20" s="27"/>
      <c r="FE20" s="128" t="s">
        <v>65</v>
      </c>
      <c r="FF20" s="1"/>
      <c r="FG20" s="9" t="s">
        <v>19</v>
      </c>
      <c r="FH20" s="54" t="e">
        <f t="shared" si="62"/>
        <v>#REF!</v>
      </c>
      <c r="FI20" s="54" t="e">
        <f t="shared" si="50"/>
        <v>#REF!</v>
      </c>
      <c r="FJ20" s="165" t="s">
        <v>167</v>
      </c>
      <c r="FK20" s="1"/>
      <c r="FL20" s="9" t="s">
        <v>202</v>
      </c>
      <c r="FM20" s="175" t="e">
        <f>+EQ26-EP26+DP49</f>
        <v>#REF!</v>
      </c>
      <c r="FN20" s="175" t="e">
        <f>+ES26-ER26+DQ49</f>
        <v>#REF!</v>
      </c>
      <c r="FO20" s="42"/>
      <c r="FP20" s="26"/>
      <c r="FQ20" s="1"/>
      <c r="FR20" s="27"/>
      <c r="FS20" s="128" t="s">
        <v>65</v>
      </c>
      <c r="FT20" s="1"/>
      <c r="FU20" s="9" t="s">
        <v>19</v>
      </c>
      <c r="FV20" s="54" t="e">
        <f t="shared" si="51"/>
        <v>#REF!</v>
      </c>
      <c r="FW20" s="54" t="e">
        <f t="shared" si="52"/>
        <v>#REF!</v>
      </c>
      <c r="FX20" s="165" t="s">
        <v>167</v>
      </c>
      <c r="FY20" s="1"/>
      <c r="FZ20" s="9" t="s">
        <v>202</v>
      </c>
      <c r="GA20" s="175" t="e">
        <f t="shared" ref="GA20:GB22" si="70">+DA50</f>
        <v>#REF!</v>
      </c>
      <c r="GB20" s="175" t="e">
        <f t="shared" si="70"/>
        <v>#REF!</v>
      </c>
      <c r="GC20" s="42"/>
      <c r="GD20" s="26"/>
      <c r="GE20" s="1"/>
      <c r="GF20" s="27"/>
      <c r="GG20" s="132"/>
      <c r="GH20" s="344" t="s">
        <v>235</v>
      </c>
      <c r="GI20" s="344"/>
      <c r="GJ20" s="180"/>
      <c r="GK20" s="180" t="e">
        <f>SUM(GK21:GK24)+GK13</f>
        <v>#REF!</v>
      </c>
      <c r="GL20" s="180"/>
      <c r="GM20" s="67">
        <f>SUM(GM21:GM24)</f>
        <v>0</v>
      </c>
      <c r="GN20" s="67" t="e">
        <f t="shared" ref="GN20:GN24" si="71">SUM(GJ20:GM20)</f>
        <v>#REF!</v>
      </c>
      <c r="GO20" s="58"/>
      <c r="GP20" s="26"/>
    </row>
    <row r="21" spans="2:198" ht="13.9" customHeight="1" x14ac:dyDescent="0.2">
      <c r="B21" s="33"/>
      <c r="C21" s="128">
        <v>4170</v>
      </c>
      <c r="D21" s="235" t="s">
        <v>392</v>
      </c>
      <c r="E21" s="235"/>
      <c r="F21" s="217">
        <v>0</v>
      </c>
      <c r="G21" s="217">
        <v>0</v>
      </c>
      <c r="H21" s="217">
        <v>0</v>
      </c>
      <c r="I21" s="217" t="e">
        <f>+Integración!#REF!</f>
        <v>#REF!</v>
      </c>
      <c r="J21" s="217" t="e">
        <f>+Integración!#REF!</f>
        <v>#REF!</v>
      </c>
      <c r="K21" s="217" t="e">
        <f>+Integración!#REF!</f>
        <v>#REF!</v>
      </c>
      <c r="L21" s="217" t="e">
        <f>+Integración!#REF!</f>
        <v>#REF!</v>
      </c>
      <c r="M21" s="217" t="e">
        <f>+Integración!#REF!</f>
        <v>#REF!</v>
      </c>
      <c r="N21" s="217" t="e">
        <f>+Integración!#REF!</f>
        <v>#REF!</v>
      </c>
      <c r="O21" s="217" t="e">
        <f>+Integración!#REF!</f>
        <v>#REF!</v>
      </c>
      <c r="P21" s="217" t="e">
        <f>+Integración!#REF!</f>
        <v>#REF!</v>
      </c>
      <c r="Q21" s="217" t="e">
        <f>+Integración!#REF!</f>
        <v>#REF!</v>
      </c>
      <c r="R21" s="217" t="e">
        <f>+Integración!#REF!</f>
        <v>#REF!</v>
      </c>
      <c r="S21" s="217" t="e">
        <f>+Integración!#REF!</f>
        <v>#REF!</v>
      </c>
      <c r="T21" s="217" t="e">
        <f>+Integración!#REF!</f>
        <v>#REF!</v>
      </c>
      <c r="U21" s="217" t="e">
        <f>+Integración!#REF!</f>
        <v>#REF!</v>
      </c>
      <c r="V21" s="217" t="e">
        <f>+Integración!#REF!</f>
        <v>#REF!</v>
      </c>
      <c r="W21" s="217" t="e">
        <f>+Integración!#REF!</f>
        <v>#REF!</v>
      </c>
      <c r="X21" s="217" t="e">
        <f>+Integración!#REF!</f>
        <v>#REF!</v>
      </c>
      <c r="Y21" s="217" t="e">
        <f>+Integración!#REF!</f>
        <v>#REF!</v>
      </c>
      <c r="Z21" s="217" t="e">
        <f>+Integración!#REF!</f>
        <v>#REF!</v>
      </c>
      <c r="AA21" s="218" t="e">
        <f t="shared" si="31"/>
        <v>#REF!</v>
      </c>
      <c r="AB21" s="225" t="e">
        <f t="shared" si="17"/>
        <v>#REF!</v>
      </c>
      <c r="AC21" s="227" t="e">
        <f t="shared" si="18"/>
        <v>#REF!</v>
      </c>
      <c r="AD21" s="54"/>
      <c r="AE21" s="54"/>
      <c r="AF21" s="54"/>
      <c r="AG21" s="218" t="e">
        <f t="shared" si="54"/>
        <v>#REF!</v>
      </c>
      <c r="AH21" s="225" t="e">
        <f t="shared" si="55"/>
        <v>#REF!</v>
      </c>
      <c r="AI21" s="227" t="e">
        <f t="shared" si="56"/>
        <v>#REF!</v>
      </c>
      <c r="AJ21" s="26"/>
      <c r="AL21" s="27"/>
      <c r="AM21" s="132">
        <v>1190</v>
      </c>
      <c r="AN21" s="224" t="s">
        <v>438</v>
      </c>
      <c r="AO21" s="224"/>
      <c r="AP21" s="217">
        <v>0</v>
      </c>
      <c r="AQ21" s="217">
        <v>0</v>
      </c>
      <c r="AR21" s="217">
        <v>0</v>
      </c>
      <c r="AS21" s="54" t="e">
        <f>+Integración!#REF!</f>
        <v>#REF!</v>
      </c>
      <c r="AT21" s="54" t="e">
        <f>+Integración!#REF!</f>
        <v>#REF!</v>
      </c>
      <c r="AU21" s="54" t="e">
        <f>+Integración!#REF!</f>
        <v>#REF!</v>
      </c>
      <c r="AV21" s="54" t="e">
        <f>+Integración!#REF!</f>
        <v>#REF!</v>
      </c>
      <c r="AW21" s="54" t="e">
        <f>+Integración!#REF!</f>
        <v>#REF!</v>
      </c>
      <c r="AX21" s="54" t="e">
        <f>+Integración!#REF!</f>
        <v>#REF!</v>
      </c>
      <c r="AY21" s="54" t="e">
        <f>+Integración!#REF!</f>
        <v>#REF!</v>
      </c>
      <c r="AZ21" s="54" t="e">
        <f>+Integración!#REF!</f>
        <v>#REF!</v>
      </c>
      <c r="BA21" s="54" t="e">
        <f>+Integración!#REF!</f>
        <v>#REF!</v>
      </c>
      <c r="BB21" s="54" t="e">
        <f>+Integración!#REF!</f>
        <v>#REF!</v>
      </c>
      <c r="BC21" s="54" t="e">
        <f>+Integración!#REF!</f>
        <v>#REF!</v>
      </c>
      <c r="BD21" s="54" t="e">
        <f>+Integración!#REF!</f>
        <v>#REF!</v>
      </c>
      <c r="BE21" s="54" t="e">
        <f>+Integración!#REF!</f>
        <v>#REF!</v>
      </c>
      <c r="BF21" s="54" t="e">
        <f>+Integración!#REF!</f>
        <v>#REF!</v>
      </c>
      <c r="BG21" s="54" t="e">
        <f>+Integración!#REF!</f>
        <v>#REF!</v>
      </c>
      <c r="BH21" s="54" t="e">
        <f>+Integración!#REF!</f>
        <v>#REF!</v>
      </c>
      <c r="BI21" s="54" t="e">
        <f>+Integración!#REF!</f>
        <v>#REF!</v>
      </c>
      <c r="BJ21" s="54" t="e">
        <f>+Integración!#REF!</f>
        <v>#REF!</v>
      </c>
      <c r="BK21" s="91" t="e">
        <f t="shared" si="24"/>
        <v>#REF!</v>
      </c>
      <c r="BL21" s="54" t="e">
        <f t="shared" si="25"/>
        <v>#REF!</v>
      </c>
      <c r="BM21" s="92" t="e">
        <f t="shared" si="26"/>
        <v>#REF!</v>
      </c>
      <c r="BN21" s="54"/>
      <c r="BO21" s="54"/>
      <c r="BP21" s="54"/>
      <c r="BQ21" s="91" t="e">
        <f t="shared" si="57"/>
        <v>#REF!</v>
      </c>
      <c r="BR21" s="54" t="e">
        <f t="shared" si="46"/>
        <v>#REF!</v>
      </c>
      <c r="BS21" s="92" t="e">
        <f t="shared" si="47"/>
        <v>#REF!</v>
      </c>
      <c r="BT21" s="26"/>
      <c r="BV21" s="27"/>
      <c r="BW21" s="132">
        <v>4170</v>
      </c>
      <c r="BX21" s="224" t="s">
        <v>392</v>
      </c>
      <c r="BY21" s="224"/>
      <c r="BZ21" s="217">
        <v>0</v>
      </c>
      <c r="CA21" s="217">
        <v>0</v>
      </c>
      <c r="CB21" s="217">
        <v>0</v>
      </c>
      <c r="CC21" s="217" t="e">
        <f>+Integración!#REF!</f>
        <v>#REF!</v>
      </c>
      <c r="CD21" s="217" t="e">
        <f>+Integración!#REF!</f>
        <v>#REF!</v>
      </c>
      <c r="CE21" s="217" t="e">
        <f>+Integración!#REF!</f>
        <v>#REF!</v>
      </c>
      <c r="CF21" s="217" t="e">
        <f>+Integración!#REF!</f>
        <v>#REF!</v>
      </c>
      <c r="CG21" s="217" t="e">
        <f>+Integración!#REF!</f>
        <v>#REF!</v>
      </c>
      <c r="CH21" s="217" t="e">
        <f>+Integración!#REF!</f>
        <v>#REF!</v>
      </c>
      <c r="CI21" s="217" t="e">
        <f>+Integración!#REF!</f>
        <v>#REF!</v>
      </c>
      <c r="CJ21" s="217" t="e">
        <f>+Integración!#REF!</f>
        <v>#REF!</v>
      </c>
      <c r="CK21" s="217" t="e">
        <f>+Integración!#REF!</f>
        <v>#REF!</v>
      </c>
      <c r="CL21" s="217" t="e">
        <f>+Integración!#REF!</f>
        <v>#REF!</v>
      </c>
      <c r="CM21" s="217" t="e">
        <f>+Integración!#REF!</f>
        <v>#REF!</v>
      </c>
      <c r="CN21" s="217" t="e">
        <f>+Integración!#REF!</f>
        <v>#REF!</v>
      </c>
      <c r="CO21" s="217" t="e">
        <f>+Integración!#REF!</f>
        <v>#REF!</v>
      </c>
      <c r="CP21" s="217" t="e">
        <f>+Integración!#REF!</f>
        <v>#REF!</v>
      </c>
      <c r="CQ21" s="217" t="e">
        <f>+Integración!#REF!</f>
        <v>#REF!</v>
      </c>
      <c r="CR21" s="217" t="e">
        <f>+Integración!#REF!</f>
        <v>#REF!</v>
      </c>
      <c r="CS21" s="217" t="e">
        <f>+Integración!#REF!</f>
        <v>#REF!</v>
      </c>
      <c r="CT21" s="217" t="e">
        <f>+Integración!#REF!</f>
        <v>#REF!</v>
      </c>
      <c r="CU21" s="218" t="e">
        <f t="shared" si="58"/>
        <v>#REF!</v>
      </c>
      <c r="CV21" s="217" t="e">
        <f t="shared" si="59"/>
        <v>#REF!</v>
      </c>
      <c r="CW21" s="219" t="e">
        <f t="shared" si="60"/>
        <v>#REF!</v>
      </c>
      <c r="CX21" s="217"/>
      <c r="CY21" s="217"/>
      <c r="CZ21" s="217"/>
      <c r="DA21" s="218" t="e">
        <f t="shared" si="61"/>
        <v>#REF!</v>
      </c>
      <c r="DB21" s="217" t="e">
        <f t="shared" si="48"/>
        <v>#REF!</v>
      </c>
      <c r="DC21" s="219" t="e">
        <f t="shared" si="49"/>
        <v>#REF!</v>
      </c>
      <c r="DD21" s="26"/>
      <c r="DF21" s="33"/>
      <c r="DG21" s="129"/>
      <c r="DH21" s="197"/>
      <c r="DI21" s="202"/>
      <c r="DJ21" s="66"/>
      <c r="DK21" s="66"/>
      <c r="DL21" s="66"/>
      <c r="DM21" s="145" t="s">
        <v>240</v>
      </c>
      <c r="DN21" s="342" t="s">
        <v>25</v>
      </c>
      <c r="DO21" s="342"/>
      <c r="DP21" s="175" t="e">
        <f t="shared" si="65"/>
        <v>#REF!</v>
      </c>
      <c r="DQ21" s="175" t="e">
        <f t="shared" si="66"/>
        <v>#REF!</v>
      </c>
      <c r="DR21" s="175" t="e">
        <f t="shared" si="66"/>
        <v>#REF!</v>
      </c>
      <c r="DS21" s="51"/>
      <c r="DT21" s="26"/>
      <c r="DU21" s="1"/>
      <c r="DV21" s="27"/>
      <c r="DW21" s="133"/>
      <c r="DX21" s="197"/>
      <c r="DY21" s="198"/>
      <c r="DZ21" s="50"/>
      <c r="EA21" s="50"/>
      <c r="EB21" s="50"/>
      <c r="EC21" s="151"/>
      <c r="ED21" s="345" t="s">
        <v>122</v>
      </c>
      <c r="EE21" s="345"/>
      <c r="EF21" s="48" t="e">
        <f>+EF12</f>
        <v>#REF!</v>
      </c>
      <c r="EG21" s="48" t="e">
        <f t="shared" ref="EG21:EH21" si="72">+EG12</f>
        <v>#REF!</v>
      </c>
      <c r="EH21" s="48" t="e">
        <f t="shared" si="72"/>
        <v>#REF!</v>
      </c>
      <c r="EI21" s="42"/>
      <c r="EJ21" s="77"/>
      <c r="EK21" s="1"/>
      <c r="EL21" s="27"/>
      <c r="EM21" s="132"/>
      <c r="EN21" s="197"/>
      <c r="EO21" s="198"/>
      <c r="EP21" s="54"/>
      <c r="EQ21" s="54"/>
      <c r="ER21" s="54"/>
      <c r="ES21" s="54"/>
      <c r="ET21" s="151"/>
      <c r="EU21" s="345"/>
      <c r="EV21" s="345"/>
      <c r="EW21" s="54"/>
      <c r="EX21" s="54"/>
      <c r="EY21" s="54"/>
      <c r="EZ21" s="54"/>
      <c r="FA21" s="42"/>
      <c r="FB21" s="77"/>
      <c r="FC21" s="1"/>
      <c r="FD21" s="27"/>
      <c r="FE21" s="128" t="s">
        <v>66</v>
      </c>
      <c r="FF21" s="1"/>
      <c r="FG21" s="9" t="s">
        <v>21</v>
      </c>
      <c r="FH21" s="54" t="e">
        <f t="shared" si="62"/>
        <v>#REF!</v>
      </c>
      <c r="FI21" s="54" t="e">
        <f t="shared" si="50"/>
        <v>#REF!</v>
      </c>
      <c r="FJ21" s="165" t="s">
        <v>168</v>
      </c>
      <c r="FK21" s="1"/>
      <c r="FL21" s="9" t="s">
        <v>131</v>
      </c>
      <c r="FM21" s="175" t="e">
        <f>+EQ27+EQ28-EP27-EP28</f>
        <v>#REF!</v>
      </c>
      <c r="FN21" s="175" t="e">
        <f>+ES27+ES28-ER27-ER28</f>
        <v>#REF!</v>
      </c>
      <c r="FO21" s="42"/>
      <c r="FP21" s="26"/>
      <c r="FQ21" s="1"/>
      <c r="FR21" s="27"/>
      <c r="FS21" s="128" t="s">
        <v>66</v>
      </c>
      <c r="FT21" s="1"/>
      <c r="FU21" s="9" t="s">
        <v>21</v>
      </c>
      <c r="FV21" s="54" t="e">
        <f t="shared" si="51"/>
        <v>#REF!</v>
      </c>
      <c r="FW21" s="54" t="e">
        <f t="shared" si="52"/>
        <v>#REF!</v>
      </c>
      <c r="FX21" s="165" t="s">
        <v>168</v>
      </c>
      <c r="FY21" s="1"/>
      <c r="FZ21" s="9" t="s">
        <v>131</v>
      </c>
      <c r="GA21" s="175" t="e">
        <f t="shared" si="70"/>
        <v>#REF!</v>
      </c>
      <c r="GB21" s="175" t="e">
        <f t="shared" si="70"/>
        <v>#REF!</v>
      </c>
      <c r="GC21" s="42"/>
      <c r="GD21" s="26"/>
      <c r="GE21" s="1"/>
      <c r="GF21" s="27"/>
      <c r="GG21" s="132" t="s">
        <v>191</v>
      </c>
      <c r="GH21" s="342" t="s">
        <v>236</v>
      </c>
      <c r="GI21" s="342"/>
      <c r="GJ21" s="181"/>
      <c r="GK21" s="175" t="e">
        <f>+EG41</f>
        <v>#REF!</v>
      </c>
      <c r="GL21" s="181"/>
      <c r="GM21" s="68">
        <v>0</v>
      </c>
      <c r="GN21" s="62" t="e">
        <f t="shared" si="71"/>
        <v>#REF!</v>
      </c>
      <c r="GO21" s="58"/>
      <c r="GP21" s="26"/>
    </row>
    <row r="22" spans="2:198" ht="13.9" customHeight="1" x14ac:dyDescent="0.2">
      <c r="B22" s="33"/>
      <c r="C22" s="128">
        <v>4190</v>
      </c>
      <c r="D22" s="235" t="s">
        <v>393</v>
      </c>
      <c r="E22" s="235"/>
      <c r="F22" s="217">
        <v>0</v>
      </c>
      <c r="G22" s="217">
        <v>0</v>
      </c>
      <c r="H22" s="217">
        <v>0</v>
      </c>
      <c r="I22" s="217" t="e">
        <f>+Integración!#REF!</f>
        <v>#REF!</v>
      </c>
      <c r="J22" s="217" t="e">
        <f>+Integración!#REF!</f>
        <v>#REF!</v>
      </c>
      <c r="K22" s="217" t="e">
        <f>+Integración!#REF!</f>
        <v>#REF!</v>
      </c>
      <c r="L22" s="217" t="e">
        <f>+Integración!#REF!</f>
        <v>#REF!</v>
      </c>
      <c r="M22" s="217" t="e">
        <f>+Integración!#REF!</f>
        <v>#REF!</v>
      </c>
      <c r="N22" s="217" t="e">
        <f>+Integración!#REF!</f>
        <v>#REF!</v>
      </c>
      <c r="O22" s="217" t="e">
        <f>+Integración!#REF!</f>
        <v>#REF!</v>
      </c>
      <c r="P22" s="217" t="e">
        <f>+Integración!#REF!</f>
        <v>#REF!</v>
      </c>
      <c r="Q22" s="217" t="e">
        <f>+Integración!#REF!</f>
        <v>#REF!</v>
      </c>
      <c r="R22" s="217" t="e">
        <f>+Integración!#REF!</f>
        <v>#REF!</v>
      </c>
      <c r="S22" s="217" t="e">
        <f>+Integración!#REF!</f>
        <v>#REF!</v>
      </c>
      <c r="T22" s="217" t="e">
        <f>+Integración!#REF!</f>
        <v>#REF!</v>
      </c>
      <c r="U22" s="217" t="e">
        <f>+Integración!#REF!</f>
        <v>#REF!</v>
      </c>
      <c r="V22" s="217" t="e">
        <f>+Integración!#REF!</f>
        <v>#REF!</v>
      </c>
      <c r="W22" s="217" t="e">
        <f>+Integración!#REF!</f>
        <v>#REF!</v>
      </c>
      <c r="X22" s="217" t="e">
        <f>+Integración!#REF!</f>
        <v>#REF!</v>
      </c>
      <c r="Y22" s="217" t="e">
        <f>+Integración!#REF!</f>
        <v>#REF!</v>
      </c>
      <c r="Z22" s="217" t="e">
        <f>+Integración!#REF!</f>
        <v>#REF!</v>
      </c>
      <c r="AA22" s="218" t="e">
        <f t="shared" si="31"/>
        <v>#REF!</v>
      </c>
      <c r="AB22" s="225" t="e">
        <f t="shared" si="17"/>
        <v>#REF!</v>
      </c>
      <c r="AC22" s="227" t="e">
        <f t="shared" si="18"/>
        <v>#REF!</v>
      </c>
      <c r="AD22" s="54"/>
      <c r="AE22" s="54"/>
      <c r="AF22" s="54"/>
      <c r="AG22" s="218" t="e">
        <f t="shared" si="54"/>
        <v>#REF!</v>
      </c>
      <c r="AH22" s="225" t="e">
        <f t="shared" si="55"/>
        <v>#REF!</v>
      </c>
      <c r="AI22" s="227" t="e">
        <f t="shared" si="56"/>
        <v>#REF!</v>
      </c>
      <c r="AJ22" s="26"/>
      <c r="AL22" s="27"/>
      <c r="AM22" s="133">
        <v>1200</v>
      </c>
      <c r="AN22" s="233" t="s">
        <v>439</v>
      </c>
      <c r="AO22" s="233"/>
      <c r="AP22" s="236">
        <f>SUM(AP23:AP31)</f>
        <v>0</v>
      </c>
      <c r="AQ22" s="236">
        <f t="shared" ref="AQ22:AR22" si="73">SUM(AQ23:AQ31)</f>
        <v>0</v>
      </c>
      <c r="AR22" s="236">
        <f t="shared" si="73"/>
        <v>0</v>
      </c>
      <c r="AS22" s="48" t="e">
        <f>+Integración!#REF!</f>
        <v>#REF!</v>
      </c>
      <c r="AT22" s="48" t="e">
        <f>+Integración!#REF!</f>
        <v>#REF!</v>
      </c>
      <c r="AU22" s="48" t="e">
        <f>+Integración!#REF!</f>
        <v>#REF!</v>
      </c>
      <c r="AV22" s="48" t="e">
        <f>+Integración!#REF!</f>
        <v>#REF!</v>
      </c>
      <c r="AW22" s="48" t="e">
        <f>+Integración!#REF!</f>
        <v>#REF!</v>
      </c>
      <c r="AX22" s="48" t="e">
        <f>+Integración!#REF!</f>
        <v>#REF!</v>
      </c>
      <c r="AY22" s="48" t="e">
        <f>+Integración!#REF!</f>
        <v>#REF!</v>
      </c>
      <c r="AZ22" s="48" t="e">
        <f>+Integración!#REF!</f>
        <v>#REF!</v>
      </c>
      <c r="BA22" s="48" t="e">
        <f>+Integración!#REF!</f>
        <v>#REF!</v>
      </c>
      <c r="BB22" s="48" t="e">
        <f>+Integración!#REF!</f>
        <v>#REF!</v>
      </c>
      <c r="BC22" s="48" t="e">
        <f>+Integración!#REF!</f>
        <v>#REF!</v>
      </c>
      <c r="BD22" s="48" t="e">
        <f>+Integración!#REF!</f>
        <v>#REF!</v>
      </c>
      <c r="BE22" s="48" t="e">
        <f>+Integración!#REF!</f>
        <v>#REF!</v>
      </c>
      <c r="BF22" s="48" t="e">
        <f>+Integración!#REF!</f>
        <v>#REF!</v>
      </c>
      <c r="BG22" s="48" t="e">
        <f>+Integración!#REF!</f>
        <v>#REF!</v>
      </c>
      <c r="BH22" s="48" t="e">
        <f>+Integración!#REF!</f>
        <v>#REF!</v>
      </c>
      <c r="BI22" s="48" t="e">
        <f>+Integración!#REF!</f>
        <v>#REF!</v>
      </c>
      <c r="BJ22" s="48" t="e">
        <f>+Integración!#REF!</f>
        <v>#REF!</v>
      </c>
      <c r="BK22" s="99" t="e">
        <f t="shared" si="24"/>
        <v>#REF!</v>
      </c>
      <c r="BL22" s="48" t="e">
        <f t="shared" si="25"/>
        <v>#REF!</v>
      </c>
      <c r="BM22" s="97" t="e">
        <f t="shared" si="26"/>
        <v>#REF!</v>
      </c>
      <c r="BN22" s="54"/>
      <c r="BO22" s="54"/>
      <c r="BP22" s="54"/>
      <c r="BQ22" s="99" t="e">
        <f t="shared" si="57"/>
        <v>#REF!</v>
      </c>
      <c r="BR22" s="48" t="e">
        <f t="shared" si="46"/>
        <v>#REF!</v>
      </c>
      <c r="BS22" s="97" t="e">
        <f t="shared" si="47"/>
        <v>#REF!</v>
      </c>
      <c r="BT22" s="26"/>
      <c r="BV22" s="27"/>
      <c r="BW22" s="132">
        <v>4190</v>
      </c>
      <c r="BX22" s="224" t="s">
        <v>478</v>
      </c>
      <c r="BY22" s="224"/>
      <c r="BZ22" s="217">
        <v>0</v>
      </c>
      <c r="CA22" s="217">
        <v>0</v>
      </c>
      <c r="CB22" s="217">
        <v>0</v>
      </c>
      <c r="CC22" s="217" t="e">
        <f>+Integración!#REF!</f>
        <v>#REF!</v>
      </c>
      <c r="CD22" s="217" t="e">
        <f>+Integración!#REF!</f>
        <v>#REF!</v>
      </c>
      <c r="CE22" s="217" t="e">
        <f>+Integración!#REF!</f>
        <v>#REF!</v>
      </c>
      <c r="CF22" s="217" t="e">
        <f>+Integración!#REF!</f>
        <v>#REF!</v>
      </c>
      <c r="CG22" s="217" t="e">
        <f>+Integración!#REF!</f>
        <v>#REF!</v>
      </c>
      <c r="CH22" s="217" t="e">
        <f>+Integración!#REF!</f>
        <v>#REF!</v>
      </c>
      <c r="CI22" s="217" t="e">
        <f>+Integración!#REF!</f>
        <v>#REF!</v>
      </c>
      <c r="CJ22" s="217" t="e">
        <f>+Integración!#REF!</f>
        <v>#REF!</v>
      </c>
      <c r="CK22" s="217" t="e">
        <f>+Integración!#REF!</f>
        <v>#REF!</v>
      </c>
      <c r="CL22" s="217" t="e">
        <f>+Integración!#REF!</f>
        <v>#REF!</v>
      </c>
      <c r="CM22" s="217" t="e">
        <f>+Integración!#REF!</f>
        <v>#REF!</v>
      </c>
      <c r="CN22" s="217" t="e">
        <f>+Integración!#REF!</f>
        <v>#REF!</v>
      </c>
      <c r="CO22" s="217" t="e">
        <f>+Integración!#REF!</f>
        <v>#REF!</v>
      </c>
      <c r="CP22" s="217" t="e">
        <f>+Integración!#REF!</f>
        <v>#REF!</v>
      </c>
      <c r="CQ22" s="217" t="e">
        <f>+Integración!#REF!</f>
        <v>#REF!</v>
      </c>
      <c r="CR22" s="217" t="e">
        <f>+Integración!#REF!</f>
        <v>#REF!</v>
      </c>
      <c r="CS22" s="217" t="e">
        <f>+Integración!#REF!</f>
        <v>#REF!</v>
      </c>
      <c r="CT22" s="217" t="e">
        <f>+Integración!#REF!</f>
        <v>#REF!</v>
      </c>
      <c r="CU22" s="218" t="e">
        <f t="shared" si="58"/>
        <v>#REF!</v>
      </c>
      <c r="CV22" s="217" t="e">
        <f t="shared" si="59"/>
        <v>#REF!</v>
      </c>
      <c r="CW22" s="219" t="e">
        <f t="shared" si="60"/>
        <v>#REF!</v>
      </c>
      <c r="CX22" s="217"/>
      <c r="CY22" s="217"/>
      <c r="CZ22" s="217"/>
      <c r="DA22" s="218" t="e">
        <f t="shared" si="61"/>
        <v>#REF!</v>
      </c>
      <c r="DB22" s="217" t="e">
        <f t="shared" si="48"/>
        <v>#REF!</v>
      </c>
      <c r="DC22" s="219" t="e">
        <f t="shared" si="49"/>
        <v>#REF!</v>
      </c>
      <c r="DD22" s="26"/>
      <c r="DF22" s="33"/>
      <c r="DG22" s="129"/>
      <c r="DH22" s="344" t="s">
        <v>26</v>
      </c>
      <c r="DI22" s="344"/>
      <c r="DJ22" s="50" t="e">
        <f>SUM(DJ23:DJ24)</f>
        <v>#REF!</v>
      </c>
      <c r="DK22" s="50" t="e">
        <f t="shared" ref="DK22:DL22" si="74">SUM(DK23:DK24)</f>
        <v>#REF!</v>
      </c>
      <c r="DL22" s="50" t="e">
        <f t="shared" si="74"/>
        <v>#REF!</v>
      </c>
      <c r="DM22" s="145" t="s">
        <v>81</v>
      </c>
      <c r="DN22" s="342" t="s">
        <v>27</v>
      </c>
      <c r="DO22" s="342"/>
      <c r="DP22" s="175" t="e">
        <f t="shared" si="65"/>
        <v>#REF!</v>
      </c>
      <c r="DQ22" s="175" t="e">
        <f t="shared" si="66"/>
        <v>#REF!</v>
      </c>
      <c r="DR22" s="175" t="e">
        <f t="shared" si="66"/>
        <v>#REF!</v>
      </c>
      <c r="DS22" s="51"/>
      <c r="DT22" s="26"/>
      <c r="DU22" s="1"/>
      <c r="DV22" s="27"/>
      <c r="DW22" s="133"/>
      <c r="DX22" s="197"/>
      <c r="DY22" s="198"/>
      <c r="DZ22" s="50"/>
      <c r="EA22" s="50"/>
      <c r="EB22" s="50"/>
      <c r="EC22" s="151"/>
      <c r="ED22" s="1"/>
      <c r="EE22" s="1"/>
      <c r="EF22" s="1"/>
      <c r="EG22" s="1"/>
      <c r="EH22" s="1"/>
      <c r="EI22" s="42"/>
      <c r="EJ22" s="77"/>
      <c r="EK22" s="1"/>
      <c r="EL22" s="27"/>
      <c r="EM22" s="132"/>
      <c r="EN22" s="197"/>
      <c r="EO22" s="198"/>
      <c r="EP22" s="54"/>
      <c r="EQ22" s="54"/>
      <c r="ER22" s="54"/>
      <c r="ES22" s="54"/>
      <c r="ET22" s="151"/>
      <c r="EU22" s="204"/>
      <c r="EV22" s="204"/>
      <c r="EW22" s="54"/>
      <c r="EX22" s="54"/>
      <c r="EY22" s="54"/>
      <c r="EZ22" s="54"/>
      <c r="FA22" s="42"/>
      <c r="FB22" s="77"/>
      <c r="FC22" s="1"/>
      <c r="FD22" s="27"/>
      <c r="FE22" s="128" t="s">
        <v>67</v>
      </c>
      <c r="FF22" s="1"/>
      <c r="FG22" s="9" t="s">
        <v>23</v>
      </c>
      <c r="FH22" s="54" t="e">
        <f t="shared" si="62"/>
        <v>#REF!</v>
      </c>
      <c r="FI22" s="54" t="e">
        <f t="shared" si="50"/>
        <v>#REF!</v>
      </c>
      <c r="FJ22" s="165" t="s">
        <v>169</v>
      </c>
      <c r="FK22" s="1"/>
      <c r="FL22" s="9" t="s">
        <v>206</v>
      </c>
      <c r="FM22" s="175" t="e">
        <f>+EQ24</f>
        <v>#REF!</v>
      </c>
      <c r="FN22" s="175" t="e">
        <f>+ES24</f>
        <v>#REF!</v>
      </c>
      <c r="FO22" s="42"/>
      <c r="FP22" s="26"/>
      <c r="FQ22" s="1"/>
      <c r="FR22" s="27"/>
      <c r="FS22" s="128" t="s">
        <v>67</v>
      </c>
      <c r="FT22" s="1"/>
      <c r="FU22" s="9" t="s">
        <v>23</v>
      </c>
      <c r="FV22" s="54" t="e">
        <f t="shared" si="51"/>
        <v>#REF!</v>
      </c>
      <c r="FW22" s="54" t="e">
        <f t="shared" si="52"/>
        <v>#REF!</v>
      </c>
      <c r="FX22" s="165" t="s">
        <v>169</v>
      </c>
      <c r="FY22" s="1"/>
      <c r="FZ22" s="9" t="s">
        <v>206</v>
      </c>
      <c r="GA22" s="175" t="e">
        <f t="shared" si="70"/>
        <v>#REF!</v>
      </c>
      <c r="GB22" s="175" t="e">
        <f t="shared" si="70"/>
        <v>#REF!</v>
      </c>
      <c r="GC22" s="42"/>
      <c r="GD22" s="26"/>
      <c r="GE22" s="1"/>
      <c r="GF22" s="27"/>
      <c r="GG22" s="132" t="s">
        <v>192</v>
      </c>
      <c r="GH22" s="342" t="s">
        <v>149</v>
      </c>
      <c r="GI22" s="342"/>
      <c r="GJ22" s="181"/>
      <c r="GK22" s="175" t="e">
        <f>+EG42</f>
        <v>#REF!</v>
      </c>
      <c r="GL22" s="181"/>
      <c r="GM22" s="68">
        <v>0</v>
      </c>
      <c r="GN22" s="62" t="e">
        <f t="shared" si="71"/>
        <v>#REF!</v>
      </c>
      <c r="GO22" s="58"/>
      <c r="GP22" s="26"/>
    </row>
    <row r="23" spans="2:198" ht="13.9" customHeight="1" x14ac:dyDescent="0.2">
      <c r="B23" s="33"/>
      <c r="C23" s="129">
        <v>4200</v>
      </c>
      <c r="D23" s="234" t="s">
        <v>394</v>
      </c>
      <c r="E23" s="234"/>
      <c r="F23" s="212">
        <f>SUM(F24:F25)</f>
        <v>0</v>
      </c>
      <c r="G23" s="212">
        <f t="shared" ref="G23:H23" si="75">SUM(G24:G25)</f>
        <v>0</v>
      </c>
      <c r="H23" s="212">
        <f t="shared" si="75"/>
        <v>0</v>
      </c>
      <c r="I23" s="212" t="e">
        <f>+Integración!#REF!</f>
        <v>#REF!</v>
      </c>
      <c r="J23" s="212" t="e">
        <f>+Integración!#REF!</f>
        <v>#REF!</v>
      </c>
      <c r="K23" s="212" t="e">
        <f>+Integración!#REF!</f>
        <v>#REF!</v>
      </c>
      <c r="L23" s="212" t="e">
        <f>+Integración!#REF!</f>
        <v>#REF!</v>
      </c>
      <c r="M23" s="212" t="e">
        <f>+Integración!#REF!</f>
        <v>#REF!</v>
      </c>
      <c r="N23" s="212" t="e">
        <f>+Integración!#REF!</f>
        <v>#REF!</v>
      </c>
      <c r="O23" s="212" t="e">
        <f>+Integración!#REF!</f>
        <v>#REF!</v>
      </c>
      <c r="P23" s="212" t="e">
        <f>+Integración!#REF!</f>
        <v>#REF!</v>
      </c>
      <c r="Q23" s="212" t="e">
        <f>+Integración!#REF!</f>
        <v>#REF!</v>
      </c>
      <c r="R23" s="212" t="e">
        <f>+Integración!#REF!</f>
        <v>#REF!</v>
      </c>
      <c r="S23" s="212" t="e">
        <f>+Integración!#REF!</f>
        <v>#REF!</v>
      </c>
      <c r="T23" s="212" t="e">
        <f>+Integración!#REF!</f>
        <v>#REF!</v>
      </c>
      <c r="U23" s="212" t="e">
        <f>+Integración!#REF!</f>
        <v>#REF!</v>
      </c>
      <c r="V23" s="212" t="e">
        <f>+Integración!#REF!</f>
        <v>#REF!</v>
      </c>
      <c r="W23" s="212" t="e">
        <f>+Integración!#REF!</f>
        <v>#REF!</v>
      </c>
      <c r="X23" s="212" t="e">
        <f>+Integración!#REF!</f>
        <v>#REF!</v>
      </c>
      <c r="Y23" s="212" t="e">
        <f>+Integración!#REF!</f>
        <v>#REF!</v>
      </c>
      <c r="Z23" s="212" t="e">
        <f>+Integración!#REF!</f>
        <v>#REF!</v>
      </c>
      <c r="AA23" s="222" t="e">
        <f t="shared" si="31"/>
        <v>#REF!</v>
      </c>
      <c r="AB23" s="212" t="e">
        <f t="shared" si="17"/>
        <v>#REF!</v>
      </c>
      <c r="AC23" s="214" t="e">
        <f t="shared" si="18"/>
        <v>#REF!</v>
      </c>
      <c r="AD23" s="50"/>
      <c r="AE23" s="50"/>
      <c r="AF23" s="50"/>
      <c r="AG23" s="222" t="e">
        <f t="shared" si="54"/>
        <v>#REF!</v>
      </c>
      <c r="AH23" s="212" t="e">
        <f t="shared" si="55"/>
        <v>#REF!</v>
      </c>
      <c r="AI23" s="214" t="e">
        <f t="shared" si="56"/>
        <v>#REF!</v>
      </c>
      <c r="AJ23" s="26"/>
      <c r="AL23" s="27"/>
      <c r="AM23" s="132">
        <v>1210</v>
      </c>
      <c r="AN23" s="224" t="s">
        <v>440</v>
      </c>
      <c r="AO23" s="224"/>
      <c r="AP23" s="225">
        <v>0</v>
      </c>
      <c r="AQ23" s="225">
        <v>0</v>
      </c>
      <c r="AR23" s="225">
        <v>0</v>
      </c>
      <c r="AS23" s="50" t="e">
        <f>+Integración!#REF!</f>
        <v>#REF!</v>
      </c>
      <c r="AT23" s="50" t="e">
        <f>+Integración!#REF!</f>
        <v>#REF!</v>
      </c>
      <c r="AU23" s="50" t="e">
        <f>+Integración!#REF!</f>
        <v>#REF!</v>
      </c>
      <c r="AV23" s="50" t="e">
        <f>+Integración!#REF!</f>
        <v>#REF!</v>
      </c>
      <c r="AW23" s="50" t="e">
        <f>+Integración!#REF!</f>
        <v>#REF!</v>
      </c>
      <c r="AX23" s="50" t="e">
        <f>+Integración!#REF!</f>
        <v>#REF!</v>
      </c>
      <c r="AY23" s="50" t="e">
        <f>+Integración!#REF!</f>
        <v>#REF!</v>
      </c>
      <c r="AZ23" s="50" t="e">
        <f>+Integración!#REF!</f>
        <v>#REF!</v>
      </c>
      <c r="BA23" s="50" t="e">
        <f>+Integración!#REF!</f>
        <v>#REF!</v>
      </c>
      <c r="BB23" s="50" t="e">
        <f>+Integración!#REF!</f>
        <v>#REF!</v>
      </c>
      <c r="BC23" s="50" t="e">
        <f>+Integración!#REF!</f>
        <v>#REF!</v>
      </c>
      <c r="BD23" s="50" t="e">
        <f>+Integración!#REF!</f>
        <v>#REF!</v>
      </c>
      <c r="BE23" s="50" t="e">
        <f>+Integración!#REF!</f>
        <v>#REF!</v>
      </c>
      <c r="BF23" s="50" t="e">
        <f>+Integración!#REF!</f>
        <v>#REF!</v>
      </c>
      <c r="BG23" s="50" t="e">
        <f>+Integración!#REF!</f>
        <v>#REF!</v>
      </c>
      <c r="BH23" s="50" t="e">
        <f>+Integración!#REF!</f>
        <v>#REF!</v>
      </c>
      <c r="BI23" s="50" t="e">
        <f>+Integración!#REF!</f>
        <v>#REF!</v>
      </c>
      <c r="BJ23" s="50" t="e">
        <f>+Integración!#REF!</f>
        <v>#REF!</v>
      </c>
      <c r="BK23" s="89" t="e">
        <f t="shared" si="24"/>
        <v>#REF!</v>
      </c>
      <c r="BL23" s="50" t="e">
        <f t="shared" si="25"/>
        <v>#REF!</v>
      </c>
      <c r="BM23" s="90" t="e">
        <f t="shared" si="26"/>
        <v>#REF!</v>
      </c>
      <c r="BN23" s="66"/>
      <c r="BO23" s="66"/>
      <c r="BP23" s="66"/>
      <c r="BQ23" s="89" t="e">
        <f t="shared" si="57"/>
        <v>#REF!</v>
      </c>
      <c r="BR23" s="50" t="e">
        <f t="shared" si="46"/>
        <v>#REF!</v>
      </c>
      <c r="BS23" s="90" t="e">
        <f t="shared" si="47"/>
        <v>#REF!</v>
      </c>
      <c r="BT23" s="100"/>
      <c r="BV23" s="27"/>
      <c r="BW23" s="132">
        <v>4210</v>
      </c>
      <c r="BX23" s="224" t="s">
        <v>395</v>
      </c>
      <c r="BY23" s="224"/>
      <c r="BZ23" s="217">
        <v>0</v>
      </c>
      <c r="CA23" s="217">
        <v>0</v>
      </c>
      <c r="CB23" s="217">
        <v>0</v>
      </c>
      <c r="CC23" s="217" t="e">
        <f>+Integración!#REF!</f>
        <v>#REF!</v>
      </c>
      <c r="CD23" s="217" t="e">
        <f>+Integración!#REF!</f>
        <v>#REF!</v>
      </c>
      <c r="CE23" s="217" t="e">
        <f>+Integración!#REF!</f>
        <v>#REF!</v>
      </c>
      <c r="CF23" s="217" t="e">
        <f>+Integración!#REF!</f>
        <v>#REF!</v>
      </c>
      <c r="CG23" s="217" t="e">
        <f>+Integración!#REF!</f>
        <v>#REF!</v>
      </c>
      <c r="CH23" s="217" t="e">
        <f>+Integración!#REF!</f>
        <v>#REF!</v>
      </c>
      <c r="CI23" s="217" t="e">
        <f>+Integración!#REF!</f>
        <v>#REF!</v>
      </c>
      <c r="CJ23" s="217" t="e">
        <f>+Integración!#REF!</f>
        <v>#REF!</v>
      </c>
      <c r="CK23" s="217" t="e">
        <f>+Integración!#REF!</f>
        <v>#REF!</v>
      </c>
      <c r="CL23" s="217" t="e">
        <f>+Integración!#REF!</f>
        <v>#REF!</v>
      </c>
      <c r="CM23" s="217" t="e">
        <f>+Integración!#REF!</f>
        <v>#REF!</v>
      </c>
      <c r="CN23" s="217" t="e">
        <f>+Integración!#REF!</f>
        <v>#REF!</v>
      </c>
      <c r="CO23" s="217" t="e">
        <f>+Integración!#REF!</f>
        <v>#REF!</v>
      </c>
      <c r="CP23" s="217" t="e">
        <f>+Integración!#REF!</f>
        <v>#REF!</v>
      </c>
      <c r="CQ23" s="217" t="e">
        <f>+Integración!#REF!</f>
        <v>#REF!</v>
      </c>
      <c r="CR23" s="217" t="e">
        <f>+Integración!#REF!</f>
        <v>#REF!</v>
      </c>
      <c r="CS23" s="217" t="e">
        <f>+Integración!#REF!</f>
        <v>#REF!</v>
      </c>
      <c r="CT23" s="217" t="e">
        <f>+Integración!#REF!</f>
        <v>#REF!</v>
      </c>
      <c r="CU23" s="218" t="e">
        <f t="shared" si="58"/>
        <v>#REF!</v>
      </c>
      <c r="CV23" s="217" t="e">
        <f t="shared" si="59"/>
        <v>#REF!</v>
      </c>
      <c r="CW23" s="219" t="e">
        <f t="shared" si="60"/>
        <v>#REF!</v>
      </c>
      <c r="CX23" s="217"/>
      <c r="CY23" s="217"/>
      <c r="CZ23" s="217"/>
      <c r="DA23" s="218" t="e">
        <f t="shared" si="61"/>
        <v>#REF!</v>
      </c>
      <c r="DB23" s="217" t="e">
        <f t="shared" si="48"/>
        <v>#REF!</v>
      </c>
      <c r="DC23" s="219" t="e">
        <f t="shared" si="49"/>
        <v>#REF!</v>
      </c>
      <c r="DD23" s="100"/>
      <c r="DF23" s="33"/>
      <c r="DG23" s="128" t="s">
        <v>68</v>
      </c>
      <c r="DH23" s="342" t="s">
        <v>28</v>
      </c>
      <c r="DI23" s="342"/>
      <c r="DJ23" s="54" t="e">
        <f t="shared" ref="DJ23:DL24" si="76">+AG24</f>
        <v>#REF!</v>
      </c>
      <c r="DK23" s="54" t="e">
        <f t="shared" si="76"/>
        <v>#REF!</v>
      </c>
      <c r="DL23" s="54" t="e">
        <f t="shared" si="76"/>
        <v>#REF!</v>
      </c>
      <c r="DM23" s="145" t="s">
        <v>82</v>
      </c>
      <c r="DN23" s="342" t="s">
        <v>29</v>
      </c>
      <c r="DO23" s="342"/>
      <c r="DP23" s="175" t="e">
        <f t="shared" si="65"/>
        <v>#REF!</v>
      </c>
      <c r="DQ23" s="175" t="e">
        <f t="shared" si="66"/>
        <v>#REF!</v>
      </c>
      <c r="DR23" s="175" t="e">
        <f t="shared" si="66"/>
        <v>#REF!</v>
      </c>
      <c r="DS23" s="51"/>
      <c r="DT23" s="26"/>
      <c r="DU23" s="1"/>
      <c r="DV23" s="27"/>
      <c r="DW23" s="132"/>
      <c r="DX23" s="345" t="s">
        <v>123</v>
      </c>
      <c r="DY23" s="345"/>
      <c r="DZ23" s="47" t="e">
        <f>SUM(DZ24:DZ32)</f>
        <v>#REF!</v>
      </c>
      <c r="EA23" s="47" t="e">
        <f t="shared" ref="EA23:EB23" si="77">SUM(EA24:EA32)</f>
        <v>#REF!</v>
      </c>
      <c r="EB23" s="47" t="e">
        <f t="shared" si="77"/>
        <v>#REF!</v>
      </c>
      <c r="EC23" s="145"/>
      <c r="ED23" s="345" t="s">
        <v>124</v>
      </c>
      <c r="EE23" s="345"/>
      <c r="EF23" s="176" t="e">
        <f>SUM(EF24:EF29)</f>
        <v>#REF!</v>
      </c>
      <c r="EG23" s="176" t="e">
        <f t="shared" ref="EG23:EH23" si="78">SUM(EG24:EG29)</f>
        <v>#REF!</v>
      </c>
      <c r="EH23" s="176" t="e">
        <f t="shared" si="78"/>
        <v>#REF!</v>
      </c>
      <c r="EI23" s="42"/>
      <c r="EJ23" s="77"/>
      <c r="EK23" s="1"/>
      <c r="EL23" s="27"/>
      <c r="EM23" s="132"/>
      <c r="EN23" s="345" t="s">
        <v>123</v>
      </c>
      <c r="EO23" s="345"/>
      <c r="EP23" s="49" t="e">
        <f t="shared" si="8"/>
        <v>#REF!</v>
      </c>
      <c r="EQ23" s="49" t="e">
        <f t="shared" si="9"/>
        <v>#REF!</v>
      </c>
      <c r="ER23" s="49" t="e">
        <f t="shared" ref="ER23:ER32" si="79">IF((EA23-EB23)&gt;0,0,-EA23+EB23)</f>
        <v>#REF!</v>
      </c>
      <c r="ES23" s="49" t="e">
        <f t="shared" ref="ES23:ES32" si="80">IF((EA23-EB23)&gt;0,+EA23-EB23,0)</f>
        <v>#REF!</v>
      </c>
      <c r="ET23" s="145"/>
      <c r="EU23" s="345" t="s">
        <v>124</v>
      </c>
      <c r="EV23" s="345"/>
      <c r="EW23" s="49" t="e">
        <f t="shared" si="12"/>
        <v>#REF!</v>
      </c>
      <c r="EX23" s="49" t="e">
        <f t="shared" si="13"/>
        <v>#REF!</v>
      </c>
      <c r="EY23" s="49" t="e">
        <f t="shared" ref="EY23:EY49" si="81">IF((EG23-EH23)&gt;0,+EG23-EH23,0)</f>
        <v>#REF!</v>
      </c>
      <c r="EZ23" s="49" t="e">
        <f t="shared" ref="EZ23:EZ49" si="82">IF((EG23-EH23)&gt;0,0,-EG23+EH23)</f>
        <v>#REF!</v>
      </c>
      <c r="FA23" s="42"/>
      <c r="FB23" s="77"/>
      <c r="FC23" s="1"/>
      <c r="FD23" s="27"/>
      <c r="FE23" s="128" t="s">
        <v>68</v>
      </c>
      <c r="FF23" s="1"/>
      <c r="FG23" s="9" t="s">
        <v>28</v>
      </c>
      <c r="FH23" s="54" t="e">
        <f>+DJ23</f>
        <v>#REF!</v>
      </c>
      <c r="FI23" s="54" t="e">
        <f t="shared" ref="FI23:FI24" si="83">+DK23</f>
        <v>#REF!</v>
      </c>
      <c r="FJ23" s="162"/>
      <c r="FK23" s="349" t="s">
        <v>245</v>
      </c>
      <c r="FL23" s="349"/>
      <c r="FM23" s="184" t="e">
        <f>FM14-FM19</f>
        <v>#REF!</v>
      </c>
      <c r="FN23" s="184" t="e">
        <f t="shared" ref="FN23" si="84">FN14-FN19</f>
        <v>#REF!</v>
      </c>
      <c r="FO23" s="42"/>
      <c r="FP23" s="26"/>
      <c r="FQ23" s="1"/>
      <c r="FR23" s="27"/>
      <c r="FS23" s="128" t="s">
        <v>68</v>
      </c>
      <c r="FT23" s="1"/>
      <c r="FU23" s="9" t="s">
        <v>28</v>
      </c>
      <c r="FV23" s="54" t="e">
        <f t="shared" si="51"/>
        <v>#REF!</v>
      </c>
      <c r="FW23" s="54" t="e">
        <f t="shared" si="52"/>
        <v>#REF!</v>
      </c>
      <c r="FX23" s="162"/>
      <c r="FY23" s="349" t="s">
        <v>245</v>
      </c>
      <c r="FZ23" s="349"/>
      <c r="GA23" s="184" t="e">
        <f>GA14-GA19</f>
        <v>#REF!</v>
      </c>
      <c r="GB23" s="184" t="e">
        <f t="shared" ref="GB23" si="85">GB14-GB19</f>
        <v>#REF!</v>
      </c>
      <c r="GC23" s="42"/>
      <c r="GD23" s="26"/>
      <c r="GE23" s="1"/>
      <c r="GF23" s="27"/>
      <c r="GG23" s="132" t="s">
        <v>193</v>
      </c>
      <c r="GH23" s="342" t="s">
        <v>237</v>
      </c>
      <c r="GI23" s="342"/>
      <c r="GJ23" s="181"/>
      <c r="GK23" s="175" t="e">
        <f>+EG43</f>
        <v>#REF!</v>
      </c>
      <c r="GL23" s="181"/>
      <c r="GM23" s="68">
        <v>0</v>
      </c>
      <c r="GN23" s="62" t="e">
        <f t="shared" si="71"/>
        <v>#REF!</v>
      </c>
      <c r="GO23" s="58"/>
      <c r="GP23" s="26"/>
    </row>
    <row r="24" spans="2:198" ht="13.9" customHeight="1" x14ac:dyDescent="0.2">
      <c r="B24" s="33"/>
      <c r="C24" s="128">
        <v>4210</v>
      </c>
      <c r="D24" s="235" t="s">
        <v>395</v>
      </c>
      <c r="E24" s="235"/>
      <c r="F24" s="225">
        <v>0</v>
      </c>
      <c r="G24" s="225">
        <v>0</v>
      </c>
      <c r="H24" s="225">
        <v>0</v>
      </c>
      <c r="I24" s="225" t="e">
        <f>+Integración!#REF!</f>
        <v>#REF!</v>
      </c>
      <c r="J24" s="225" t="e">
        <f>+Integración!#REF!</f>
        <v>#REF!</v>
      </c>
      <c r="K24" s="225" t="e">
        <f>+Integración!#REF!</f>
        <v>#REF!</v>
      </c>
      <c r="L24" s="225" t="e">
        <f>+Integración!#REF!</f>
        <v>#REF!</v>
      </c>
      <c r="M24" s="225" t="e">
        <f>+Integración!#REF!</f>
        <v>#REF!</v>
      </c>
      <c r="N24" s="225" t="e">
        <f>+Integración!#REF!</f>
        <v>#REF!</v>
      </c>
      <c r="O24" s="225" t="e">
        <f>+Integración!#REF!</f>
        <v>#REF!</v>
      </c>
      <c r="P24" s="225" t="e">
        <f>+Integración!#REF!</f>
        <v>#REF!</v>
      </c>
      <c r="Q24" s="225" t="e">
        <f>+Integración!#REF!</f>
        <v>#REF!</v>
      </c>
      <c r="R24" s="225" t="e">
        <f>+Integración!#REF!</f>
        <v>#REF!</v>
      </c>
      <c r="S24" s="225" t="e">
        <f>+Integración!#REF!</f>
        <v>#REF!</v>
      </c>
      <c r="T24" s="225" t="e">
        <f>+Integración!#REF!</f>
        <v>#REF!</v>
      </c>
      <c r="U24" s="225" t="e">
        <f>+Integración!#REF!</f>
        <v>#REF!</v>
      </c>
      <c r="V24" s="225" t="e">
        <f>+Integración!#REF!</f>
        <v>#REF!</v>
      </c>
      <c r="W24" s="225" t="e">
        <f>+Integración!#REF!</f>
        <v>#REF!</v>
      </c>
      <c r="X24" s="225" t="e">
        <f>+Integración!#REF!</f>
        <v>#REF!</v>
      </c>
      <c r="Y24" s="225" t="e">
        <f>+Integración!#REF!</f>
        <v>#REF!</v>
      </c>
      <c r="Z24" s="225" t="e">
        <f>+Integración!#REF!</f>
        <v>#REF!</v>
      </c>
      <c r="AA24" s="218" t="e">
        <f t="shared" si="31"/>
        <v>#REF!</v>
      </c>
      <c r="AB24" s="225" t="e">
        <f t="shared" si="17"/>
        <v>#REF!</v>
      </c>
      <c r="AC24" s="227" t="e">
        <f t="shared" si="18"/>
        <v>#REF!</v>
      </c>
      <c r="AD24" s="50"/>
      <c r="AE24" s="50"/>
      <c r="AF24" s="50"/>
      <c r="AG24" s="218" t="e">
        <f t="shared" si="54"/>
        <v>#REF!</v>
      </c>
      <c r="AH24" s="225" t="e">
        <f t="shared" si="55"/>
        <v>#REF!</v>
      </c>
      <c r="AI24" s="227" t="e">
        <f t="shared" si="56"/>
        <v>#REF!</v>
      </c>
      <c r="AJ24" s="26"/>
      <c r="AL24" s="27"/>
      <c r="AM24" s="132">
        <v>1220</v>
      </c>
      <c r="AN24" s="224" t="s">
        <v>441</v>
      </c>
      <c r="AO24" s="224"/>
      <c r="AP24" s="225">
        <v>0</v>
      </c>
      <c r="AQ24" s="225">
        <v>0</v>
      </c>
      <c r="AR24" s="225">
        <v>0</v>
      </c>
      <c r="AS24" s="48" t="e">
        <f>+Integración!#REF!</f>
        <v>#REF!</v>
      </c>
      <c r="AT24" s="48" t="e">
        <f>+Integración!#REF!</f>
        <v>#REF!</v>
      </c>
      <c r="AU24" s="48" t="e">
        <f>+Integración!#REF!</f>
        <v>#REF!</v>
      </c>
      <c r="AV24" s="48" t="e">
        <f>+Integración!#REF!</f>
        <v>#REF!</v>
      </c>
      <c r="AW24" s="48" t="e">
        <f>+Integración!#REF!</f>
        <v>#REF!</v>
      </c>
      <c r="AX24" s="48" t="e">
        <f>+Integración!#REF!</f>
        <v>#REF!</v>
      </c>
      <c r="AY24" s="48" t="e">
        <f>+Integración!#REF!</f>
        <v>#REF!</v>
      </c>
      <c r="AZ24" s="48" t="e">
        <f>+Integración!#REF!</f>
        <v>#REF!</v>
      </c>
      <c r="BA24" s="48" t="e">
        <f>+Integración!#REF!</f>
        <v>#REF!</v>
      </c>
      <c r="BB24" s="48" t="e">
        <f>+Integración!#REF!</f>
        <v>#REF!</v>
      </c>
      <c r="BC24" s="48" t="e">
        <f>+Integración!#REF!</f>
        <v>#REF!</v>
      </c>
      <c r="BD24" s="48" t="e">
        <f>+Integración!#REF!</f>
        <v>#REF!</v>
      </c>
      <c r="BE24" s="48" t="e">
        <f>+Integración!#REF!</f>
        <v>#REF!</v>
      </c>
      <c r="BF24" s="48" t="e">
        <f>+Integración!#REF!</f>
        <v>#REF!</v>
      </c>
      <c r="BG24" s="48" t="e">
        <f>+Integración!#REF!</f>
        <v>#REF!</v>
      </c>
      <c r="BH24" s="48" t="e">
        <f>+Integración!#REF!</f>
        <v>#REF!</v>
      </c>
      <c r="BI24" s="48" t="e">
        <f>+Integración!#REF!</f>
        <v>#REF!</v>
      </c>
      <c r="BJ24" s="48" t="e">
        <f>+Integración!#REF!</f>
        <v>#REF!</v>
      </c>
      <c r="BK24" s="99" t="e">
        <f t="shared" si="24"/>
        <v>#REF!</v>
      </c>
      <c r="BL24" s="48" t="e">
        <f t="shared" si="25"/>
        <v>#REF!</v>
      </c>
      <c r="BM24" s="97" t="e">
        <f t="shared" si="26"/>
        <v>#REF!</v>
      </c>
      <c r="BN24" s="50"/>
      <c r="BO24" s="50"/>
      <c r="BP24" s="50"/>
      <c r="BQ24" s="99" t="e">
        <f t="shared" si="57"/>
        <v>#REF!</v>
      </c>
      <c r="BR24" s="48" t="e">
        <f t="shared" si="46"/>
        <v>#REF!</v>
      </c>
      <c r="BS24" s="97" t="e">
        <f t="shared" si="47"/>
        <v>#REF!</v>
      </c>
      <c r="BT24" s="100"/>
      <c r="BV24" s="27"/>
      <c r="BW24" s="132">
        <v>4220</v>
      </c>
      <c r="BX24" s="224" t="s">
        <v>396</v>
      </c>
      <c r="BY24" s="224"/>
      <c r="BZ24" s="217">
        <v>0</v>
      </c>
      <c r="CA24" s="217">
        <v>0</v>
      </c>
      <c r="CB24" s="217">
        <v>0</v>
      </c>
      <c r="CC24" s="217" t="e">
        <f>+Integración!#REF!</f>
        <v>#REF!</v>
      </c>
      <c r="CD24" s="217" t="e">
        <f>+Integración!#REF!</f>
        <v>#REF!</v>
      </c>
      <c r="CE24" s="217" t="e">
        <f>+Integración!#REF!</f>
        <v>#REF!</v>
      </c>
      <c r="CF24" s="217" t="e">
        <f>+Integración!#REF!</f>
        <v>#REF!</v>
      </c>
      <c r="CG24" s="217" t="e">
        <f>+Integración!#REF!</f>
        <v>#REF!</v>
      </c>
      <c r="CH24" s="217" t="e">
        <f>+Integración!#REF!</f>
        <v>#REF!</v>
      </c>
      <c r="CI24" s="217" t="e">
        <f>+Integración!#REF!</f>
        <v>#REF!</v>
      </c>
      <c r="CJ24" s="217" t="e">
        <f>+Integración!#REF!</f>
        <v>#REF!</v>
      </c>
      <c r="CK24" s="217" t="e">
        <f>+Integración!#REF!</f>
        <v>#REF!</v>
      </c>
      <c r="CL24" s="217" t="e">
        <f>+Integración!#REF!</f>
        <v>#REF!</v>
      </c>
      <c r="CM24" s="217" t="e">
        <f>+Integración!#REF!</f>
        <v>#REF!</v>
      </c>
      <c r="CN24" s="217" t="e">
        <f>+Integración!#REF!</f>
        <v>#REF!</v>
      </c>
      <c r="CO24" s="217" t="e">
        <f>+Integración!#REF!</f>
        <v>#REF!</v>
      </c>
      <c r="CP24" s="217" t="e">
        <f>+Integración!#REF!</f>
        <v>#REF!</v>
      </c>
      <c r="CQ24" s="217" t="e">
        <f>+Integración!#REF!</f>
        <v>#REF!</v>
      </c>
      <c r="CR24" s="217" t="e">
        <f>+Integración!#REF!</f>
        <v>#REF!</v>
      </c>
      <c r="CS24" s="217" t="e">
        <f>+Integración!#REF!</f>
        <v>#REF!</v>
      </c>
      <c r="CT24" s="217" t="e">
        <f>+Integración!#REF!</f>
        <v>#REF!</v>
      </c>
      <c r="CU24" s="218" t="e">
        <f t="shared" si="58"/>
        <v>#REF!</v>
      </c>
      <c r="CV24" s="217" t="e">
        <f t="shared" si="59"/>
        <v>#REF!</v>
      </c>
      <c r="CW24" s="219" t="e">
        <f t="shared" si="60"/>
        <v>#REF!</v>
      </c>
      <c r="CX24" s="217"/>
      <c r="CY24" s="217"/>
      <c r="CZ24" s="217"/>
      <c r="DA24" s="218" t="e">
        <f t="shared" si="61"/>
        <v>#REF!</v>
      </c>
      <c r="DB24" s="217" t="e">
        <f t="shared" si="48"/>
        <v>#REF!</v>
      </c>
      <c r="DC24" s="219" t="e">
        <f t="shared" si="49"/>
        <v>#REF!</v>
      </c>
      <c r="DD24" s="100"/>
      <c r="DF24" s="33"/>
      <c r="DG24" s="128" t="s">
        <v>69</v>
      </c>
      <c r="DH24" s="342" t="s">
        <v>30</v>
      </c>
      <c r="DI24" s="342"/>
      <c r="DJ24" s="54" t="e">
        <f t="shared" si="76"/>
        <v>#REF!</v>
      </c>
      <c r="DK24" s="54" t="e">
        <f t="shared" si="76"/>
        <v>#REF!</v>
      </c>
      <c r="DL24" s="54" t="e">
        <f t="shared" si="76"/>
        <v>#REF!</v>
      </c>
      <c r="DM24" s="145" t="s">
        <v>83</v>
      </c>
      <c r="DN24" s="342" t="s">
        <v>31</v>
      </c>
      <c r="DO24" s="342"/>
      <c r="DP24" s="175" t="e">
        <f t="shared" si="65"/>
        <v>#REF!</v>
      </c>
      <c r="DQ24" s="175" t="e">
        <f t="shared" si="66"/>
        <v>#REF!</v>
      </c>
      <c r="DR24" s="175" t="e">
        <f t="shared" si="66"/>
        <v>#REF!</v>
      </c>
      <c r="DS24" s="51"/>
      <c r="DT24" s="26"/>
      <c r="DU24" s="1"/>
      <c r="DV24" s="27"/>
      <c r="DW24" s="132" t="s">
        <v>165</v>
      </c>
      <c r="DX24" s="342" t="s">
        <v>125</v>
      </c>
      <c r="DY24" s="342"/>
      <c r="DZ24" s="175" t="e">
        <f>+BQ23</f>
        <v>#REF!</v>
      </c>
      <c r="EA24" s="175" t="e">
        <f>+BR23</f>
        <v>#REF!</v>
      </c>
      <c r="EB24" s="175" t="e">
        <f>+BS23</f>
        <v>#REF!</v>
      </c>
      <c r="EC24" s="145" t="s">
        <v>182</v>
      </c>
      <c r="ED24" s="342" t="s">
        <v>126</v>
      </c>
      <c r="EE24" s="342"/>
      <c r="EF24" s="54" t="e">
        <f>+BQ43</f>
        <v>#REF!</v>
      </c>
      <c r="EG24" s="54" t="e">
        <f>+BR43</f>
        <v>#REF!</v>
      </c>
      <c r="EH24" s="54" t="e">
        <f>+BS43</f>
        <v>#REF!</v>
      </c>
      <c r="EI24" s="42"/>
      <c r="EJ24" s="77"/>
      <c r="EK24" s="1"/>
      <c r="EL24" s="27"/>
      <c r="EM24" s="132" t="s">
        <v>165</v>
      </c>
      <c r="EN24" s="342" t="s">
        <v>125</v>
      </c>
      <c r="EO24" s="342"/>
      <c r="EP24" s="54" t="e">
        <f t="shared" si="8"/>
        <v>#REF!</v>
      </c>
      <c r="EQ24" s="54" t="e">
        <f t="shared" si="9"/>
        <v>#REF!</v>
      </c>
      <c r="ER24" s="54" t="e">
        <f t="shared" si="79"/>
        <v>#REF!</v>
      </c>
      <c r="ES24" s="54" t="e">
        <f t="shared" si="80"/>
        <v>#REF!</v>
      </c>
      <c r="ET24" s="145" t="s">
        <v>182</v>
      </c>
      <c r="EU24" s="342" t="s">
        <v>126</v>
      </c>
      <c r="EV24" s="342"/>
      <c r="EW24" s="54" t="e">
        <f t="shared" si="12"/>
        <v>#REF!</v>
      </c>
      <c r="EX24" s="54" t="e">
        <f t="shared" si="13"/>
        <v>#REF!</v>
      </c>
      <c r="EY24" s="54" t="e">
        <f t="shared" si="81"/>
        <v>#REF!</v>
      </c>
      <c r="EZ24" s="54" t="e">
        <f t="shared" si="82"/>
        <v>#REF!</v>
      </c>
      <c r="FA24" s="42"/>
      <c r="FB24" s="77"/>
      <c r="FC24" s="1"/>
      <c r="FD24" s="27"/>
      <c r="FE24" s="128" t="s">
        <v>69</v>
      </c>
      <c r="FF24" s="1"/>
      <c r="FG24" s="9" t="s">
        <v>207</v>
      </c>
      <c r="FH24" s="175" t="e">
        <f>+DJ24</f>
        <v>#REF!</v>
      </c>
      <c r="FI24" s="175" t="e">
        <f t="shared" si="83"/>
        <v>#REF!</v>
      </c>
      <c r="FJ24" s="162"/>
      <c r="FK24" s="202"/>
      <c r="FL24" s="8"/>
      <c r="FM24" s="183"/>
      <c r="FN24" s="183"/>
      <c r="FO24" s="42"/>
      <c r="FP24" s="26"/>
      <c r="FQ24" s="1"/>
      <c r="FR24" s="27"/>
      <c r="FS24" s="128" t="s">
        <v>69</v>
      </c>
      <c r="FT24" s="1"/>
      <c r="FU24" s="9" t="s">
        <v>207</v>
      </c>
      <c r="FV24" s="54" t="e">
        <f t="shared" si="51"/>
        <v>#REF!</v>
      </c>
      <c r="FW24" s="54" t="e">
        <f t="shared" si="52"/>
        <v>#REF!</v>
      </c>
      <c r="FX24" s="162"/>
      <c r="FY24" s="202"/>
      <c r="FZ24" s="8"/>
      <c r="GA24" s="183"/>
      <c r="GB24" s="183"/>
      <c r="GC24" s="42"/>
      <c r="GD24" s="26"/>
      <c r="GE24" s="1"/>
      <c r="GF24" s="27"/>
      <c r="GG24" s="132" t="s">
        <v>194</v>
      </c>
      <c r="GH24" s="342" t="s">
        <v>151</v>
      </c>
      <c r="GI24" s="342"/>
      <c r="GJ24" s="181"/>
      <c r="GK24" s="175" t="e">
        <f>+EG44</f>
        <v>#REF!</v>
      </c>
      <c r="GL24" s="181"/>
      <c r="GM24" s="68">
        <v>0</v>
      </c>
      <c r="GN24" s="62" t="e">
        <f t="shared" si="71"/>
        <v>#REF!</v>
      </c>
      <c r="GO24" s="58"/>
      <c r="GP24" s="26"/>
    </row>
    <row r="25" spans="2:198" ht="13.9" customHeight="1" x14ac:dyDescent="0.2">
      <c r="B25" s="33"/>
      <c r="C25" s="128">
        <v>4220</v>
      </c>
      <c r="D25" s="235" t="s">
        <v>396</v>
      </c>
      <c r="E25" s="235"/>
      <c r="F25" s="217">
        <v>0</v>
      </c>
      <c r="G25" s="217">
        <v>0</v>
      </c>
      <c r="H25" s="217">
        <v>0</v>
      </c>
      <c r="I25" s="217" t="e">
        <f>+Integración!#REF!</f>
        <v>#REF!</v>
      </c>
      <c r="J25" s="217" t="e">
        <f>+Integración!#REF!</f>
        <v>#REF!</v>
      </c>
      <c r="K25" s="217" t="e">
        <f>+Integración!#REF!</f>
        <v>#REF!</v>
      </c>
      <c r="L25" s="217" t="e">
        <f>+Integración!#REF!</f>
        <v>#REF!</v>
      </c>
      <c r="M25" s="217" t="e">
        <f>+Integración!#REF!</f>
        <v>#REF!</v>
      </c>
      <c r="N25" s="217" t="e">
        <f>+Integración!#REF!</f>
        <v>#REF!</v>
      </c>
      <c r="O25" s="217" t="e">
        <f>+Integración!#REF!</f>
        <v>#REF!</v>
      </c>
      <c r="P25" s="217" t="e">
        <f>+Integración!#REF!</f>
        <v>#REF!</v>
      </c>
      <c r="Q25" s="217" t="e">
        <f>+Integración!#REF!</f>
        <v>#REF!</v>
      </c>
      <c r="R25" s="217" t="e">
        <f>+Integración!#REF!</f>
        <v>#REF!</v>
      </c>
      <c r="S25" s="217" t="e">
        <f>+Integración!#REF!</f>
        <v>#REF!</v>
      </c>
      <c r="T25" s="217" t="e">
        <f>+Integración!#REF!</f>
        <v>#REF!</v>
      </c>
      <c r="U25" s="217" t="e">
        <f>+Integración!#REF!</f>
        <v>#REF!</v>
      </c>
      <c r="V25" s="217" t="e">
        <f>+Integración!#REF!</f>
        <v>#REF!</v>
      </c>
      <c r="W25" s="217" t="e">
        <f>+Integración!#REF!</f>
        <v>#REF!</v>
      </c>
      <c r="X25" s="217" t="e">
        <f>+Integración!#REF!</f>
        <v>#REF!</v>
      </c>
      <c r="Y25" s="217" t="e">
        <f>+Integración!#REF!</f>
        <v>#REF!</v>
      </c>
      <c r="Z25" s="217" t="e">
        <f>+Integración!#REF!</f>
        <v>#REF!</v>
      </c>
      <c r="AA25" s="218" t="e">
        <f t="shared" si="31"/>
        <v>#REF!</v>
      </c>
      <c r="AB25" s="225" t="e">
        <f t="shared" si="17"/>
        <v>#REF!</v>
      </c>
      <c r="AC25" s="227" t="e">
        <f t="shared" si="18"/>
        <v>#REF!</v>
      </c>
      <c r="AD25" s="54"/>
      <c r="AE25" s="54"/>
      <c r="AF25" s="54"/>
      <c r="AG25" s="218" t="e">
        <f t="shared" si="54"/>
        <v>#REF!</v>
      </c>
      <c r="AH25" s="225" t="e">
        <f t="shared" si="55"/>
        <v>#REF!</v>
      </c>
      <c r="AI25" s="227" t="e">
        <f t="shared" si="56"/>
        <v>#REF!</v>
      </c>
      <c r="AJ25" s="26"/>
      <c r="AL25" s="27"/>
      <c r="AM25" s="132">
        <v>1230</v>
      </c>
      <c r="AN25" s="224" t="s">
        <v>442</v>
      </c>
      <c r="AO25" s="224"/>
      <c r="AP25" s="225">
        <v>0</v>
      </c>
      <c r="AQ25" s="225">
        <v>0</v>
      </c>
      <c r="AR25" s="225">
        <v>0</v>
      </c>
      <c r="AS25" s="54" t="e">
        <f>+Integración!#REF!</f>
        <v>#REF!</v>
      </c>
      <c r="AT25" s="54" t="e">
        <f>+Integración!#REF!</f>
        <v>#REF!</v>
      </c>
      <c r="AU25" s="54" t="e">
        <f>+Integración!#REF!</f>
        <v>#REF!</v>
      </c>
      <c r="AV25" s="54" t="e">
        <f>+Integración!#REF!</f>
        <v>#REF!</v>
      </c>
      <c r="AW25" s="54" t="e">
        <f>+Integración!#REF!</f>
        <v>#REF!</v>
      </c>
      <c r="AX25" s="54" t="e">
        <f>+Integración!#REF!</f>
        <v>#REF!</v>
      </c>
      <c r="AY25" s="54" t="e">
        <f>+Integración!#REF!</f>
        <v>#REF!</v>
      </c>
      <c r="AZ25" s="54" t="e">
        <f>+Integración!#REF!</f>
        <v>#REF!</v>
      </c>
      <c r="BA25" s="54" t="e">
        <f>+Integración!#REF!</f>
        <v>#REF!</v>
      </c>
      <c r="BB25" s="54" t="e">
        <f>+Integración!#REF!</f>
        <v>#REF!</v>
      </c>
      <c r="BC25" s="54" t="e">
        <f>+Integración!#REF!</f>
        <v>#REF!</v>
      </c>
      <c r="BD25" s="54" t="e">
        <f>+Integración!#REF!</f>
        <v>#REF!</v>
      </c>
      <c r="BE25" s="54" t="e">
        <f>+Integración!#REF!</f>
        <v>#REF!</v>
      </c>
      <c r="BF25" s="54" t="e">
        <f>+Integración!#REF!</f>
        <v>#REF!</v>
      </c>
      <c r="BG25" s="54" t="e">
        <f>+Integración!#REF!</f>
        <v>#REF!</v>
      </c>
      <c r="BH25" s="54" t="e">
        <f>+Integración!#REF!</f>
        <v>#REF!</v>
      </c>
      <c r="BI25" s="54" t="e">
        <f>+Integración!#REF!</f>
        <v>#REF!</v>
      </c>
      <c r="BJ25" s="54" t="e">
        <f>+Integración!#REF!</f>
        <v>#REF!</v>
      </c>
      <c r="BK25" s="91" t="e">
        <f t="shared" si="24"/>
        <v>#REF!</v>
      </c>
      <c r="BL25" s="54" t="e">
        <f t="shared" si="25"/>
        <v>#REF!</v>
      </c>
      <c r="BM25" s="92" t="e">
        <f t="shared" si="26"/>
        <v>#REF!</v>
      </c>
      <c r="BN25" s="54"/>
      <c r="BO25" s="54"/>
      <c r="BP25" s="54"/>
      <c r="BQ25" s="91" t="e">
        <f t="shared" si="57"/>
        <v>#REF!</v>
      </c>
      <c r="BR25" s="54" t="e">
        <f t="shared" si="46"/>
        <v>#REF!</v>
      </c>
      <c r="BS25" s="92" t="e">
        <f t="shared" si="47"/>
        <v>#REF!</v>
      </c>
      <c r="BT25" s="100"/>
      <c r="BV25" s="27"/>
      <c r="BW25" s="132">
        <v>4400</v>
      </c>
      <c r="BX25" s="224" t="s">
        <v>479</v>
      </c>
      <c r="BY25" s="224"/>
      <c r="BZ25" s="217">
        <v>0</v>
      </c>
      <c r="CA25" s="217">
        <v>0</v>
      </c>
      <c r="CB25" s="217">
        <v>0</v>
      </c>
      <c r="CC25" s="217" t="e">
        <f>+Integración!#REF!</f>
        <v>#REF!</v>
      </c>
      <c r="CD25" s="217" t="e">
        <f>+Integración!#REF!</f>
        <v>#REF!</v>
      </c>
      <c r="CE25" s="217" t="e">
        <f>+Integración!#REF!</f>
        <v>#REF!</v>
      </c>
      <c r="CF25" s="217" t="e">
        <f>+Integración!#REF!</f>
        <v>#REF!</v>
      </c>
      <c r="CG25" s="217" t="e">
        <f>+Integración!#REF!</f>
        <v>#REF!</v>
      </c>
      <c r="CH25" s="217" t="e">
        <f>+Integración!#REF!</f>
        <v>#REF!</v>
      </c>
      <c r="CI25" s="217" t="e">
        <f>+Integración!#REF!</f>
        <v>#REF!</v>
      </c>
      <c r="CJ25" s="217" t="e">
        <f>+Integración!#REF!</f>
        <v>#REF!</v>
      </c>
      <c r="CK25" s="217" t="e">
        <f>+Integración!#REF!</f>
        <v>#REF!</v>
      </c>
      <c r="CL25" s="217" t="e">
        <f>+Integración!#REF!</f>
        <v>#REF!</v>
      </c>
      <c r="CM25" s="217" t="e">
        <f>+Integración!#REF!</f>
        <v>#REF!</v>
      </c>
      <c r="CN25" s="217" t="e">
        <f>+Integración!#REF!</f>
        <v>#REF!</v>
      </c>
      <c r="CO25" s="217" t="e">
        <f>+Integración!#REF!</f>
        <v>#REF!</v>
      </c>
      <c r="CP25" s="217" t="e">
        <f>+Integración!#REF!</f>
        <v>#REF!</v>
      </c>
      <c r="CQ25" s="217" t="e">
        <f>+Integración!#REF!</f>
        <v>#REF!</v>
      </c>
      <c r="CR25" s="217" t="e">
        <f>+Integración!#REF!</f>
        <v>#REF!</v>
      </c>
      <c r="CS25" s="217" t="e">
        <f>+Integración!#REF!</f>
        <v>#REF!</v>
      </c>
      <c r="CT25" s="217" t="e">
        <f>+Integración!#REF!</f>
        <v>#REF!</v>
      </c>
      <c r="CU25" s="218" t="e">
        <f t="shared" si="58"/>
        <v>#REF!</v>
      </c>
      <c r="CV25" s="217" t="e">
        <f t="shared" si="59"/>
        <v>#REF!</v>
      </c>
      <c r="CW25" s="219" t="e">
        <f t="shared" si="60"/>
        <v>#REF!</v>
      </c>
      <c r="CX25" s="217"/>
      <c r="CY25" s="217"/>
      <c r="CZ25" s="217"/>
      <c r="DA25" s="218" t="e">
        <f t="shared" si="61"/>
        <v>#REF!</v>
      </c>
      <c r="DB25" s="217" t="e">
        <f t="shared" si="48"/>
        <v>#REF!</v>
      </c>
      <c r="DC25" s="219" t="e">
        <f t="shared" si="49"/>
        <v>#REF!</v>
      </c>
      <c r="DD25" s="100"/>
      <c r="DF25" s="33"/>
      <c r="DG25" s="129"/>
      <c r="DH25" s="197"/>
      <c r="DI25" s="202"/>
      <c r="DJ25" s="54"/>
      <c r="DK25" s="54"/>
      <c r="DL25" s="54"/>
      <c r="DM25" s="145" t="s">
        <v>84</v>
      </c>
      <c r="DN25" s="342" t="s">
        <v>32</v>
      </c>
      <c r="DO25" s="342"/>
      <c r="DP25" s="175" t="e">
        <f t="shared" si="65"/>
        <v>#REF!</v>
      </c>
      <c r="DQ25" s="175" t="e">
        <f t="shared" si="66"/>
        <v>#REF!</v>
      </c>
      <c r="DR25" s="175" t="e">
        <f t="shared" si="66"/>
        <v>#REF!</v>
      </c>
      <c r="DS25" s="51"/>
      <c r="DT25" s="26"/>
      <c r="DU25" s="1"/>
      <c r="DV25" s="27"/>
      <c r="DW25" s="132" t="s">
        <v>166</v>
      </c>
      <c r="DX25" s="342" t="s">
        <v>127</v>
      </c>
      <c r="DY25" s="342"/>
      <c r="DZ25" s="175" t="e">
        <f t="shared" ref="DZ25:DZ32" si="86">+BQ24</f>
        <v>#REF!</v>
      </c>
      <c r="EA25" s="175" t="e">
        <f t="shared" ref="EA25:EB32" si="87">+BR24</f>
        <v>#REF!</v>
      </c>
      <c r="EB25" s="175" t="e">
        <f t="shared" si="87"/>
        <v>#REF!</v>
      </c>
      <c r="EC25" s="145" t="s">
        <v>183</v>
      </c>
      <c r="ED25" s="342" t="s">
        <v>128</v>
      </c>
      <c r="EE25" s="342"/>
      <c r="EF25" s="54" t="e">
        <f t="shared" ref="EF25:EF29" si="88">+BQ44</f>
        <v>#REF!</v>
      </c>
      <c r="EG25" s="54" t="e">
        <f t="shared" ref="EG25:EH29" si="89">+BR44</f>
        <v>#REF!</v>
      </c>
      <c r="EH25" s="54" t="e">
        <f t="shared" si="89"/>
        <v>#REF!</v>
      </c>
      <c r="EI25" s="42"/>
      <c r="EJ25" s="77"/>
      <c r="EK25" s="1"/>
      <c r="EL25" s="27"/>
      <c r="EM25" s="132" t="s">
        <v>166</v>
      </c>
      <c r="EN25" s="342" t="s">
        <v>127</v>
      </c>
      <c r="EO25" s="342"/>
      <c r="EP25" s="54" t="e">
        <f t="shared" si="8"/>
        <v>#REF!</v>
      </c>
      <c r="EQ25" s="54" t="e">
        <f t="shared" si="9"/>
        <v>#REF!</v>
      </c>
      <c r="ER25" s="54" t="e">
        <f t="shared" si="79"/>
        <v>#REF!</v>
      </c>
      <c r="ES25" s="54" t="e">
        <f t="shared" si="80"/>
        <v>#REF!</v>
      </c>
      <c r="ET25" s="145" t="s">
        <v>183</v>
      </c>
      <c r="EU25" s="342" t="s">
        <v>128</v>
      </c>
      <c r="EV25" s="342"/>
      <c r="EW25" s="54" t="e">
        <f t="shared" si="12"/>
        <v>#REF!</v>
      </c>
      <c r="EX25" s="54" t="e">
        <f t="shared" si="13"/>
        <v>#REF!</v>
      </c>
      <c r="EY25" s="54" t="e">
        <f t="shared" si="81"/>
        <v>#REF!</v>
      </c>
      <c r="EZ25" s="54" t="e">
        <f t="shared" si="82"/>
        <v>#REF!</v>
      </c>
      <c r="FA25" s="42"/>
      <c r="FB25" s="77"/>
      <c r="FC25" s="1"/>
      <c r="FD25" s="27"/>
      <c r="FE25" s="128" t="s">
        <v>224</v>
      </c>
      <c r="FF25" s="1"/>
      <c r="FG25" s="9" t="s">
        <v>208</v>
      </c>
      <c r="FH25" s="54" t="e">
        <f>+DJ26</f>
        <v>#REF!</v>
      </c>
      <c r="FI25" s="54" t="e">
        <f t="shared" ref="FI25" si="90">+DK26</f>
        <v>#REF!</v>
      </c>
      <c r="FJ25" s="162"/>
      <c r="FK25" s="8"/>
      <c r="FL25" s="8"/>
      <c r="FM25" s="183"/>
      <c r="FN25" s="183"/>
      <c r="FO25" s="42"/>
      <c r="FP25" s="26"/>
      <c r="FQ25" s="1"/>
      <c r="FR25" s="27"/>
      <c r="FS25" s="128" t="s">
        <v>224</v>
      </c>
      <c r="FT25" s="1"/>
      <c r="FU25" s="9" t="s">
        <v>208</v>
      </c>
      <c r="FV25" s="54" t="e">
        <f t="shared" si="51"/>
        <v>#REF!</v>
      </c>
      <c r="FW25" s="54" t="e">
        <f t="shared" si="52"/>
        <v>#REF!</v>
      </c>
      <c r="FX25" s="162"/>
      <c r="FY25" s="8"/>
      <c r="FZ25" s="8"/>
      <c r="GA25" s="183"/>
      <c r="GB25" s="183"/>
      <c r="GC25" s="42"/>
      <c r="GD25" s="26"/>
      <c r="GE25" s="1"/>
      <c r="GF25" s="27"/>
      <c r="GG25" s="160"/>
      <c r="GH25" s="198"/>
      <c r="GI25" s="56"/>
      <c r="GJ25" s="179"/>
      <c r="GK25" s="179"/>
      <c r="GL25" s="179"/>
      <c r="GM25" s="62"/>
      <c r="GN25" s="62"/>
      <c r="GO25" s="58"/>
      <c r="GP25" s="26"/>
    </row>
    <row r="26" spans="2:198" ht="13.9" customHeight="1" thickBot="1" x14ac:dyDescent="0.25">
      <c r="B26" s="33"/>
      <c r="C26" s="129">
        <v>4300</v>
      </c>
      <c r="D26" s="234" t="s">
        <v>397</v>
      </c>
      <c r="E26" s="234"/>
      <c r="F26" s="221">
        <f>SUM(F27:F31)</f>
        <v>0</v>
      </c>
      <c r="G26" s="221">
        <f t="shared" ref="G26:H26" si="91">SUM(G27:G31)</f>
        <v>0</v>
      </c>
      <c r="H26" s="221">
        <f t="shared" si="91"/>
        <v>0</v>
      </c>
      <c r="I26" s="221" t="e">
        <f>+Integración!#REF!</f>
        <v>#REF!</v>
      </c>
      <c r="J26" s="221" t="e">
        <f>+Integración!#REF!</f>
        <v>#REF!</v>
      </c>
      <c r="K26" s="221" t="e">
        <f>+Integración!#REF!</f>
        <v>#REF!</v>
      </c>
      <c r="L26" s="221" t="e">
        <f>+Integración!#REF!</f>
        <v>#REF!</v>
      </c>
      <c r="M26" s="221" t="e">
        <f>+Integración!#REF!</f>
        <v>#REF!</v>
      </c>
      <c r="N26" s="221" t="e">
        <f>+Integración!#REF!</f>
        <v>#REF!</v>
      </c>
      <c r="O26" s="221" t="e">
        <f>+Integración!#REF!</f>
        <v>#REF!</v>
      </c>
      <c r="P26" s="221" t="e">
        <f>+Integración!#REF!</f>
        <v>#REF!</v>
      </c>
      <c r="Q26" s="221" t="e">
        <f>+Integración!#REF!</f>
        <v>#REF!</v>
      </c>
      <c r="R26" s="221" t="e">
        <f>+Integración!#REF!</f>
        <v>#REF!</v>
      </c>
      <c r="S26" s="221" t="e">
        <f>+Integración!#REF!</f>
        <v>#REF!</v>
      </c>
      <c r="T26" s="221" t="e">
        <f>+Integración!#REF!</f>
        <v>#REF!</v>
      </c>
      <c r="U26" s="221" t="e">
        <f>+Integración!#REF!</f>
        <v>#REF!</v>
      </c>
      <c r="V26" s="221" t="e">
        <f>+Integración!#REF!</f>
        <v>#REF!</v>
      </c>
      <c r="W26" s="221" t="e">
        <f>+Integración!#REF!</f>
        <v>#REF!</v>
      </c>
      <c r="X26" s="221" t="e">
        <f>+Integración!#REF!</f>
        <v>#REF!</v>
      </c>
      <c r="Y26" s="221" t="e">
        <f>+Integración!#REF!</f>
        <v>#REF!</v>
      </c>
      <c r="Z26" s="221" t="e">
        <f>+Integración!#REF!</f>
        <v>#REF!</v>
      </c>
      <c r="AA26" s="218" t="e">
        <f t="shared" si="31"/>
        <v>#REF!</v>
      </c>
      <c r="AB26" s="225" t="e">
        <f t="shared" si="17"/>
        <v>#REF!</v>
      </c>
      <c r="AC26" s="227" t="e">
        <f t="shared" si="18"/>
        <v>#REF!</v>
      </c>
      <c r="AD26" s="54"/>
      <c r="AE26" s="54"/>
      <c r="AF26" s="54"/>
      <c r="AG26" s="218" t="e">
        <f t="shared" si="54"/>
        <v>#REF!</v>
      </c>
      <c r="AH26" s="225" t="e">
        <f t="shared" si="55"/>
        <v>#REF!</v>
      </c>
      <c r="AI26" s="227" t="e">
        <f t="shared" si="56"/>
        <v>#REF!</v>
      </c>
      <c r="AJ26" s="26"/>
      <c r="AL26" s="27"/>
      <c r="AM26" s="132">
        <v>1240</v>
      </c>
      <c r="AN26" s="224" t="s">
        <v>443</v>
      </c>
      <c r="AO26" s="224"/>
      <c r="AP26" s="225">
        <v>0</v>
      </c>
      <c r="AQ26" s="225">
        <v>0</v>
      </c>
      <c r="AR26" s="225">
        <v>0</v>
      </c>
      <c r="AS26" s="54" t="e">
        <f>+Integración!#REF!</f>
        <v>#REF!</v>
      </c>
      <c r="AT26" s="54" t="e">
        <f>+Integración!#REF!</f>
        <v>#REF!</v>
      </c>
      <c r="AU26" s="54" t="e">
        <f>+Integración!#REF!</f>
        <v>#REF!</v>
      </c>
      <c r="AV26" s="54" t="e">
        <f>+Integración!#REF!</f>
        <v>#REF!</v>
      </c>
      <c r="AW26" s="54" t="e">
        <f>+Integración!#REF!</f>
        <v>#REF!</v>
      </c>
      <c r="AX26" s="54" t="e">
        <f>+Integración!#REF!</f>
        <v>#REF!</v>
      </c>
      <c r="AY26" s="54" t="e">
        <f>+Integración!#REF!</f>
        <v>#REF!</v>
      </c>
      <c r="AZ26" s="54" t="e">
        <f>+Integración!#REF!</f>
        <v>#REF!</v>
      </c>
      <c r="BA26" s="54" t="e">
        <f>+Integración!#REF!</f>
        <v>#REF!</v>
      </c>
      <c r="BB26" s="54" t="e">
        <f>+Integración!#REF!</f>
        <v>#REF!</v>
      </c>
      <c r="BC26" s="54" t="e">
        <f>+Integración!#REF!</f>
        <v>#REF!</v>
      </c>
      <c r="BD26" s="54" t="e">
        <f>+Integración!#REF!</f>
        <v>#REF!</v>
      </c>
      <c r="BE26" s="54" t="e">
        <f>+Integración!#REF!</f>
        <v>#REF!</v>
      </c>
      <c r="BF26" s="54" t="e">
        <f>+Integración!#REF!</f>
        <v>#REF!</v>
      </c>
      <c r="BG26" s="54" t="e">
        <f>+Integración!#REF!</f>
        <v>#REF!</v>
      </c>
      <c r="BH26" s="54" t="e">
        <f>+Integración!#REF!</f>
        <v>#REF!</v>
      </c>
      <c r="BI26" s="54" t="e">
        <f>+Integración!#REF!</f>
        <v>#REF!</v>
      </c>
      <c r="BJ26" s="54" t="e">
        <f>+Integración!#REF!</f>
        <v>#REF!</v>
      </c>
      <c r="BK26" s="91" t="e">
        <f t="shared" si="24"/>
        <v>#REF!</v>
      </c>
      <c r="BL26" s="54" t="e">
        <f t="shared" si="25"/>
        <v>#REF!</v>
      </c>
      <c r="BM26" s="92" t="e">
        <f t="shared" si="26"/>
        <v>#REF!</v>
      </c>
      <c r="BN26" s="54"/>
      <c r="BO26" s="54"/>
      <c r="BP26" s="54"/>
      <c r="BQ26" s="91" t="e">
        <f t="shared" si="57"/>
        <v>#REF!</v>
      </c>
      <c r="BR26" s="54" t="e">
        <f t="shared" si="46"/>
        <v>#REF!</v>
      </c>
      <c r="BS26" s="92" t="e">
        <f t="shared" si="47"/>
        <v>#REF!</v>
      </c>
      <c r="BT26" s="100"/>
      <c r="BV26" s="27"/>
      <c r="BW26" s="133"/>
      <c r="BX26" s="233" t="s">
        <v>480</v>
      </c>
      <c r="BY26" s="233"/>
      <c r="BZ26" s="236">
        <f>SUM(BZ27:BZ42)</f>
        <v>0</v>
      </c>
      <c r="CA26" s="236">
        <f t="shared" ref="CA26:CB26" si="92">SUM(CA27:CA42)</f>
        <v>0</v>
      </c>
      <c r="CB26" s="236">
        <f t="shared" si="92"/>
        <v>0</v>
      </c>
      <c r="CC26" s="236" t="e">
        <f>+Integración!#REF!</f>
        <v>#REF!</v>
      </c>
      <c r="CD26" s="236" t="e">
        <f>+Integración!#REF!</f>
        <v>#REF!</v>
      </c>
      <c r="CE26" s="236" t="e">
        <f>+Integración!#REF!</f>
        <v>#REF!</v>
      </c>
      <c r="CF26" s="236" t="e">
        <f>+Integración!#REF!</f>
        <v>#REF!</v>
      </c>
      <c r="CG26" s="236" t="e">
        <f>+Integración!#REF!</f>
        <v>#REF!</v>
      </c>
      <c r="CH26" s="236" t="e">
        <f>+Integración!#REF!</f>
        <v>#REF!</v>
      </c>
      <c r="CI26" s="236" t="e">
        <f>+Integración!#REF!</f>
        <v>#REF!</v>
      </c>
      <c r="CJ26" s="236" t="e">
        <f>+Integración!#REF!</f>
        <v>#REF!</v>
      </c>
      <c r="CK26" s="236" t="e">
        <f>+Integración!#REF!</f>
        <v>#REF!</v>
      </c>
      <c r="CL26" s="236" t="e">
        <f>+Integración!#REF!</f>
        <v>#REF!</v>
      </c>
      <c r="CM26" s="236" t="e">
        <f>+Integración!#REF!</f>
        <v>#REF!</v>
      </c>
      <c r="CN26" s="236" t="e">
        <f>+Integración!#REF!</f>
        <v>#REF!</v>
      </c>
      <c r="CO26" s="236" t="e">
        <f>+Integración!#REF!</f>
        <v>#REF!</v>
      </c>
      <c r="CP26" s="236" t="e">
        <f>+Integración!#REF!</f>
        <v>#REF!</v>
      </c>
      <c r="CQ26" s="236" t="e">
        <f>+Integración!#REF!</f>
        <v>#REF!</v>
      </c>
      <c r="CR26" s="236" t="e">
        <f>+Integración!#REF!</f>
        <v>#REF!</v>
      </c>
      <c r="CS26" s="236" t="e">
        <f>+Integración!#REF!</f>
        <v>#REF!</v>
      </c>
      <c r="CT26" s="236" t="e">
        <f>+Integración!#REF!</f>
        <v>#REF!</v>
      </c>
      <c r="CU26" s="237" t="e">
        <f t="shared" si="58"/>
        <v>#REF!</v>
      </c>
      <c r="CV26" s="236" t="e">
        <f t="shared" si="59"/>
        <v>#REF!</v>
      </c>
      <c r="CW26" s="238" t="e">
        <f t="shared" si="60"/>
        <v>#REF!</v>
      </c>
      <c r="CX26" s="236"/>
      <c r="CY26" s="236"/>
      <c r="CZ26" s="236"/>
      <c r="DA26" s="237" t="e">
        <f t="shared" si="61"/>
        <v>#REF!</v>
      </c>
      <c r="DB26" s="236" t="e">
        <f t="shared" si="48"/>
        <v>#REF!</v>
      </c>
      <c r="DC26" s="238" t="e">
        <f t="shared" si="49"/>
        <v>#REF!</v>
      </c>
      <c r="DD26" s="100"/>
      <c r="DF26" s="33"/>
      <c r="DG26" s="128"/>
      <c r="DH26" s="344" t="s">
        <v>33</v>
      </c>
      <c r="DI26" s="344"/>
      <c r="DJ26" s="49" t="e">
        <f>SUM(DJ27:DJ31)</f>
        <v>#REF!</v>
      </c>
      <c r="DK26" s="49" t="e">
        <f t="shared" ref="DK26:DL26" si="93">SUM(DK27:DK31)</f>
        <v>#REF!</v>
      </c>
      <c r="DL26" s="49" t="e">
        <f t="shared" si="93"/>
        <v>#REF!</v>
      </c>
      <c r="DM26" s="145" t="s">
        <v>85</v>
      </c>
      <c r="DN26" s="342" t="s">
        <v>34</v>
      </c>
      <c r="DO26" s="342"/>
      <c r="DP26" s="175" t="e">
        <f t="shared" si="65"/>
        <v>#REF!</v>
      </c>
      <c r="DQ26" s="175" t="e">
        <f t="shared" si="66"/>
        <v>#REF!</v>
      </c>
      <c r="DR26" s="175" t="e">
        <f t="shared" si="66"/>
        <v>#REF!</v>
      </c>
      <c r="DS26" s="51"/>
      <c r="DT26" s="26"/>
      <c r="DU26" s="1"/>
      <c r="DV26" s="27"/>
      <c r="DW26" s="132" t="s">
        <v>167</v>
      </c>
      <c r="DX26" s="342" t="s">
        <v>129</v>
      </c>
      <c r="DY26" s="342"/>
      <c r="DZ26" s="175" t="e">
        <f t="shared" si="86"/>
        <v>#REF!</v>
      </c>
      <c r="EA26" s="175" t="e">
        <f t="shared" si="87"/>
        <v>#REF!</v>
      </c>
      <c r="EB26" s="175" t="e">
        <f t="shared" si="87"/>
        <v>#REF!</v>
      </c>
      <c r="EC26" s="145" t="s">
        <v>184</v>
      </c>
      <c r="ED26" s="342" t="s">
        <v>130</v>
      </c>
      <c r="EE26" s="342"/>
      <c r="EF26" s="54" t="e">
        <f t="shared" si="88"/>
        <v>#REF!</v>
      </c>
      <c r="EG26" s="54" t="e">
        <f t="shared" si="89"/>
        <v>#REF!</v>
      </c>
      <c r="EH26" s="54" t="e">
        <f t="shared" si="89"/>
        <v>#REF!</v>
      </c>
      <c r="EI26" s="42"/>
      <c r="EJ26" s="77"/>
      <c r="EK26" s="1"/>
      <c r="EL26" s="27"/>
      <c r="EM26" s="132" t="s">
        <v>167</v>
      </c>
      <c r="EN26" s="342" t="s">
        <v>129</v>
      </c>
      <c r="EO26" s="342"/>
      <c r="EP26" s="54" t="e">
        <f t="shared" si="8"/>
        <v>#REF!</v>
      </c>
      <c r="EQ26" s="54" t="e">
        <f t="shared" si="9"/>
        <v>#REF!</v>
      </c>
      <c r="ER26" s="54" t="e">
        <f t="shared" si="79"/>
        <v>#REF!</v>
      </c>
      <c r="ES26" s="54" t="e">
        <f t="shared" si="80"/>
        <v>#REF!</v>
      </c>
      <c r="ET26" s="145" t="s">
        <v>184</v>
      </c>
      <c r="EU26" s="342" t="s">
        <v>130</v>
      </c>
      <c r="EV26" s="342"/>
      <c r="EW26" s="54" t="e">
        <f t="shared" si="12"/>
        <v>#REF!</v>
      </c>
      <c r="EX26" s="54" t="e">
        <f t="shared" si="13"/>
        <v>#REF!</v>
      </c>
      <c r="EY26" s="54" t="e">
        <f t="shared" si="81"/>
        <v>#REF!</v>
      </c>
      <c r="EZ26" s="54" t="e">
        <f t="shared" si="82"/>
        <v>#REF!</v>
      </c>
      <c r="FA26" s="42"/>
      <c r="FB26" s="77"/>
      <c r="FC26" s="1"/>
      <c r="FD26" s="27"/>
      <c r="FE26" s="159"/>
      <c r="FF26" s="202"/>
      <c r="FG26" s="202"/>
      <c r="FH26" s="52"/>
      <c r="FI26" s="52"/>
      <c r="FJ26" s="162"/>
      <c r="FK26" s="349" t="s">
        <v>209</v>
      </c>
      <c r="FL26" s="349"/>
      <c r="FM26" s="183"/>
      <c r="FN26" s="183"/>
      <c r="FO26" s="42"/>
      <c r="FP26" s="26"/>
      <c r="FQ26" s="1"/>
      <c r="FR26" s="27"/>
      <c r="FS26" s="159"/>
      <c r="FT26" s="202"/>
      <c r="FU26" s="202"/>
      <c r="FV26" s="52"/>
      <c r="FW26" s="52"/>
      <c r="FX26" s="162"/>
      <c r="FY26" s="349" t="s">
        <v>209</v>
      </c>
      <c r="FZ26" s="349"/>
      <c r="GA26" s="183"/>
      <c r="GB26" s="183"/>
      <c r="GC26" s="42"/>
      <c r="GD26" s="26"/>
      <c r="GE26" s="1"/>
      <c r="GF26" s="27"/>
      <c r="GG26" s="132"/>
      <c r="GH26" s="363" t="s">
        <v>258</v>
      </c>
      <c r="GI26" s="363"/>
      <c r="GJ26" s="182" t="e">
        <f>+GJ15+GJ20</f>
        <v>#REF!</v>
      </c>
      <c r="GK26" s="182" t="e">
        <f>+GK15+GK20</f>
        <v>#REF!</v>
      </c>
      <c r="GL26" s="182">
        <f>+GL15+GL20</f>
        <v>0</v>
      </c>
      <c r="GM26" s="69">
        <f>+GM15+GM20</f>
        <v>0</v>
      </c>
      <c r="GN26" s="69" t="e">
        <f>SUM(GJ26:GM26)</f>
        <v>#REF!</v>
      </c>
      <c r="GO26" s="58"/>
      <c r="GP26" s="26"/>
    </row>
    <row r="27" spans="2:198" ht="13.9" customHeight="1" x14ac:dyDescent="0.2">
      <c r="B27" s="33"/>
      <c r="C27" s="128">
        <v>4310</v>
      </c>
      <c r="D27" s="235" t="s">
        <v>398</v>
      </c>
      <c r="E27" s="235"/>
      <c r="F27" s="217">
        <v>0</v>
      </c>
      <c r="G27" s="217">
        <v>0</v>
      </c>
      <c r="H27" s="217">
        <v>0</v>
      </c>
      <c r="I27" s="217" t="e">
        <f>+Integración!#REF!</f>
        <v>#REF!</v>
      </c>
      <c r="J27" s="217" t="e">
        <f>+Integración!#REF!</f>
        <v>#REF!</v>
      </c>
      <c r="K27" s="217" t="e">
        <f>+Integración!#REF!</f>
        <v>#REF!</v>
      </c>
      <c r="L27" s="217" t="e">
        <f>+Integración!#REF!</f>
        <v>#REF!</v>
      </c>
      <c r="M27" s="217" t="e">
        <f>+Integración!#REF!</f>
        <v>#REF!</v>
      </c>
      <c r="N27" s="217" t="e">
        <f>+Integración!#REF!</f>
        <v>#REF!</v>
      </c>
      <c r="O27" s="217" t="e">
        <f>+Integración!#REF!</f>
        <v>#REF!</v>
      </c>
      <c r="P27" s="217" t="e">
        <f>+Integración!#REF!</f>
        <v>#REF!</v>
      </c>
      <c r="Q27" s="217" t="e">
        <f>+Integración!#REF!</f>
        <v>#REF!</v>
      </c>
      <c r="R27" s="217" t="e">
        <f>+Integración!#REF!</f>
        <v>#REF!</v>
      </c>
      <c r="S27" s="217" t="e">
        <f>+Integración!#REF!</f>
        <v>#REF!</v>
      </c>
      <c r="T27" s="217" t="e">
        <f>+Integración!#REF!</f>
        <v>#REF!</v>
      </c>
      <c r="U27" s="217" t="e">
        <f>+Integración!#REF!</f>
        <v>#REF!</v>
      </c>
      <c r="V27" s="217" t="e">
        <f>+Integración!#REF!</f>
        <v>#REF!</v>
      </c>
      <c r="W27" s="217" t="e">
        <f>+Integración!#REF!</f>
        <v>#REF!</v>
      </c>
      <c r="X27" s="217" t="e">
        <f>+Integración!#REF!</f>
        <v>#REF!</v>
      </c>
      <c r="Y27" s="217" t="e">
        <f>+Integración!#REF!</f>
        <v>#REF!</v>
      </c>
      <c r="Z27" s="217" t="e">
        <f>+Integración!#REF!</f>
        <v>#REF!</v>
      </c>
      <c r="AA27" s="218" t="e">
        <f t="shared" si="31"/>
        <v>#REF!</v>
      </c>
      <c r="AB27" s="225" t="e">
        <f t="shared" si="17"/>
        <v>#REF!</v>
      </c>
      <c r="AC27" s="227" t="e">
        <f t="shared" si="18"/>
        <v>#REF!</v>
      </c>
      <c r="AD27" s="54"/>
      <c r="AE27" s="54"/>
      <c r="AF27" s="54"/>
      <c r="AG27" s="218" t="e">
        <f t="shared" si="54"/>
        <v>#REF!</v>
      </c>
      <c r="AH27" s="225" t="e">
        <f t="shared" si="55"/>
        <v>#REF!</v>
      </c>
      <c r="AI27" s="227" t="e">
        <f t="shared" si="56"/>
        <v>#REF!</v>
      </c>
      <c r="AJ27" s="26"/>
      <c r="AL27" s="27"/>
      <c r="AM27" s="132">
        <v>1250</v>
      </c>
      <c r="AN27" s="224" t="s">
        <v>444</v>
      </c>
      <c r="AO27" s="224"/>
      <c r="AP27" s="225">
        <v>0</v>
      </c>
      <c r="AQ27" s="225">
        <v>0</v>
      </c>
      <c r="AR27" s="225">
        <v>0</v>
      </c>
      <c r="AS27" s="54" t="e">
        <f>+Integración!#REF!</f>
        <v>#REF!</v>
      </c>
      <c r="AT27" s="54" t="e">
        <f>+Integración!#REF!</f>
        <v>#REF!</v>
      </c>
      <c r="AU27" s="54" t="e">
        <f>+Integración!#REF!</f>
        <v>#REF!</v>
      </c>
      <c r="AV27" s="54" t="e">
        <f>+Integración!#REF!</f>
        <v>#REF!</v>
      </c>
      <c r="AW27" s="54" t="e">
        <f>+Integración!#REF!</f>
        <v>#REF!</v>
      </c>
      <c r="AX27" s="54" t="e">
        <f>+Integración!#REF!</f>
        <v>#REF!</v>
      </c>
      <c r="AY27" s="54" t="e">
        <f>+Integración!#REF!</f>
        <v>#REF!</v>
      </c>
      <c r="AZ27" s="54" t="e">
        <f>+Integración!#REF!</f>
        <v>#REF!</v>
      </c>
      <c r="BA27" s="54" t="e">
        <f>+Integración!#REF!</f>
        <v>#REF!</v>
      </c>
      <c r="BB27" s="54" t="e">
        <f>+Integración!#REF!</f>
        <v>#REF!</v>
      </c>
      <c r="BC27" s="54" t="e">
        <f>+Integración!#REF!</f>
        <v>#REF!</v>
      </c>
      <c r="BD27" s="54" t="e">
        <f>+Integración!#REF!</f>
        <v>#REF!</v>
      </c>
      <c r="BE27" s="54" t="e">
        <f>+Integración!#REF!</f>
        <v>#REF!</v>
      </c>
      <c r="BF27" s="54" t="e">
        <f>+Integración!#REF!</f>
        <v>#REF!</v>
      </c>
      <c r="BG27" s="54" t="e">
        <f>+Integración!#REF!</f>
        <v>#REF!</v>
      </c>
      <c r="BH27" s="54" t="e">
        <f>+Integración!#REF!</f>
        <v>#REF!</v>
      </c>
      <c r="BI27" s="54" t="e">
        <f>+Integración!#REF!</f>
        <v>#REF!</v>
      </c>
      <c r="BJ27" s="54" t="e">
        <f>+Integración!#REF!</f>
        <v>#REF!</v>
      </c>
      <c r="BK27" s="91" t="e">
        <f t="shared" si="24"/>
        <v>#REF!</v>
      </c>
      <c r="BL27" s="54" t="e">
        <f t="shared" si="25"/>
        <v>#REF!</v>
      </c>
      <c r="BM27" s="92" t="e">
        <f t="shared" si="26"/>
        <v>#REF!</v>
      </c>
      <c r="BN27" s="54"/>
      <c r="BO27" s="54"/>
      <c r="BP27" s="54"/>
      <c r="BQ27" s="91" t="e">
        <f t="shared" si="57"/>
        <v>#REF!</v>
      </c>
      <c r="BR27" s="54" t="e">
        <f t="shared" si="46"/>
        <v>#REF!</v>
      </c>
      <c r="BS27" s="92" t="e">
        <f t="shared" si="47"/>
        <v>#REF!</v>
      </c>
      <c r="BT27" s="100"/>
      <c r="BV27" s="27"/>
      <c r="BW27" s="132">
        <v>5110</v>
      </c>
      <c r="BX27" s="224" t="s">
        <v>404</v>
      </c>
      <c r="BY27" s="224"/>
      <c r="BZ27" s="217">
        <v>0</v>
      </c>
      <c r="CA27" s="217">
        <v>0</v>
      </c>
      <c r="CB27" s="217">
        <v>0</v>
      </c>
      <c r="CC27" s="217" t="e">
        <f>+Integración!#REF!</f>
        <v>#REF!</v>
      </c>
      <c r="CD27" s="217" t="e">
        <f>+Integración!#REF!</f>
        <v>#REF!</v>
      </c>
      <c r="CE27" s="217" t="e">
        <f>+Integración!#REF!</f>
        <v>#REF!</v>
      </c>
      <c r="CF27" s="217" t="e">
        <f>+Integración!#REF!</f>
        <v>#REF!</v>
      </c>
      <c r="CG27" s="217" t="e">
        <f>+Integración!#REF!</f>
        <v>#REF!</v>
      </c>
      <c r="CH27" s="217" t="e">
        <f>+Integración!#REF!</f>
        <v>#REF!</v>
      </c>
      <c r="CI27" s="217" t="e">
        <f>+Integración!#REF!</f>
        <v>#REF!</v>
      </c>
      <c r="CJ27" s="217" t="e">
        <f>+Integración!#REF!</f>
        <v>#REF!</v>
      </c>
      <c r="CK27" s="217" t="e">
        <f>+Integración!#REF!</f>
        <v>#REF!</v>
      </c>
      <c r="CL27" s="217" t="e">
        <f>+Integración!#REF!</f>
        <v>#REF!</v>
      </c>
      <c r="CM27" s="217" t="e">
        <f>+Integración!#REF!</f>
        <v>#REF!</v>
      </c>
      <c r="CN27" s="217" t="e">
        <f>+Integración!#REF!</f>
        <v>#REF!</v>
      </c>
      <c r="CO27" s="217" t="e">
        <f>+Integración!#REF!</f>
        <v>#REF!</v>
      </c>
      <c r="CP27" s="217" t="e">
        <f>+Integración!#REF!</f>
        <v>#REF!</v>
      </c>
      <c r="CQ27" s="217" t="e">
        <f>+Integración!#REF!</f>
        <v>#REF!</v>
      </c>
      <c r="CR27" s="217" t="e">
        <f>+Integración!#REF!</f>
        <v>#REF!</v>
      </c>
      <c r="CS27" s="217" t="e">
        <f>+Integración!#REF!</f>
        <v>#REF!</v>
      </c>
      <c r="CT27" s="217" t="e">
        <f>+Integración!#REF!</f>
        <v>#REF!</v>
      </c>
      <c r="CU27" s="218" t="e">
        <f t="shared" si="58"/>
        <v>#REF!</v>
      </c>
      <c r="CV27" s="217" t="e">
        <f t="shared" si="59"/>
        <v>#REF!</v>
      </c>
      <c r="CW27" s="219" t="e">
        <f t="shared" si="60"/>
        <v>#REF!</v>
      </c>
      <c r="CX27" s="217"/>
      <c r="CY27" s="217"/>
      <c r="CZ27" s="217"/>
      <c r="DA27" s="218" t="e">
        <f t="shared" si="61"/>
        <v>#REF!</v>
      </c>
      <c r="DB27" s="217" t="e">
        <f t="shared" si="48"/>
        <v>#REF!</v>
      </c>
      <c r="DC27" s="219" t="e">
        <f t="shared" si="49"/>
        <v>#REF!</v>
      </c>
      <c r="DD27" s="100"/>
      <c r="DF27" s="33"/>
      <c r="DG27" s="128" t="s">
        <v>70</v>
      </c>
      <c r="DH27" s="342" t="s">
        <v>35</v>
      </c>
      <c r="DI27" s="342"/>
      <c r="DJ27" s="54" t="e">
        <f>+AG27</f>
        <v>#REF!</v>
      </c>
      <c r="DK27" s="54" t="e">
        <f>+AH27</f>
        <v>#REF!</v>
      </c>
      <c r="DL27" s="54" t="e">
        <f>+AI27</f>
        <v>#REF!</v>
      </c>
      <c r="DM27" s="145"/>
      <c r="DN27" s="197"/>
      <c r="DO27" s="202"/>
      <c r="DP27" s="66"/>
      <c r="DQ27" s="66"/>
      <c r="DR27" s="66"/>
      <c r="DS27" s="51"/>
      <c r="DT27" s="26"/>
      <c r="DU27" s="1"/>
      <c r="DV27" s="27"/>
      <c r="DW27" s="132" t="s">
        <v>168</v>
      </c>
      <c r="DX27" s="342" t="s">
        <v>131</v>
      </c>
      <c r="DY27" s="342"/>
      <c r="DZ27" s="175" t="e">
        <f t="shared" si="86"/>
        <v>#REF!</v>
      </c>
      <c r="EA27" s="175" t="e">
        <f t="shared" si="87"/>
        <v>#REF!</v>
      </c>
      <c r="EB27" s="175" t="e">
        <f t="shared" si="87"/>
        <v>#REF!</v>
      </c>
      <c r="EC27" s="145" t="s">
        <v>185</v>
      </c>
      <c r="ED27" s="342" t="s">
        <v>132</v>
      </c>
      <c r="EE27" s="342"/>
      <c r="EF27" s="54" t="e">
        <f t="shared" si="88"/>
        <v>#REF!</v>
      </c>
      <c r="EG27" s="54" t="e">
        <f t="shared" si="89"/>
        <v>#REF!</v>
      </c>
      <c r="EH27" s="54" t="e">
        <f t="shared" si="89"/>
        <v>#REF!</v>
      </c>
      <c r="EI27" s="42"/>
      <c r="EJ27" s="77"/>
      <c r="EK27" s="1"/>
      <c r="EL27" s="27"/>
      <c r="EM27" s="132" t="s">
        <v>168</v>
      </c>
      <c r="EN27" s="342" t="s">
        <v>131</v>
      </c>
      <c r="EO27" s="342"/>
      <c r="EP27" s="54" t="e">
        <f t="shared" si="8"/>
        <v>#REF!</v>
      </c>
      <c r="EQ27" s="54" t="e">
        <f t="shared" si="9"/>
        <v>#REF!</v>
      </c>
      <c r="ER27" s="54" t="e">
        <f t="shared" si="79"/>
        <v>#REF!</v>
      </c>
      <c r="ES27" s="54" t="e">
        <f t="shared" si="80"/>
        <v>#REF!</v>
      </c>
      <c r="ET27" s="145" t="s">
        <v>185</v>
      </c>
      <c r="EU27" s="342" t="s">
        <v>132</v>
      </c>
      <c r="EV27" s="342"/>
      <c r="EW27" s="54" t="e">
        <f t="shared" si="12"/>
        <v>#REF!</v>
      </c>
      <c r="EX27" s="54" t="e">
        <f t="shared" si="13"/>
        <v>#REF!</v>
      </c>
      <c r="EY27" s="54" t="e">
        <f t="shared" si="81"/>
        <v>#REF!</v>
      </c>
      <c r="EZ27" s="54" t="e">
        <f t="shared" si="82"/>
        <v>#REF!</v>
      </c>
      <c r="FA27" s="42"/>
      <c r="FB27" s="77"/>
      <c r="FC27" s="1"/>
      <c r="FD27" s="27"/>
      <c r="FE27" s="159"/>
      <c r="FF27" s="272" t="s">
        <v>199</v>
      </c>
      <c r="FG27" s="272"/>
      <c r="FH27" s="50" t="e">
        <f>SUM(FH28:FH43)</f>
        <v>#REF!</v>
      </c>
      <c r="FI27" s="50" t="e">
        <f t="shared" ref="FI27" si="94">SUM(FI28:FI43)</f>
        <v>#REF!</v>
      </c>
      <c r="FJ27" s="162"/>
      <c r="FK27" s="202"/>
      <c r="FL27" s="202"/>
      <c r="FM27" s="185"/>
      <c r="FN27" s="185"/>
      <c r="FO27" s="42"/>
      <c r="FP27" s="26"/>
      <c r="FQ27" s="1"/>
      <c r="FR27" s="27"/>
      <c r="FS27" s="159"/>
      <c r="FT27" s="272" t="s">
        <v>199</v>
      </c>
      <c r="FU27" s="272"/>
      <c r="FV27" s="50" t="e">
        <f>SUM(FV28:FV43)</f>
        <v>#REF!</v>
      </c>
      <c r="FW27" s="50" t="e">
        <f t="shared" ref="FW27" si="95">SUM(FW28:FW43)</f>
        <v>#REF!</v>
      </c>
      <c r="FX27" s="162"/>
      <c r="FY27" s="202"/>
      <c r="FZ27" s="202"/>
      <c r="GA27" s="185"/>
      <c r="GB27" s="185"/>
      <c r="GC27" s="42"/>
      <c r="GD27" s="26"/>
      <c r="GE27" s="1"/>
      <c r="GF27" s="27"/>
      <c r="GG27" s="132"/>
      <c r="GH27" s="56"/>
      <c r="GI27" s="202"/>
      <c r="GJ27" s="179"/>
      <c r="GK27" s="179"/>
      <c r="GL27" s="179"/>
      <c r="GM27" s="62"/>
      <c r="GN27" s="62"/>
      <c r="GO27" s="58"/>
      <c r="GP27" s="26"/>
    </row>
    <row r="28" spans="2:198" ht="13.9" customHeight="1" x14ac:dyDescent="0.2">
      <c r="B28" s="33"/>
      <c r="C28" s="128">
        <v>4320</v>
      </c>
      <c r="D28" s="235" t="s">
        <v>399</v>
      </c>
      <c r="E28" s="235"/>
      <c r="F28" s="217">
        <v>0</v>
      </c>
      <c r="G28" s="217">
        <v>0</v>
      </c>
      <c r="H28" s="217">
        <v>0</v>
      </c>
      <c r="I28" s="217" t="e">
        <f>+Integración!#REF!</f>
        <v>#REF!</v>
      </c>
      <c r="J28" s="217" t="e">
        <f>+Integración!#REF!</f>
        <v>#REF!</v>
      </c>
      <c r="K28" s="217" t="e">
        <f>+Integración!#REF!</f>
        <v>#REF!</v>
      </c>
      <c r="L28" s="217" t="e">
        <f>+Integración!#REF!</f>
        <v>#REF!</v>
      </c>
      <c r="M28" s="217" t="e">
        <f>+Integración!#REF!</f>
        <v>#REF!</v>
      </c>
      <c r="N28" s="217" t="e">
        <f>+Integración!#REF!</f>
        <v>#REF!</v>
      </c>
      <c r="O28" s="217" t="e">
        <f>+Integración!#REF!</f>
        <v>#REF!</v>
      </c>
      <c r="P28" s="217" t="e">
        <f>+Integración!#REF!</f>
        <v>#REF!</v>
      </c>
      <c r="Q28" s="217" t="e">
        <f>+Integración!#REF!</f>
        <v>#REF!</v>
      </c>
      <c r="R28" s="217" t="e">
        <f>+Integración!#REF!</f>
        <v>#REF!</v>
      </c>
      <c r="S28" s="217" t="e">
        <f>+Integración!#REF!</f>
        <v>#REF!</v>
      </c>
      <c r="T28" s="217" t="e">
        <f>+Integración!#REF!</f>
        <v>#REF!</v>
      </c>
      <c r="U28" s="217" t="e">
        <f>+Integración!#REF!</f>
        <v>#REF!</v>
      </c>
      <c r="V28" s="217" t="e">
        <f>+Integración!#REF!</f>
        <v>#REF!</v>
      </c>
      <c r="W28" s="217" t="e">
        <f>+Integración!#REF!</f>
        <v>#REF!</v>
      </c>
      <c r="X28" s="217" t="e">
        <f>+Integración!#REF!</f>
        <v>#REF!</v>
      </c>
      <c r="Y28" s="217" t="e">
        <f>+Integración!#REF!</f>
        <v>#REF!</v>
      </c>
      <c r="Z28" s="217" t="e">
        <f>+Integración!#REF!</f>
        <v>#REF!</v>
      </c>
      <c r="AA28" s="218" t="e">
        <f t="shared" si="31"/>
        <v>#REF!</v>
      </c>
      <c r="AB28" s="225" t="e">
        <f t="shared" si="17"/>
        <v>#REF!</v>
      </c>
      <c r="AC28" s="227" t="e">
        <f t="shared" si="18"/>
        <v>#REF!</v>
      </c>
      <c r="AD28" s="54"/>
      <c r="AE28" s="54"/>
      <c r="AF28" s="54"/>
      <c r="AG28" s="218" t="e">
        <f t="shared" si="54"/>
        <v>#REF!</v>
      </c>
      <c r="AH28" s="225" t="e">
        <f t="shared" si="55"/>
        <v>#REF!</v>
      </c>
      <c r="AI28" s="227" t="e">
        <f t="shared" si="56"/>
        <v>#REF!</v>
      </c>
      <c r="AJ28" s="26"/>
      <c r="AL28" s="27"/>
      <c r="AM28" s="132">
        <v>1260</v>
      </c>
      <c r="AN28" s="224" t="s">
        <v>445</v>
      </c>
      <c r="AO28" s="224"/>
      <c r="AP28" s="225">
        <v>0</v>
      </c>
      <c r="AQ28" s="225">
        <v>0</v>
      </c>
      <c r="AR28" s="225">
        <v>0</v>
      </c>
      <c r="AS28" s="54" t="e">
        <f>+Integración!#REF!</f>
        <v>#REF!</v>
      </c>
      <c r="AT28" s="54" t="e">
        <f>+Integración!#REF!</f>
        <v>#REF!</v>
      </c>
      <c r="AU28" s="54" t="e">
        <f>+Integración!#REF!</f>
        <v>#REF!</v>
      </c>
      <c r="AV28" s="54" t="e">
        <f>+Integración!#REF!</f>
        <v>#REF!</v>
      </c>
      <c r="AW28" s="54" t="e">
        <f>+Integración!#REF!</f>
        <v>#REF!</v>
      </c>
      <c r="AX28" s="54" t="e">
        <f>+Integración!#REF!</f>
        <v>#REF!</v>
      </c>
      <c r="AY28" s="54" t="e">
        <f>+Integración!#REF!</f>
        <v>#REF!</v>
      </c>
      <c r="AZ28" s="54" t="e">
        <f>+Integración!#REF!</f>
        <v>#REF!</v>
      </c>
      <c r="BA28" s="54" t="e">
        <f>+Integración!#REF!</f>
        <v>#REF!</v>
      </c>
      <c r="BB28" s="54" t="e">
        <f>+Integración!#REF!</f>
        <v>#REF!</v>
      </c>
      <c r="BC28" s="54" t="e">
        <f>+Integración!#REF!</f>
        <v>#REF!</v>
      </c>
      <c r="BD28" s="54" t="e">
        <f>+Integración!#REF!</f>
        <v>#REF!</v>
      </c>
      <c r="BE28" s="54" t="e">
        <f>+Integración!#REF!</f>
        <v>#REF!</v>
      </c>
      <c r="BF28" s="54" t="e">
        <f>+Integración!#REF!</f>
        <v>#REF!</v>
      </c>
      <c r="BG28" s="54" t="e">
        <f>+Integración!#REF!</f>
        <v>#REF!</v>
      </c>
      <c r="BH28" s="54" t="e">
        <f>+Integración!#REF!</f>
        <v>#REF!</v>
      </c>
      <c r="BI28" s="54" t="e">
        <f>+Integración!#REF!</f>
        <v>#REF!</v>
      </c>
      <c r="BJ28" s="54" t="e">
        <f>+Integración!#REF!</f>
        <v>#REF!</v>
      </c>
      <c r="BK28" s="91" t="e">
        <f t="shared" si="24"/>
        <v>#REF!</v>
      </c>
      <c r="BL28" s="54" t="e">
        <f t="shared" si="25"/>
        <v>#REF!</v>
      </c>
      <c r="BM28" s="92" t="e">
        <f t="shared" si="26"/>
        <v>#REF!</v>
      </c>
      <c r="BN28" s="54"/>
      <c r="BO28" s="54"/>
      <c r="BP28" s="54"/>
      <c r="BQ28" s="91" t="e">
        <f t="shared" si="57"/>
        <v>#REF!</v>
      </c>
      <c r="BR28" s="54" t="e">
        <f t="shared" si="46"/>
        <v>#REF!</v>
      </c>
      <c r="BS28" s="92" t="e">
        <f t="shared" si="47"/>
        <v>#REF!</v>
      </c>
      <c r="BT28" s="100"/>
      <c r="BV28" s="27"/>
      <c r="BW28" s="132">
        <v>5120</v>
      </c>
      <c r="BX28" s="224" t="s">
        <v>405</v>
      </c>
      <c r="BY28" s="224"/>
      <c r="BZ28" s="217">
        <v>0</v>
      </c>
      <c r="CA28" s="217">
        <v>0</v>
      </c>
      <c r="CB28" s="217">
        <v>0</v>
      </c>
      <c r="CC28" s="217" t="e">
        <f>+Integración!#REF!</f>
        <v>#REF!</v>
      </c>
      <c r="CD28" s="217" t="e">
        <f>+Integración!#REF!</f>
        <v>#REF!</v>
      </c>
      <c r="CE28" s="217" t="e">
        <f>+Integración!#REF!</f>
        <v>#REF!</v>
      </c>
      <c r="CF28" s="217" t="e">
        <f>+Integración!#REF!</f>
        <v>#REF!</v>
      </c>
      <c r="CG28" s="217" t="e">
        <f>+Integración!#REF!</f>
        <v>#REF!</v>
      </c>
      <c r="CH28" s="217" t="e">
        <f>+Integración!#REF!</f>
        <v>#REF!</v>
      </c>
      <c r="CI28" s="217" t="e">
        <f>+Integración!#REF!</f>
        <v>#REF!</v>
      </c>
      <c r="CJ28" s="217" t="e">
        <f>+Integración!#REF!</f>
        <v>#REF!</v>
      </c>
      <c r="CK28" s="217" t="e">
        <f>+Integración!#REF!</f>
        <v>#REF!</v>
      </c>
      <c r="CL28" s="217" t="e">
        <f>+Integración!#REF!</f>
        <v>#REF!</v>
      </c>
      <c r="CM28" s="217" t="e">
        <f>+Integración!#REF!</f>
        <v>#REF!</v>
      </c>
      <c r="CN28" s="217" t="e">
        <f>+Integración!#REF!</f>
        <v>#REF!</v>
      </c>
      <c r="CO28" s="217" t="e">
        <f>+Integración!#REF!</f>
        <v>#REF!</v>
      </c>
      <c r="CP28" s="217" t="e">
        <f>+Integración!#REF!</f>
        <v>#REF!</v>
      </c>
      <c r="CQ28" s="217" t="e">
        <f>+Integración!#REF!</f>
        <v>#REF!</v>
      </c>
      <c r="CR28" s="217" t="e">
        <f>+Integración!#REF!</f>
        <v>#REF!</v>
      </c>
      <c r="CS28" s="217" t="e">
        <f>+Integración!#REF!</f>
        <v>#REF!</v>
      </c>
      <c r="CT28" s="217" t="e">
        <f>+Integración!#REF!</f>
        <v>#REF!</v>
      </c>
      <c r="CU28" s="218" t="e">
        <f t="shared" si="58"/>
        <v>#REF!</v>
      </c>
      <c r="CV28" s="217" t="e">
        <f t="shared" si="59"/>
        <v>#REF!</v>
      </c>
      <c r="CW28" s="219" t="e">
        <f t="shared" si="60"/>
        <v>#REF!</v>
      </c>
      <c r="CX28" s="217"/>
      <c r="CY28" s="217"/>
      <c r="CZ28" s="217"/>
      <c r="DA28" s="218" t="e">
        <f t="shared" si="61"/>
        <v>#REF!</v>
      </c>
      <c r="DB28" s="217" t="e">
        <f t="shared" si="48"/>
        <v>#REF!</v>
      </c>
      <c r="DC28" s="219" t="e">
        <f t="shared" si="49"/>
        <v>#REF!</v>
      </c>
      <c r="DD28" s="100"/>
      <c r="DF28" s="33"/>
      <c r="DG28" s="128" t="s">
        <v>71</v>
      </c>
      <c r="DH28" s="342" t="s">
        <v>36</v>
      </c>
      <c r="DI28" s="342"/>
      <c r="DJ28" s="54" t="e">
        <f t="shared" ref="DJ28:DJ31" si="96">+AG28</f>
        <v>#REF!</v>
      </c>
      <c r="DK28" s="54" t="e">
        <f t="shared" ref="DK28:DL31" si="97">+AH28</f>
        <v>#REF!</v>
      </c>
      <c r="DL28" s="54" t="e">
        <f t="shared" si="97"/>
        <v>#REF!</v>
      </c>
      <c r="DM28" s="145"/>
      <c r="DN28" s="344" t="s">
        <v>28</v>
      </c>
      <c r="DO28" s="344"/>
      <c r="DP28" s="50" t="e">
        <f>SUM(DP29:DP31)</f>
        <v>#REF!</v>
      </c>
      <c r="DQ28" s="50" t="e">
        <f t="shared" ref="DQ28:DR28" si="98">SUM(DQ29:DQ31)</f>
        <v>#REF!</v>
      </c>
      <c r="DR28" s="50" t="e">
        <f t="shared" si="98"/>
        <v>#REF!</v>
      </c>
      <c r="DS28" s="51"/>
      <c r="DT28" s="26"/>
      <c r="DU28" s="1"/>
      <c r="DV28" s="27"/>
      <c r="DW28" s="132" t="s">
        <v>169</v>
      </c>
      <c r="DX28" s="342" t="s">
        <v>133</v>
      </c>
      <c r="DY28" s="342"/>
      <c r="DZ28" s="175" t="e">
        <f t="shared" si="86"/>
        <v>#REF!</v>
      </c>
      <c r="EA28" s="175" t="e">
        <f t="shared" si="87"/>
        <v>#REF!</v>
      </c>
      <c r="EB28" s="175" t="e">
        <f t="shared" si="87"/>
        <v>#REF!</v>
      </c>
      <c r="EC28" s="145" t="s">
        <v>186</v>
      </c>
      <c r="ED28" s="362" t="s">
        <v>134</v>
      </c>
      <c r="EE28" s="362"/>
      <c r="EF28" s="54" t="e">
        <f t="shared" si="88"/>
        <v>#REF!</v>
      </c>
      <c r="EG28" s="54" t="e">
        <f t="shared" si="89"/>
        <v>#REF!</v>
      </c>
      <c r="EH28" s="54" t="e">
        <f t="shared" si="89"/>
        <v>#REF!</v>
      </c>
      <c r="EI28" s="42"/>
      <c r="EJ28" s="77"/>
      <c r="EK28" s="1"/>
      <c r="EL28" s="27"/>
      <c r="EM28" s="132" t="s">
        <v>169</v>
      </c>
      <c r="EN28" s="342" t="s">
        <v>133</v>
      </c>
      <c r="EO28" s="342"/>
      <c r="EP28" s="54" t="e">
        <f t="shared" si="8"/>
        <v>#REF!</v>
      </c>
      <c r="EQ28" s="54" t="e">
        <f t="shared" si="9"/>
        <v>#REF!</v>
      </c>
      <c r="ER28" s="54" t="e">
        <f t="shared" si="79"/>
        <v>#REF!</v>
      </c>
      <c r="ES28" s="54" t="e">
        <f t="shared" si="80"/>
        <v>#REF!</v>
      </c>
      <c r="ET28" s="145" t="s">
        <v>186</v>
      </c>
      <c r="EU28" s="362" t="s">
        <v>134</v>
      </c>
      <c r="EV28" s="362"/>
      <c r="EW28" s="54" t="e">
        <f t="shared" si="12"/>
        <v>#REF!</v>
      </c>
      <c r="EX28" s="54" t="e">
        <f t="shared" si="13"/>
        <v>#REF!</v>
      </c>
      <c r="EY28" s="54" t="e">
        <f t="shared" si="81"/>
        <v>#REF!</v>
      </c>
      <c r="EZ28" s="54" t="e">
        <f t="shared" si="82"/>
        <v>#REF!</v>
      </c>
      <c r="FA28" s="42"/>
      <c r="FB28" s="77"/>
      <c r="FC28" s="1"/>
      <c r="FD28" s="27"/>
      <c r="FE28" s="132" t="s">
        <v>75</v>
      </c>
      <c r="FF28" s="1"/>
      <c r="FG28" s="9" t="s">
        <v>210</v>
      </c>
      <c r="FH28" s="54" t="e">
        <f>+DP13</f>
        <v>#REF!</v>
      </c>
      <c r="FI28" s="54" t="e">
        <f t="shared" ref="FI28:FI30" si="99">+DQ13</f>
        <v>#REF!</v>
      </c>
      <c r="FJ28" s="162"/>
      <c r="FK28" s="272" t="s">
        <v>198</v>
      </c>
      <c r="FL28" s="272"/>
      <c r="FM28" s="184" t="e">
        <f>FM29+FM32</f>
        <v>#REF!</v>
      </c>
      <c r="FN28" s="184" t="e">
        <f t="shared" ref="FN28" si="100">FN29+FN32</f>
        <v>#REF!</v>
      </c>
      <c r="FO28" s="42"/>
      <c r="FP28" s="26"/>
      <c r="FQ28" s="1"/>
      <c r="FR28" s="27"/>
      <c r="FS28" s="132" t="s">
        <v>75</v>
      </c>
      <c r="FT28" s="1"/>
      <c r="FU28" s="9" t="s">
        <v>210</v>
      </c>
      <c r="FV28" s="54" t="e">
        <f t="shared" ref="FV28:FV43" si="101">+DA27</f>
        <v>#REF!</v>
      </c>
      <c r="FW28" s="54" t="e">
        <f t="shared" ref="FW28:FW43" si="102">+DB27</f>
        <v>#REF!</v>
      </c>
      <c r="FX28" s="162"/>
      <c r="FY28" s="272" t="s">
        <v>198</v>
      </c>
      <c r="FZ28" s="272"/>
      <c r="GA28" s="184" t="e">
        <f>GA29+GA32</f>
        <v>#REF!</v>
      </c>
      <c r="GB28" s="184" t="e">
        <f t="shared" ref="GB28" si="103">GB29+GB32</f>
        <v>#REF!</v>
      </c>
      <c r="GC28" s="42"/>
      <c r="GD28" s="26"/>
      <c r="GE28" s="1"/>
      <c r="GF28" s="27"/>
      <c r="GG28" s="132"/>
      <c r="GH28" s="344" t="s">
        <v>259</v>
      </c>
      <c r="GI28" s="344"/>
      <c r="GJ28" s="180" t="e">
        <f>SUM(GJ29:GJ31)</f>
        <v>#REF!</v>
      </c>
      <c r="GK28" s="180"/>
      <c r="GL28" s="180"/>
      <c r="GM28" s="67">
        <f>SUM(GM29:GM31)</f>
        <v>0</v>
      </c>
      <c r="GN28" s="67" t="e">
        <f>SUM(GJ28:GM28)</f>
        <v>#REF!</v>
      </c>
      <c r="GO28" s="58"/>
      <c r="GP28" s="26"/>
    </row>
    <row r="29" spans="2:198" ht="13.9" customHeight="1" x14ac:dyDescent="0.2">
      <c r="B29" s="33"/>
      <c r="C29" s="128">
        <v>4330</v>
      </c>
      <c r="D29" s="235" t="s">
        <v>400</v>
      </c>
      <c r="E29" s="235"/>
      <c r="F29" s="217">
        <v>0</v>
      </c>
      <c r="G29" s="217">
        <v>0</v>
      </c>
      <c r="H29" s="217">
        <v>0</v>
      </c>
      <c r="I29" s="217" t="e">
        <f>+Integración!#REF!</f>
        <v>#REF!</v>
      </c>
      <c r="J29" s="217" t="e">
        <f>+Integración!#REF!</f>
        <v>#REF!</v>
      </c>
      <c r="K29" s="217" t="e">
        <f>+Integración!#REF!</f>
        <v>#REF!</v>
      </c>
      <c r="L29" s="217" t="e">
        <f>+Integración!#REF!</f>
        <v>#REF!</v>
      </c>
      <c r="M29" s="217" t="e">
        <f>+Integración!#REF!</f>
        <v>#REF!</v>
      </c>
      <c r="N29" s="217" t="e">
        <f>+Integración!#REF!</f>
        <v>#REF!</v>
      </c>
      <c r="O29" s="217" t="e">
        <f>+Integración!#REF!</f>
        <v>#REF!</v>
      </c>
      <c r="P29" s="217" t="e">
        <f>+Integración!#REF!</f>
        <v>#REF!</v>
      </c>
      <c r="Q29" s="217" t="e">
        <f>+Integración!#REF!</f>
        <v>#REF!</v>
      </c>
      <c r="R29" s="217" t="e">
        <f>+Integración!#REF!</f>
        <v>#REF!</v>
      </c>
      <c r="S29" s="217" t="e">
        <f>+Integración!#REF!</f>
        <v>#REF!</v>
      </c>
      <c r="T29" s="217" t="e">
        <f>+Integración!#REF!</f>
        <v>#REF!</v>
      </c>
      <c r="U29" s="217" t="e">
        <f>+Integración!#REF!</f>
        <v>#REF!</v>
      </c>
      <c r="V29" s="217" t="e">
        <f>+Integración!#REF!</f>
        <v>#REF!</v>
      </c>
      <c r="W29" s="217" t="e">
        <f>+Integración!#REF!</f>
        <v>#REF!</v>
      </c>
      <c r="X29" s="217" t="e">
        <f>+Integración!#REF!</f>
        <v>#REF!</v>
      </c>
      <c r="Y29" s="217" t="e">
        <f>+Integración!#REF!</f>
        <v>#REF!</v>
      </c>
      <c r="Z29" s="217" t="e">
        <f>+Integración!#REF!</f>
        <v>#REF!</v>
      </c>
      <c r="AA29" s="218" t="e">
        <f t="shared" si="31"/>
        <v>#REF!</v>
      </c>
      <c r="AB29" s="225" t="e">
        <f t="shared" si="17"/>
        <v>#REF!</v>
      </c>
      <c r="AC29" s="227" t="e">
        <f t="shared" si="18"/>
        <v>#REF!</v>
      </c>
      <c r="AD29" s="54"/>
      <c r="AE29" s="54"/>
      <c r="AF29" s="54"/>
      <c r="AG29" s="218" t="e">
        <f t="shared" si="54"/>
        <v>#REF!</v>
      </c>
      <c r="AH29" s="225" t="e">
        <f t="shared" si="55"/>
        <v>#REF!</v>
      </c>
      <c r="AI29" s="227" t="e">
        <f t="shared" si="56"/>
        <v>#REF!</v>
      </c>
      <c r="AJ29" s="26"/>
      <c r="AL29" s="27"/>
      <c r="AM29" s="132">
        <v>1270</v>
      </c>
      <c r="AN29" s="224" t="s">
        <v>446</v>
      </c>
      <c r="AO29" s="224"/>
      <c r="AP29" s="225">
        <v>0</v>
      </c>
      <c r="AQ29" s="225">
        <v>0</v>
      </c>
      <c r="AR29" s="225">
        <v>0</v>
      </c>
      <c r="AS29" s="54" t="e">
        <f>+Integración!#REF!</f>
        <v>#REF!</v>
      </c>
      <c r="AT29" s="54" t="e">
        <f>+Integración!#REF!</f>
        <v>#REF!</v>
      </c>
      <c r="AU29" s="54" t="e">
        <f>+Integración!#REF!</f>
        <v>#REF!</v>
      </c>
      <c r="AV29" s="54" t="e">
        <f>+Integración!#REF!</f>
        <v>#REF!</v>
      </c>
      <c r="AW29" s="54" t="e">
        <f>+Integración!#REF!</f>
        <v>#REF!</v>
      </c>
      <c r="AX29" s="54" t="e">
        <f>+Integración!#REF!</f>
        <v>#REF!</v>
      </c>
      <c r="AY29" s="54" t="e">
        <f>+Integración!#REF!</f>
        <v>#REF!</v>
      </c>
      <c r="AZ29" s="54" t="e">
        <f>+Integración!#REF!</f>
        <v>#REF!</v>
      </c>
      <c r="BA29" s="54" t="e">
        <f>+Integración!#REF!</f>
        <v>#REF!</v>
      </c>
      <c r="BB29" s="54" t="e">
        <f>+Integración!#REF!</f>
        <v>#REF!</v>
      </c>
      <c r="BC29" s="54" t="e">
        <f>+Integración!#REF!</f>
        <v>#REF!</v>
      </c>
      <c r="BD29" s="54" t="e">
        <f>+Integración!#REF!</f>
        <v>#REF!</v>
      </c>
      <c r="BE29" s="54" t="e">
        <f>+Integración!#REF!</f>
        <v>#REF!</v>
      </c>
      <c r="BF29" s="54" t="e">
        <f>+Integración!#REF!</f>
        <v>#REF!</v>
      </c>
      <c r="BG29" s="54" t="e">
        <f>+Integración!#REF!</f>
        <v>#REF!</v>
      </c>
      <c r="BH29" s="54" t="e">
        <f>+Integración!#REF!</f>
        <v>#REF!</v>
      </c>
      <c r="BI29" s="54" t="e">
        <f>+Integración!#REF!</f>
        <v>#REF!</v>
      </c>
      <c r="BJ29" s="54" t="e">
        <f>+Integración!#REF!</f>
        <v>#REF!</v>
      </c>
      <c r="BK29" s="91" t="e">
        <f t="shared" si="24"/>
        <v>#REF!</v>
      </c>
      <c r="BL29" s="54" t="e">
        <f t="shared" si="25"/>
        <v>#REF!</v>
      </c>
      <c r="BM29" s="92" t="e">
        <f t="shared" si="26"/>
        <v>#REF!</v>
      </c>
      <c r="BN29" s="54"/>
      <c r="BO29" s="54"/>
      <c r="BP29" s="54"/>
      <c r="BQ29" s="91" t="e">
        <f t="shared" si="57"/>
        <v>#REF!</v>
      </c>
      <c r="BR29" s="54" t="e">
        <f t="shared" si="46"/>
        <v>#REF!</v>
      </c>
      <c r="BS29" s="92" t="e">
        <f t="shared" si="47"/>
        <v>#REF!</v>
      </c>
      <c r="BT29" s="100"/>
      <c r="BV29" s="27"/>
      <c r="BW29" s="132">
        <v>5130</v>
      </c>
      <c r="BX29" s="224" t="s">
        <v>406</v>
      </c>
      <c r="BY29" s="224"/>
      <c r="BZ29" s="217">
        <v>0</v>
      </c>
      <c r="CA29" s="217">
        <v>0</v>
      </c>
      <c r="CB29" s="217">
        <v>0</v>
      </c>
      <c r="CC29" s="217" t="e">
        <f>+Integración!#REF!</f>
        <v>#REF!</v>
      </c>
      <c r="CD29" s="217" t="e">
        <f>+Integración!#REF!</f>
        <v>#REF!</v>
      </c>
      <c r="CE29" s="217" t="e">
        <f>+Integración!#REF!</f>
        <v>#REF!</v>
      </c>
      <c r="CF29" s="217" t="e">
        <f>+Integración!#REF!</f>
        <v>#REF!</v>
      </c>
      <c r="CG29" s="217" t="e">
        <f>+Integración!#REF!</f>
        <v>#REF!</v>
      </c>
      <c r="CH29" s="217" t="e">
        <f>+Integración!#REF!</f>
        <v>#REF!</v>
      </c>
      <c r="CI29" s="217" t="e">
        <f>+Integración!#REF!</f>
        <v>#REF!</v>
      </c>
      <c r="CJ29" s="217" t="e">
        <f>+Integración!#REF!</f>
        <v>#REF!</v>
      </c>
      <c r="CK29" s="217" t="e">
        <f>+Integración!#REF!</f>
        <v>#REF!</v>
      </c>
      <c r="CL29" s="217" t="e">
        <f>+Integración!#REF!</f>
        <v>#REF!</v>
      </c>
      <c r="CM29" s="217" t="e">
        <f>+Integración!#REF!</f>
        <v>#REF!</v>
      </c>
      <c r="CN29" s="217" t="e">
        <f>+Integración!#REF!</f>
        <v>#REF!</v>
      </c>
      <c r="CO29" s="217" t="e">
        <f>+Integración!#REF!</f>
        <v>#REF!</v>
      </c>
      <c r="CP29" s="217" t="e">
        <f>+Integración!#REF!</f>
        <v>#REF!</v>
      </c>
      <c r="CQ29" s="217" t="e">
        <f>+Integración!#REF!</f>
        <v>#REF!</v>
      </c>
      <c r="CR29" s="217" t="e">
        <f>+Integración!#REF!</f>
        <v>#REF!</v>
      </c>
      <c r="CS29" s="217" t="e">
        <f>+Integración!#REF!</f>
        <v>#REF!</v>
      </c>
      <c r="CT29" s="217" t="e">
        <f>+Integración!#REF!</f>
        <v>#REF!</v>
      </c>
      <c r="CU29" s="218" t="e">
        <f t="shared" si="58"/>
        <v>#REF!</v>
      </c>
      <c r="CV29" s="217" t="e">
        <f t="shared" si="59"/>
        <v>#REF!</v>
      </c>
      <c r="CW29" s="219" t="e">
        <f t="shared" si="60"/>
        <v>#REF!</v>
      </c>
      <c r="CX29" s="217"/>
      <c r="CY29" s="217"/>
      <c r="CZ29" s="217"/>
      <c r="DA29" s="218" t="e">
        <f t="shared" si="61"/>
        <v>#REF!</v>
      </c>
      <c r="DB29" s="217" t="e">
        <f t="shared" si="48"/>
        <v>#REF!</v>
      </c>
      <c r="DC29" s="219" t="e">
        <f t="shared" si="49"/>
        <v>#REF!</v>
      </c>
      <c r="DD29" s="100"/>
      <c r="DF29" s="33"/>
      <c r="DG29" s="128" t="s">
        <v>72</v>
      </c>
      <c r="DH29" s="362" t="s">
        <v>37</v>
      </c>
      <c r="DI29" s="362"/>
      <c r="DJ29" s="54" t="e">
        <f t="shared" si="96"/>
        <v>#REF!</v>
      </c>
      <c r="DK29" s="54" t="e">
        <f t="shared" si="97"/>
        <v>#REF!</v>
      </c>
      <c r="DL29" s="54" t="e">
        <f t="shared" si="97"/>
        <v>#REF!</v>
      </c>
      <c r="DM29" s="145" t="s">
        <v>86</v>
      </c>
      <c r="DN29" s="342" t="s">
        <v>38</v>
      </c>
      <c r="DO29" s="342"/>
      <c r="DP29" s="54" t="e">
        <f>+AG48</f>
        <v>#REF!</v>
      </c>
      <c r="DQ29" s="54" t="e">
        <f>+AH48</f>
        <v>#REF!</v>
      </c>
      <c r="DR29" s="54" t="e">
        <f>+AI48</f>
        <v>#REF!</v>
      </c>
      <c r="DS29" s="51"/>
      <c r="DT29" s="26"/>
      <c r="DU29" s="1"/>
      <c r="DV29" s="27"/>
      <c r="DW29" s="132" t="s">
        <v>170</v>
      </c>
      <c r="DX29" s="342" t="s">
        <v>135</v>
      </c>
      <c r="DY29" s="342"/>
      <c r="DZ29" s="175" t="e">
        <f t="shared" si="86"/>
        <v>#REF!</v>
      </c>
      <c r="EA29" s="175" t="e">
        <f t="shared" si="87"/>
        <v>#REF!</v>
      </c>
      <c r="EB29" s="175" t="e">
        <f t="shared" si="87"/>
        <v>#REF!</v>
      </c>
      <c r="EC29" s="145" t="s">
        <v>187</v>
      </c>
      <c r="ED29" s="342" t="s">
        <v>136</v>
      </c>
      <c r="EE29" s="342"/>
      <c r="EF29" s="54" t="e">
        <f t="shared" si="88"/>
        <v>#REF!</v>
      </c>
      <c r="EG29" s="54" t="e">
        <f t="shared" si="89"/>
        <v>#REF!</v>
      </c>
      <c r="EH29" s="54" t="e">
        <f t="shared" si="89"/>
        <v>#REF!</v>
      </c>
      <c r="EI29" s="42"/>
      <c r="EJ29" s="77"/>
      <c r="EK29" s="1"/>
      <c r="EL29" s="27"/>
      <c r="EM29" s="132" t="s">
        <v>170</v>
      </c>
      <c r="EN29" s="342" t="s">
        <v>135</v>
      </c>
      <c r="EO29" s="342"/>
      <c r="EP29" s="54" t="e">
        <f t="shared" si="8"/>
        <v>#REF!</v>
      </c>
      <c r="EQ29" s="54" t="e">
        <f t="shared" si="9"/>
        <v>#REF!</v>
      </c>
      <c r="ER29" s="54" t="e">
        <f t="shared" si="79"/>
        <v>#REF!</v>
      </c>
      <c r="ES29" s="54" t="e">
        <f t="shared" si="80"/>
        <v>#REF!</v>
      </c>
      <c r="ET29" s="145" t="s">
        <v>187</v>
      </c>
      <c r="EU29" s="342" t="s">
        <v>136</v>
      </c>
      <c r="EV29" s="342"/>
      <c r="EW29" s="54" t="e">
        <f t="shared" si="12"/>
        <v>#REF!</v>
      </c>
      <c r="EX29" s="54" t="e">
        <f t="shared" si="13"/>
        <v>#REF!</v>
      </c>
      <c r="EY29" s="54" t="e">
        <f t="shared" si="81"/>
        <v>#REF!</v>
      </c>
      <c r="EZ29" s="54" t="e">
        <f t="shared" si="82"/>
        <v>#REF!</v>
      </c>
      <c r="FA29" s="42"/>
      <c r="FB29" s="77"/>
      <c r="FC29" s="1"/>
      <c r="FD29" s="27"/>
      <c r="FE29" s="132" t="s">
        <v>76</v>
      </c>
      <c r="FF29" s="1"/>
      <c r="FG29" s="9" t="s">
        <v>13</v>
      </c>
      <c r="FH29" s="54" t="e">
        <f>+DP14</f>
        <v>#REF!</v>
      </c>
      <c r="FI29" s="54" t="e">
        <f t="shared" si="99"/>
        <v>#REF!</v>
      </c>
      <c r="FJ29" s="165" t="s">
        <v>184</v>
      </c>
      <c r="FK29" s="8"/>
      <c r="FL29" s="9" t="s">
        <v>211</v>
      </c>
      <c r="FM29" s="175" t="e">
        <f>+FM30+FM31</f>
        <v>#REF!</v>
      </c>
      <c r="FN29" s="175" t="e">
        <f t="shared" ref="FN29" si="104">+FN30+FN31</f>
        <v>#REF!</v>
      </c>
      <c r="FO29" s="42"/>
      <c r="FP29" s="26"/>
      <c r="FQ29" s="1"/>
      <c r="FR29" s="27"/>
      <c r="FS29" s="132" t="s">
        <v>76</v>
      </c>
      <c r="FT29" s="1"/>
      <c r="FU29" s="9" t="s">
        <v>13</v>
      </c>
      <c r="FV29" s="54" t="e">
        <f t="shared" si="101"/>
        <v>#REF!</v>
      </c>
      <c r="FW29" s="54" t="e">
        <f t="shared" si="102"/>
        <v>#REF!</v>
      </c>
      <c r="FX29" s="165" t="s">
        <v>184</v>
      </c>
      <c r="FY29" s="8"/>
      <c r="FZ29" s="9" t="s">
        <v>211</v>
      </c>
      <c r="GA29" s="175" t="e">
        <f>+GA30+GA31</f>
        <v>#REF!</v>
      </c>
      <c r="GB29" s="175" t="e">
        <f t="shared" ref="GB29" si="105">+GB30+GB31</f>
        <v>#REF!</v>
      </c>
      <c r="GC29" s="42"/>
      <c r="GD29" s="26"/>
      <c r="GE29" s="1"/>
      <c r="GF29" s="27"/>
      <c r="GG29" s="132" t="s">
        <v>188</v>
      </c>
      <c r="GH29" s="342" t="s">
        <v>0</v>
      </c>
      <c r="GI29" s="342"/>
      <c r="GJ29" s="175" t="e">
        <f>+EF36-EG36</f>
        <v>#REF!</v>
      </c>
      <c r="GK29" s="181"/>
      <c r="GL29" s="181"/>
      <c r="GM29" s="68">
        <v>0</v>
      </c>
      <c r="GN29" s="62" t="e">
        <f>SUM(GJ29:GM29)</f>
        <v>#REF!</v>
      </c>
      <c r="GO29" s="58"/>
      <c r="GP29" s="26"/>
    </row>
    <row r="30" spans="2:198" ht="13.9" customHeight="1" x14ac:dyDescent="0.2">
      <c r="B30" s="33"/>
      <c r="C30" s="128">
        <v>4340</v>
      </c>
      <c r="D30" s="235" t="s">
        <v>401</v>
      </c>
      <c r="E30" s="235"/>
      <c r="F30" s="217">
        <v>0</v>
      </c>
      <c r="G30" s="217">
        <v>0</v>
      </c>
      <c r="H30" s="217">
        <v>0</v>
      </c>
      <c r="I30" s="217" t="e">
        <f>+Integración!#REF!</f>
        <v>#REF!</v>
      </c>
      <c r="J30" s="217" t="e">
        <f>+Integración!#REF!</f>
        <v>#REF!</v>
      </c>
      <c r="K30" s="217" t="e">
        <f>+Integración!#REF!</f>
        <v>#REF!</v>
      </c>
      <c r="L30" s="217" t="e">
        <f>+Integración!#REF!</f>
        <v>#REF!</v>
      </c>
      <c r="M30" s="217" t="e">
        <f>+Integración!#REF!</f>
        <v>#REF!</v>
      </c>
      <c r="N30" s="217" t="e">
        <f>+Integración!#REF!</f>
        <v>#REF!</v>
      </c>
      <c r="O30" s="217" t="e">
        <f>+Integración!#REF!</f>
        <v>#REF!</v>
      </c>
      <c r="P30" s="217" t="e">
        <f>+Integración!#REF!</f>
        <v>#REF!</v>
      </c>
      <c r="Q30" s="217" t="e">
        <f>+Integración!#REF!</f>
        <v>#REF!</v>
      </c>
      <c r="R30" s="217" t="e">
        <f>+Integración!#REF!</f>
        <v>#REF!</v>
      </c>
      <c r="S30" s="217" t="e">
        <f>+Integración!#REF!</f>
        <v>#REF!</v>
      </c>
      <c r="T30" s="217" t="e">
        <f>+Integración!#REF!</f>
        <v>#REF!</v>
      </c>
      <c r="U30" s="217" t="e">
        <f>+Integración!#REF!</f>
        <v>#REF!</v>
      </c>
      <c r="V30" s="217" t="e">
        <f>+Integración!#REF!</f>
        <v>#REF!</v>
      </c>
      <c r="W30" s="217" t="e">
        <f>+Integración!#REF!</f>
        <v>#REF!</v>
      </c>
      <c r="X30" s="217" t="e">
        <f>+Integración!#REF!</f>
        <v>#REF!</v>
      </c>
      <c r="Y30" s="217" t="e">
        <f>+Integración!#REF!</f>
        <v>#REF!</v>
      </c>
      <c r="Z30" s="217" t="e">
        <f>+Integración!#REF!</f>
        <v>#REF!</v>
      </c>
      <c r="AA30" s="218" t="e">
        <f t="shared" si="31"/>
        <v>#REF!</v>
      </c>
      <c r="AB30" s="225" t="e">
        <f t="shared" si="17"/>
        <v>#REF!</v>
      </c>
      <c r="AC30" s="227" t="e">
        <f t="shared" si="18"/>
        <v>#REF!</v>
      </c>
      <c r="AD30" s="54"/>
      <c r="AE30" s="54"/>
      <c r="AF30" s="54"/>
      <c r="AG30" s="218" t="e">
        <f t="shared" si="54"/>
        <v>#REF!</v>
      </c>
      <c r="AH30" s="225" t="e">
        <f t="shared" si="55"/>
        <v>#REF!</v>
      </c>
      <c r="AI30" s="227" t="e">
        <f t="shared" si="56"/>
        <v>#REF!</v>
      </c>
      <c r="AJ30" s="26"/>
      <c r="AL30" s="27"/>
      <c r="AM30" s="132">
        <v>1280</v>
      </c>
      <c r="AN30" s="224" t="s">
        <v>447</v>
      </c>
      <c r="AO30" s="224"/>
      <c r="AP30" s="225">
        <v>0</v>
      </c>
      <c r="AQ30" s="225">
        <v>0</v>
      </c>
      <c r="AR30" s="225">
        <v>0</v>
      </c>
      <c r="AS30" s="54" t="e">
        <f>+Integración!#REF!</f>
        <v>#REF!</v>
      </c>
      <c r="AT30" s="54" t="e">
        <f>+Integración!#REF!</f>
        <v>#REF!</v>
      </c>
      <c r="AU30" s="54" t="e">
        <f>+Integración!#REF!</f>
        <v>#REF!</v>
      </c>
      <c r="AV30" s="54" t="e">
        <f>+Integración!#REF!</f>
        <v>#REF!</v>
      </c>
      <c r="AW30" s="54" t="e">
        <f>+Integración!#REF!</f>
        <v>#REF!</v>
      </c>
      <c r="AX30" s="54" t="e">
        <f>+Integración!#REF!</f>
        <v>#REF!</v>
      </c>
      <c r="AY30" s="54" t="e">
        <f>+Integración!#REF!</f>
        <v>#REF!</v>
      </c>
      <c r="AZ30" s="54" t="e">
        <f>+Integración!#REF!</f>
        <v>#REF!</v>
      </c>
      <c r="BA30" s="54" t="e">
        <f>+Integración!#REF!</f>
        <v>#REF!</v>
      </c>
      <c r="BB30" s="54" t="e">
        <f>+Integración!#REF!</f>
        <v>#REF!</v>
      </c>
      <c r="BC30" s="54" t="e">
        <f>+Integración!#REF!</f>
        <v>#REF!</v>
      </c>
      <c r="BD30" s="54" t="e">
        <f>+Integración!#REF!</f>
        <v>#REF!</v>
      </c>
      <c r="BE30" s="54" t="e">
        <f>+Integración!#REF!</f>
        <v>#REF!</v>
      </c>
      <c r="BF30" s="54" t="e">
        <f>+Integración!#REF!</f>
        <v>#REF!</v>
      </c>
      <c r="BG30" s="54" t="e">
        <f>+Integración!#REF!</f>
        <v>#REF!</v>
      </c>
      <c r="BH30" s="54" t="e">
        <f>+Integración!#REF!</f>
        <v>#REF!</v>
      </c>
      <c r="BI30" s="54" t="e">
        <f>+Integración!#REF!</f>
        <v>#REF!</v>
      </c>
      <c r="BJ30" s="54" t="e">
        <f>+Integración!#REF!</f>
        <v>#REF!</v>
      </c>
      <c r="BK30" s="91" t="e">
        <f t="shared" si="24"/>
        <v>#REF!</v>
      </c>
      <c r="BL30" s="54" t="e">
        <f t="shared" si="25"/>
        <v>#REF!</v>
      </c>
      <c r="BM30" s="92" t="e">
        <f t="shared" si="26"/>
        <v>#REF!</v>
      </c>
      <c r="BN30" s="54"/>
      <c r="BO30" s="54"/>
      <c r="BP30" s="54"/>
      <c r="BQ30" s="91" t="e">
        <f t="shared" si="57"/>
        <v>#REF!</v>
      </c>
      <c r="BR30" s="54" t="e">
        <f t="shared" si="46"/>
        <v>#REF!</v>
      </c>
      <c r="BS30" s="92" t="e">
        <f t="shared" si="47"/>
        <v>#REF!</v>
      </c>
      <c r="BT30" s="100"/>
      <c r="BV30" s="27"/>
      <c r="BW30" s="132">
        <v>5210</v>
      </c>
      <c r="BX30" s="224" t="s">
        <v>408</v>
      </c>
      <c r="BY30" s="224"/>
      <c r="BZ30" s="217">
        <v>0</v>
      </c>
      <c r="CA30" s="217">
        <v>0</v>
      </c>
      <c r="CB30" s="217">
        <v>0</v>
      </c>
      <c r="CC30" s="217" t="e">
        <f>+Integración!#REF!</f>
        <v>#REF!</v>
      </c>
      <c r="CD30" s="217" t="e">
        <f>+Integración!#REF!</f>
        <v>#REF!</v>
      </c>
      <c r="CE30" s="217" t="e">
        <f>+Integración!#REF!</f>
        <v>#REF!</v>
      </c>
      <c r="CF30" s="217" t="e">
        <f>+Integración!#REF!</f>
        <v>#REF!</v>
      </c>
      <c r="CG30" s="217" t="e">
        <f>+Integración!#REF!</f>
        <v>#REF!</v>
      </c>
      <c r="CH30" s="217" t="e">
        <f>+Integración!#REF!</f>
        <v>#REF!</v>
      </c>
      <c r="CI30" s="217" t="e">
        <f>+Integración!#REF!</f>
        <v>#REF!</v>
      </c>
      <c r="CJ30" s="217" t="e">
        <f>+Integración!#REF!</f>
        <v>#REF!</v>
      </c>
      <c r="CK30" s="217" t="e">
        <f>+Integración!#REF!</f>
        <v>#REF!</v>
      </c>
      <c r="CL30" s="217" t="e">
        <f>+Integración!#REF!</f>
        <v>#REF!</v>
      </c>
      <c r="CM30" s="217" t="e">
        <f>+Integración!#REF!</f>
        <v>#REF!</v>
      </c>
      <c r="CN30" s="217" t="e">
        <f>+Integración!#REF!</f>
        <v>#REF!</v>
      </c>
      <c r="CO30" s="217" t="e">
        <f>+Integración!#REF!</f>
        <v>#REF!</v>
      </c>
      <c r="CP30" s="217" t="e">
        <f>+Integración!#REF!</f>
        <v>#REF!</v>
      </c>
      <c r="CQ30" s="217" t="e">
        <f>+Integración!#REF!</f>
        <v>#REF!</v>
      </c>
      <c r="CR30" s="217" t="e">
        <f>+Integración!#REF!</f>
        <v>#REF!</v>
      </c>
      <c r="CS30" s="217" t="e">
        <f>+Integración!#REF!</f>
        <v>#REF!</v>
      </c>
      <c r="CT30" s="217" t="e">
        <f>+Integración!#REF!</f>
        <v>#REF!</v>
      </c>
      <c r="CU30" s="218" t="e">
        <f t="shared" si="58"/>
        <v>#REF!</v>
      </c>
      <c r="CV30" s="217" t="e">
        <f t="shared" si="59"/>
        <v>#REF!</v>
      </c>
      <c r="CW30" s="219" t="e">
        <f t="shared" si="60"/>
        <v>#REF!</v>
      </c>
      <c r="CX30" s="217"/>
      <c r="CY30" s="217"/>
      <c r="CZ30" s="217"/>
      <c r="DA30" s="218" t="e">
        <f t="shared" si="61"/>
        <v>#REF!</v>
      </c>
      <c r="DB30" s="217" t="e">
        <f t="shared" si="48"/>
        <v>#REF!</v>
      </c>
      <c r="DC30" s="219" t="e">
        <f t="shared" si="49"/>
        <v>#REF!</v>
      </c>
      <c r="DD30" s="100"/>
      <c r="DF30" s="33"/>
      <c r="DG30" s="128" t="s">
        <v>73</v>
      </c>
      <c r="DH30" s="342" t="s">
        <v>39</v>
      </c>
      <c r="DI30" s="342"/>
      <c r="DJ30" s="54" t="e">
        <f t="shared" si="96"/>
        <v>#REF!</v>
      </c>
      <c r="DK30" s="54" t="e">
        <f t="shared" si="97"/>
        <v>#REF!</v>
      </c>
      <c r="DL30" s="54" t="e">
        <f t="shared" si="97"/>
        <v>#REF!</v>
      </c>
      <c r="DM30" s="145" t="s">
        <v>87</v>
      </c>
      <c r="DN30" s="342" t="s">
        <v>0</v>
      </c>
      <c r="DO30" s="342"/>
      <c r="DP30" s="54" t="e">
        <f t="shared" ref="DP30:DP31" si="106">+AG49</f>
        <v>#REF!</v>
      </c>
      <c r="DQ30" s="54" t="e">
        <f>+AH49</f>
        <v>#REF!</v>
      </c>
      <c r="DR30" s="54" t="e">
        <f>+AI49</f>
        <v>#REF!</v>
      </c>
      <c r="DS30" s="51"/>
      <c r="DT30" s="26"/>
      <c r="DU30" s="1"/>
      <c r="DV30" s="27"/>
      <c r="DW30" s="132" t="s">
        <v>171</v>
      </c>
      <c r="DX30" s="342" t="s">
        <v>137</v>
      </c>
      <c r="DY30" s="342"/>
      <c r="DZ30" s="175" t="e">
        <f t="shared" si="86"/>
        <v>#REF!</v>
      </c>
      <c r="EA30" s="175" t="e">
        <f t="shared" si="87"/>
        <v>#REF!</v>
      </c>
      <c r="EB30" s="175" t="e">
        <f t="shared" si="87"/>
        <v>#REF!</v>
      </c>
      <c r="EC30" s="145"/>
      <c r="ED30" s="345" t="s">
        <v>139</v>
      </c>
      <c r="EE30" s="345"/>
      <c r="EF30" s="48" t="e">
        <f>+EF23</f>
        <v>#REF!</v>
      </c>
      <c r="EG30" s="48" t="e">
        <f t="shared" ref="EG30:EH30" si="107">+EG23</f>
        <v>#REF!</v>
      </c>
      <c r="EH30" s="48" t="e">
        <f t="shared" si="107"/>
        <v>#REF!</v>
      </c>
      <c r="EI30" s="42"/>
      <c r="EJ30" s="77"/>
      <c r="EK30" s="1"/>
      <c r="EL30" s="27"/>
      <c r="EM30" s="132" t="s">
        <v>171</v>
      </c>
      <c r="EN30" s="342" t="s">
        <v>137</v>
      </c>
      <c r="EO30" s="342"/>
      <c r="EP30" s="54" t="e">
        <f t="shared" si="8"/>
        <v>#REF!</v>
      </c>
      <c r="EQ30" s="54" t="e">
        <f t="shared" si="9"/>
        <v>#REF!</v>
      </c>
      <c r="ER30" s="54" t="e">
        <f t="shared" si="79"/>
        <v>#REF!</v>
      </c>
      <c r="ES30" s="54" t="e">
        <f t="shared" si="80"/>
        <v>#REF!</v>
      </c>
      <c r="ET30" s="145"/>
      <c r="EU30" s="345"/>
      <c r="EV30" s="345"/>
      <c r="EW30" s="54"/>
      <c r="EX30" s="54"/>
      <c r="EY30" s="54"/>
      <c r="EZ30" s="54"/>
      <c r="FA30" s="42"/>
      <c r="FB30" s="77"/>
      <c r="FC30" s="1"/>
      <c r="FD30" s="27"/>
      <c r="FE30" s="132" t="s">
        <v>77</v>
      </c>
      <c r="FF30" s="1"/>
      <c r="FG30" s="9" t="s">
        <v>15</v>
      </c>
      <c r="FH30" s="54" t="e">
        <f>+DP15</f>
        <v>#REF!</v>
      </c>
      <c r="FI30" s="54" t="e">
        <f t="shared" si="99"/>
        <v>#REF!</v>
      </c>
      <c r="FJ30" s="165" t="s">
        <v>1</v>
      </c>
      <c r="FK30" s="202"/>
      <c r="FL30" s="9" t="s">
        <v>212</v>
      </c>
      <c r="FM30" s="54" t="e">
        <f>+EW26</f>
        <v>#REF!</v>
      </c>
      <c r="FN30" s="54" t="e">
        <f>+EY26</f>
        <v>#REF!</v>
      </c>
      <c r="FO30" s="42"/>
      <c r="FP30" s="26"/>
      <c r="FQ30" s="1"/>
      <c r="FR30" s="27"/>
      <c r="FS30" s="132" t="s">
        <v>77</v>
      </c>
      <c r="FT30" s="1"/>
      <c r="FU30" s="9" t="s">
        <v>15</v>
      </c>
      <c r="FV30" s="54" t="e">
        <f t="shared" si="101"/>
        <v>#REF!</v>
      </c>
      <c r="FW30" s="54" t="e">
        <f t="shared" si="102"/>
        <v>#REF!</v>
      </c>
      <c r="FX30" s="165" t="s">
        <v>1</v>
      </c>
      <c r="FY30" s="202"/>
      <c r="FZ30" s="9" t="s">
        <v>212</v>
      </c>
      <c r="GA30" s="54" t="e">
        <f t="shared" ref="GA30:GB32" si="108">+DA57</f>
        <v>#REF!</v>
      </c>
      <c r="GB30" s="54" t="e">
        <f t="shared" si="108"/>
        <v>#REF!</v>
      </c>
      <c r="GC30" s="42"/>
      <c r="GD30" s="26"/>
      <c r="GE30" s="1"/>
      <c r="GF30" s="27"/>
      <c r="GG30" s="132" t="s">
        <v>189</v>
      </c>
      <c r="GH30" s="342" t="s">
        <v>145</v>
      </c>
      <c r="GI30" s="342"/>
      <c r="GJ30" s="175" t="e">
        <f>+EF37-EG37</f>
        <v>#REF!</v>
      </c>
      <c r="GK30" s="181"/>
      <c r="GL30" s="181"/>
      <c r="GM30" s="68">
        <v>0</v>
      </c>
      <c r="GN30" s="62" t="e">
        <f>SUM(GJ30:GM30)</f>
        <v>#REF!</v>
      </c>
      <c r="GO30" s="58"/>
      <c r="GP30" s="26"/>
    </row>
    <row r="31" spans="2:198" ht="13.9" customHeight="1" x14ac:dyDescent="0.2">
      <c r="B31" s="33"/>
      <c r="C31" s="128">
        <v>4390</v>
      </c>
      <c r="D31" s="235" t="s">
        <v>402</v>
      </c>
      <c r="E31" s="235"/>
      <c r="F31" s="217">
        <v>0</v>
      </c>
      <c r="G31" s="217">
        <v>0</v>
      </c>
      <c r="H31" s="217">
        <v>0</v>
      </c>
      <c r="I31" s="217" t="e">
        <f>+Integración!#REF!</f>
        <v>#REF!</v>
      </c>
      <c r="J31" s="217" t="e">
        <f>+Integración!#REF!</f>
        <v>#REF!</v>
      </c>
      <c r="K31" s="217" t="e">
        <f>+Integración!#REF!</f>
        <v>#REF!</v>
      </c>
      <c r="L31" s="217" t="e">
        <f>+Integración!#REF!</f>
        <v>#REF!</v>
      </c>
      <c r="M31" s="217" t="e">
        <f>+Integración!#REF!</f>
        <v>#REF!</v>
      </c>
      <c r="N31" s="217" t="e">
        <f>+Integración!#REF!</f>
        <v>#REF!</v>
      </c>
      <c r="O31" s="217" t="e">
        <f>+Integración!#REF!</f>
        <v>#REF!</v>
      </c>
      <c r="P31" s="217" t="e">
        <f>+Integración!#REF!</f>
        <v>#REF!</v>
      </c>
      <c r="Q31" s="217" t="e">
        <f>+Integración!#REF!</f>
        <v>#REF!</v>
      </c>
      <c r="R31" s="217" t="e">
        <f>+Integración!#REF!</f>
        <v>#REF!</v>
      </c>
      <c r="S31" s="217" t="e">
        <f>+Integración!#REF!</f>
        <v>#REF!</v>
      </c>
      <c r="T31" s="217" t="e">
        <f>+Integración!#REF!</f>
        <v>#REF!</v>
      </c>
      <c r="U31" s="217" t="e">
        <f>+Integración!#REF!</f>
        <v>#REF!</v>
      </c>
      <c r="V31" s="217" t="e">
        <f>+Integración!#REF!</f>
        <v>#REF!</v>
      </c>
      <c r="W31" s="217" t="e">
        <f>+Integración!#REF!</f>
        <v>#REF!</v>
      </c>
      <c r="X31" s="217" t="e">
        <f>+Integración!#REF!</f>
        <v>#REF!</v>
      </c>
      <c r="Y31" s="217" t="e">
        <f>+Integración!#REF!</f>
        <v>#REF!</v>
      </c>
      <c r="Z31" s="217" t="e">
        <f>+Integración!#REF!</f>
        <v>#REF!</v>
      </c>
      <c r="AA31" s="218" t="e">
        <f t="shared" si="31"/>
        <v>#REF!</v>
      </c>
      <c r="AB31" s="225" t="e">
        <f t="shared" si="17"/>
        <v>#REF!</v>
      </c>
      <c r="AC31" s="227" t="e">
        <f t="shared" si="18"/>
        <v>#REF!</v>
      </c>
      <c r="AD31" s="54"/>
      <c r="AE31" s="54"/>
      <c r="AF31" s="54"/>
      <c r="AG31" s="218" t="e">
        <f t="shared" si="54"/>
        <v>#REF!</v>
      </c>
      <c r="AH31" s="225" t="e">
        <f t="shared" si="55"/>
        <v>#REF!</v>
      </c>
      <c r="AI31" s="227" t="e">
        <f t="shared" si="56"/>
        <v>#REF!</v>
      </c>
      <c r="AJ31" s="26"/>
      <c r="AL31" s="27"/>
      <c r="AM31" s="132">
        <v>1290</v>
      </c>
      <c r="AN31" s="224" t="s">
        <v>448</v>
      </c>
      <c r="AO31" s="224"/>
      <c r="AP31" s="225">
        <v>0</v>
      </c>
      <c r="AQ31" s="225">
        <v>0</v>
      </c>
      <c r="AR31" s="225">
        <v>0</v>
      </c>
      <c r="AS31" s="54" t="e">
        <f>+Integración!#REF!</f>
        <v>#REF!</v>
      </c>
      <c r="AT31" s="54" t="e">
        <f>+Integración!#REF!</f>
        <v>#REF!</v>
      </c>
      <c r="AU31" s="54" t="e">
        <f>+Integración!#REF!</f>
        <v>#REF!</v>
      </c>
      <c r="AV31" s="54" t="e">
        <f>+Integración!#REF!</f>
        <v>#REF!</v>
      </c>
      <c r="AW31" s="54" t="e">
        <f>+Integración!#REF!</f>
        <v>#REF!</v>
      </c>
      <c r="AX31" s="54" t="e">
        <f>+Integración!#REF!</f>
        <v>#REF!</v>
      </c>
      <c r="AY31" s="54" t="e">
        <f>+Integración!#REF!</f>
        <v>#REF!</v>
      </c>
      <c r="AZ31" s="54" t="e">
        <f>+Integración!#REF!</f>
        <v>#REF!</v>
      </c>
      <c r="BA31" s="54" t="e">
        <f>+Integración!#REF!</f>
        <v>#REF!</v>
      </c>
      <c r="BB31" s="54" t="e">
        <f>+Integración!#REF!</f>
        <v>#REF!</v>
      </c>
      <c r="BC31" s="54" t="e">
        <f>+Integración!#REF!</f>
        <v>#REF!</v>
      </c>
      <c r="BD31" s="54" t="e">
        <f>+Integración!#REF!</f>
        <v>#REF!</v>
      </c>
      <c r="BE31" s="54" t="e">
        <f>+Integración!#REF!</f>
        <v>#REF!</v>
      </c>
      <c r="BF31" s="54" t="e">
        <f>+Integración!#REF!</f>
        <v>#REF!</v>
      </c>
      <c r="BG31" s="54" t="e">
        <f>+Integración!#REF!</f>
        <v>#REF!</v>
      </c>
      <c r="BH31" s="54" t="e">
        <f>+Integración!#REF!</f>
        <v>#REF!</v>
      </c>
      <c r="BI31" s="54" t="e">
        <f>+Integración!#REF!</f>
        <v>#REF!</v>
      </c>
      <c r="BJ31" s="54" t="e">
        <f>+Integración!#REF!</f>
        <v>#REF!</v>
      </c>
      <c r="BK31" s="91" t="e">
        <f t="shared" si="24"/>
        <v>#REF!</v>
      </c>
      <c r="BL31" s="54" t="e">
        <f t="shared" si="25"/>
        <v>#REF!</v>
      </c>
      <c r="BM31" s="92" t="e">
        <f t="shared" si="26"/>
        <v>#REF!</v>
      </c>
      <c r="BN31" s="54"/>
      <c r="BO31" s="54"/>
      <c r="BP31" s="54"/>
      <c r="BQ31" s="91" t="e">
        <f t="shared" si="57"/>
        <v>#REF!</v>
      </c>
      <c r="BR31" s="54" t="e">
        <f t="shared" si="46"/>
        <v>#REF!</v>
      </c>
      <c r="BS31" s="92" t="e">
        <f t="shared" si="47"/>
        <v>#REF!</v>
      </c>
      <c r="BT31" s="100"/>
      <c r="BV31" s="27"/>
      <c r="BW31" s="132">
        <v>5220</v>
      </c>
      <c r="BX31" s="224" t="s">
        <v>409</v>
      </c>
      <c r="BY31" s="224"/>
      <c r="BZ31" s="217">
        <v>0</v>
      </c>
      <c r="CA31" s="217">
        <v>0</v>
      </c>
      <c r="CB31" s="217">
        <v>0</v>
      </c>
      <c r="CC31" s="217" t="e">
        <f>+Integración!#REF!</f>
        <v>#REF!</v>
      </c>
      <c r="CD31" s="217" t="e">
        <f>+Integración!#REF!</f>
        <v>#REF!</v>
      </c>
      <c r="CE31" s="217" t="e">
        <f>+Integración!#REF!</f>
        <v>#REF!</v>
      </c>
      <c r="CF31" s="217" t="e">
        <f>+Integración!#REF!</f>
        <v>#REF!</v>
      </c>
      <c r="CG31" s="217" t="e">
        <f>+Integración!#REF!</f>
        <v>#REF!</v>
      </c>
      <c r="CH31" s="217" t="e">
        <f>+Integración!#REF!</f>
        <v>#REF!</v>
      </c>
      <c r="CI31" s="217" t="e">
        <f>+Integración!#REF!</f>
        <v>#REF!</v>
      </c>
      <c r="CJ31" s="217" t="e">
        <f>+Integración!#REF!</f>
        <v>#REF!</v>
      </c>
      <c r="CK31" s="217" t="e">
        <f>+Integración!#REF!</f>
        <v>#REF!</v>
      </c>
      <c r="CL31" s="217" t="e">
        <f>+Integración!#REF!</f>
        <v>#REF!</v>
      </c>
      <c r="CM31" s="217" t="e">
        <f>+Integración!#REF!</f>
        <v>#REF!</v>
      </c>
      <c r="CN31" s="217" t="e">
        <f>+Integración!#REF!</f>
        <v>#REF!</v>
      </c>
      <c r="CO31" s="217" t="e">
        <f>+Integración!#REF!</f>
        <v>#REF!</v>
      </c>
      <c r="CP31" s="217" t="e">
        <f>+Integración!#REF!</f>
        <v>#REF!</v>
      </c>
      <c r="CQ31" s="217" t="e">
        <f>+Integración!#REF!</f>
        <v>#REF!</v>
      </c>
      <c r="CR31" s="217" t="e">
        <f>+Integración!#REF!</f>
        <v>#REF!</v>
      </c>
      <c r="CS31" s="217" t="e">
        <f>+Integración!#REF!</f>
        <v>#REF!</v>
      </c>
      <c r="CT31" s="217" t="e">
        <f>+Integración!#REF!</f>
        <v>#REF!</v>
      </c>
      <c r="CU31" s="218" t="e">
        <f t="shared" si="58"/>
        <v>#REF!</v>
      </c>
      <c r="CV31" s="217" t="e">
        <f t="shared" si="59"/>
        <v>#REF!</v>
      </c>
      <c r="CW31" s="219" t="e">
        <f t="shared" si="60"/>
        <v>#REF!</v>
      </c>
      <c r="CX31" s="217"/>
      <c r="CY31" s="217"/>
      <c r="CZ31" s="217"/>
      <c r="DA31" s="218" t="e">
        <f t="shared" si="61"/>
        <v>#REF!</v>
      </c>
      <c r="DB31" s="217" t="e">
        <f t="shared" si="48"/>
        <v>#REF!</v>
      </c>
      <c r="DC31" s="219" t="e">
        <f t="shared" si="49"/>
        <v>#REF!</v>
      </c>
      <c r="DD31" s="100"/>
      <c r="DF31" s="33"/>
      <c r="DG31" s="128" t="s">
        <v>74</v>
      </c>
      <c r="DH31" s="342" t="s">
        <v>40</v>
      </c>
      <c r="DI31" s="342"/>
      <c r="DJ31" s="54" t="e">
        <f t="shared" si="96"/>
        <v>#REF!</v>
      </c>
      <c r="DK31" s="54" t="e">
        <f t="shared" si="97"/>
        <v>#REF!</v>
      </c>
      <c r="DL31" s="54" t="e">
        <f t="shared" si="97"/>
        <v>#REF!</v>
      </c>
      <c r="DM31" s="145" t="s">
        <v>88</v>
      </c>
      <c r="DN31" s="342" t="s">
        <v>41</v>
      </c>
      <c r="DO31" s="342"/>
      <c r="DP31" s="54" t="e">
        <f t="shared" si="106"/>
        <v>#REF!</v>
      </c>
      <c r="DQ31" s="54" t="e">
        <f>+AH50</f>
        <v>#REF!</v>
      </c>
      <c r="DR31" s="54" t="e">
        <f>+AI50</f>
        <v>#REF!</v>
      </c>
      <c r="DS31" s="51"/>
      <c r="DT31" s="26"/>
      <c r="DU31" s="1"/>
      <c r="DV31" s="27"/>
      <c r="DW31" s="132" t="s">
        <v>172</v>
      </c>
      <c r="DX31" s="342" t="s">
        <v>138</v>
      </c>
      <c r="DY31" s="342"/>
      <c r="DZ31" s="175" t="e">
        <f t="shared" si="86"/>
        <v>#REF!</v>
      </c>
      <c r="EA31" s="175" t="e">
        <f t="shared" si="87"/>
        <v>#REF!</v>
      </c>
      <c r="EB31" s="175" t="e">
        <f t="shared" si="87"/>
        <v>#REF!</v>
      </c>
      <c r="EC31" s="145"/>
      <c r="ED31" s="1"/>
      <c r="EE31" s="1"/>
      <c r="EF31" s="1"/>
      <c r="EG31" s="1"/>
      <c r="EH31" s="1"/>
      <c r="EI31" s="42"/>
      <c r="EJ31" s="77"/>
      <c r="EK31" s="1"/>
      <c r="EL31" s="27"/>
      <c r="EM31" s="132" t="s">
        <v>172</v>
      </c>
      <c r="EN31" s="342" t="s">
        <v>138</v>
      </c>
      <c r="EO31" s="342"/>
      <c r="EP31" s="54" t="e">
        <f t="shared" si="8"/>
        <v>#REF!</v>
      </c>
      <c r="EQ31" s="54" t="e">
        <f t="shared" si="9"/>
        <v>#REF!</v>
      </c>
      <c r="ER31" s="54" t="e">
        <f t="shared" si="79"/>
        <v>#REF!</v>
      </c>
      <c r="ES31" s="54" t="e">
        <f t="shared" si="80"/>
        <v>#REF!</v>
      </c>
      <c r="ET31" s="145"/>
      <c r="EU31" s="204"/>
      <c r="EV31" s="204"/>
      <c r="EW31" s="54"/>
      <c r="EX31" s="54"/>
      <c r="EY31" s="54"/>
      <c r="EZ31" s="54"/>
      <c r="FA31" s="42"/>
      <c r="FB31" s="77"/>
      <c r="FC31" s="1"/>
      <c r="FD31" s="27"/>
      <c r="FE31" s="132" t="s">
        <v>78</v>
      </c>
      <c r="FF31" s="1"/>
      <c r="FG31" s="9" t="s">
        <v>20</v>
      </c>
      <c r="FH31" s="175" t="e">
        <f t="shared" ref="FH31:FI39" si="109">+DP18</f>
        <v>#REF!</v>
      </c>
      <c r="FI31" s="175" t="e">
        <f t="shared" si="109"/>
        <v>#REF!</v>
      </c>
      <c r="FJ31" s="162"/>
      <c r="FK31" s="202"/>
      <c r="FL31" s="9" t="s">
        <v>213</v>
      </c>
      <c r="FM31" s="54">
        <v>0</v>
      </c>
      <c r="FN31" s="54">
        <v>0</v>
      </c>
      <c r="FO31" s="42"/>
      <c r="FP31" s="26"/>
      <c r="FQ31" s="1"/>
      <c r="FR31" s="27"/>
      <c r="FS31" s="132" t="s">
        <v>78</v>
      </c>
      <c r="FT31" s="1"/>
      <c r="FU31" s="9" t="s">
        <v>20</v>
      </c>
      <c r="FV31" s="54" t="e">
        <f t="shared" si="101"/>
        <v>#REF!</v>
      </c>
      <c r="FW31" s="54" t="e">
        <f t="shared" si="102"/>
        <v>#REF!</v>
      </c>
      <c r="FX31" s="162"/>
      <c r="FY31" s="202"/>
      <c r="FZ31" s="9" t="s">
        <v>213</v>
      </c>
      <c r="GA31" s="54" t="e">
        <f t="shared" si="108"/>
        <v>#REF!</v>
      </c>
      <c r="GB31" s="54" t="e">
        <f t="shared" si="108"/>
        <v>#REF!</v>
      </c>
      <c r="GC31" s="42"/>
      <c r="GD31" s="26"/>
      <c r="GE31" s="1"/>
      <c r="GF31" s="27"/>
      <c r="GG31" s="132" t="s">
        <v>190</v>
      </c>
      <c r="GH31" s="342" t="s">
        <v>234</v>
      </c>
      <c r="GI31" s="342"/>
      <c r="GJ31" s="175" t="e">
        <f>+EF38-EG38</f>
        <v>#REF!</v>
      </c>
      <c r="GK31" s="181"/>
      <c r="GL31" s="181"/>
      <c r="GM31" s="68">
        <v>0</v>
      </c>
      <c r="GN31" s="62" t="e">
        <f>SUM(GJ31:GM31)</f>
        <v>#REF!</v>
      </c>
      <c r="GO31" s="58"/>
      <c r="GP31" s="26"/>
    </row>
    <row r="32" spans="2:198" ht="13.9" customHeight="1" x14ac:dyDescent="0.2">
      <c r="B32" s="33"/>
      <c r="C32" s="129">
        <v>5000</v>
      </c>
      <c r="D32" s="234" t="s">
        <v>7</v>
      </c>
      <c r="E32" s="234"/>
      <c r="F32" s="221">
        <f>+F33+F37+F47+F51+F57+F64</f>
        <v>0</v>
      </c>
      <c r="G32" s="221">
        <f t="shared" ref="G32:H32" si="110">+G33+G37+G47+G51+G57+G64</f>
        <v>0</v>
      </c>
      <c r="H32" s="221">
        <f t="shared" si="110"/>
        <v>0</v>
      </c>
      <c r="I32" s="221" t="e">
        <f>+Integración!#REF!</f>
        <v>#REF!</v>
      </c>
      <c r="J32" s="221" t="e">
        <f>+Integración!#REF!</f>
        <v>#REF!</v>
      </c>
      <c r="K32" s="221" t="e">
        <f>+Integración!#REF!</f>
        <v>#REF!</v>
      </c>
      <c r="L32" s="221" t="e">
        <f>+Integración!#REF!</f>
        <v>#REF!</v>
      </c>
      <c r="M32" s="221" t="e">
        <f>+Integración!#REF!</f>
        <v>#REF!</v>
      </c>
      <c r="N32" s="221" t="e">
        <f>+Integración!#REF!</f>
        <v>#REF!</v>
      </c>
      <c r="O32" s="221" t="e">
        <f>+Integración!#REF!</f>
        <v>#REF!</v>
      </c>
      <c r="P32" s="221" t="e">
        <f>+Integración!#REF!</f>
        <v>#REF!</v>
      </c>
      <c r="Q32" s="221" t="e">
        <f>+Integración!#REF!</f>
        <v>#REF!</v>
      </c>
      <c r="R32" s="221" t="e">
        <f>+Integración!#REF!</f>
        <v>#REF!</v>
      </c>
      <c r="S32" s="221" t="e">
        <f>+Integración!#REF!</f>
        <v>#REF!</v>
      </c>
      <c r="T32" s="221" t="e">
        <f>+Integración!#REF!</f>
        <v>#REF!</v>
      </c>
      <c r="U32" s="221" t="e">
        <f>+Integración!#REF!</f>
        <v>#REF!</v>
      </c>
      <c r="V32" s="221" t="e">
        <f>+Integración!#REF!</f>
        <v>#REF!</v>
      </c>
      <c r="W32" s="221" t="e">
        <f>+Integración!#REF!</f>
        <v>#REF!</v>
      </c>
      <c r="X32" s="221" t="e">
        <f>+Integración!#REF!</f>
        <v>#REF!</v>
      </c>
      <c r="Y32" s="221" t="e">
        <f>+Integración!#REF!</f>
        <v>#REF!</v>
      </c>
      <c r="Z32" s="221" t="e">
        <f>+Integración!#REF!</f>
        <v>#REF!</v>
      </c>
      <c r="AA32" s="222" t="e">
        <f t="shared" si="31"/>
        <v>#REF!</v>
      </c>
      <c r="AB32" s="212" t="e">
        <f t="shared" si="17"/>
        <v>#REF!</v>
      </c>
      <c r="AC32" s="214" t="e">
        <f t="shared" si="18"/>
        <v>#REF!</v>
      </c>
      <c r="AD32" s="49"/>
      <c r="AE32" s="49"/>
      <c r="AF32" s="49"/>
      <c r="AG32" s="222" t="e">
        <f t="shared" si="54"/>
        <v>#REF!</v>
      </c>
      <c r="AH32" s="212" t="e">
        <f t="shared" si="55"/>
        <v>#REF!</v>
      </c>
      <c r="AI32" s="214" t="e">
        <f t="shared" si="56"/>
        <v>#REF!</v>
      </c>
      <c r="AJ32" s="26"/>
      <c r="AL32" s="27"/>
      <c r="AM32" s="133">
        <v>2000</v>
      </c>
      <c r="AN32" s="233" t="s">
        <v>103</v>
      </c>
      <c r="AO32" s="233"/>
      <c r="AP32" s="221">
        <f>+AP33+AP42</f>
        <v>0</v>
      </c>
      <c r="AQ32" s="221">
        <f t="shared" ref="AQ32:AR32" si="111">+AQ33+AQ42</f>
        <v>0</v>
      </c>
      <c r="AR32" s="221">
        <f t="shared" si="111"/>
        <v>0</v>
      </c>
      <c r="AS32" s="54" t="e">
        <f>+Integración!#REF!</f>
        <v>#REF!</v>
      </c>
      <c r="AT32" s="54" t="e">
        <f>+Integración!#REF!</f>
        <v>#REF!</v>
      </c>
      <c r="AU32" s="54" t="e">
        <f>+Integración!#REF!</f>
        <v>#REF!</v>
      </c>
      <c r="AV32" s="54" t="e">
        <f>+Integración!#REF!</f>
        <v>#REF!</v>
      </c>
      <c r="AW32" s="54" t="e">
        <f>+Integración!#REF!</f>
        <v>#REF!</v>
      </c>
      <c r="AX32" s="54" t="e">
        <f>+Integración!#REF!</f>
        <v>#REF!</v>
      </c>
      <c r="AY32" s="54" t="e">
        <f>+Integración!#REF!</f>
        <v>#REF!</v>
      </c>
      <c r="AZ32" s="54" t="e">
        <f>+Integración!#REF!</f>
        <v>#REF!</v>
      </c>
      <c r="BA32" s="54" t="e">
        <f>+Integración!#REF!</f>
        <v>#REF!</v>
      </c>
      <c r="BB32" s="54" t="e">
        <f>+Integración!#REF!</f>
        <v>#REF!</v>
      </c>
      <c r="BC32" s="54" t="e">
        <f>+Integración!#REF!</f>
        <v>#REF!</v>
      </c>
      <c r="BD32" s="54" t="e">
        <f>+Integración!#REF!</f>
        <v>#REF!</v>
      </c>
      <c r="BE32" s="54" t="e">
        <f>+Integración!#REF!</f>
        <v>#REF!</v>
      </c>
      <c r="BF32" s="54" t="e">
        <f>+Integración!#REF!</f>
        <v>#REF!</v>
      </c>
      <c r="BG32" s="54" t="e">
        <f>+Integración!#REF!</f>
        <v>#REF!</v>
      </c>
      <c r="BH32" s="54" t="e">
        <f>+Integración!#REF!</f>
        <v>#REF!</v>
      </c>
      <c r="BI32" s="54" t="e">
        <f>+Integración!#REF!</f>
        <v>#REF!</v>
      </c>
      <c r="BJ32" s="54" t="e">
        <f>+Integración!#REF!</f>
        <v>#REF!</v>
      </c>
      <c r="BK32" s="91" t="e">
        <f t="shared" si="24"/>
        <v>#REF!</v>
      </c>
      <c r="BL32" s="54" t="e">
        <f t="shared" si="25"/>
        <v>#REF!</v>
      </c>
      <c r="BM32" s="92" t="e">
        <f t="shared" si="26"/>
        <v>#REF!</v>
      </c>
      <c r="BN32" s="54"/>
      <c r="BO32" s="54"/>
      <c r="BP32" s="54"/>
      <c r="BQ32" s="91" t="e">
        <f t="shared" si="57"/>
        <v>#REF!</v>
      </c>
      <c r="BR32" s="54" t="e">
        <f t="shared" si="46"/>
        <v>#REF!</v>
      </c>
      <c r="BS32" s="92" t="e">
        <f t="shared" si="47"/>
        <v>#REF!</v>
      </c>
      <c r="BT32" s="100"/>
      <c r="BV32" s="27"/>
      <c r="BW32" s="132">
        <v>5230</v>
      </c>
      <c r="BX32" s="224" t="s">
        <v>410</v>
      </c>
      <c r="BY32" s="224"/>
      <c r="BZ32" s="217">
        <v>0</v>
      </c>
      <c r="CA32" s="217">
        <v>0</v>
      </c>
      <c r="CB32" s="217">
        <v>0</v>
      </c>
      <c r="CC32" s="217" t="e">
        <f>+Integración!#REF!</f>
        <v>#REF!</v>
      </c>
      <c r="CD32" s="217" t="e">
        <f>+Integración!#REF!</f>
        <v>#REF!</v>
      </c>
      <c r="CE32" s="217" t="e">
        <f>+Integración!#REF!</f>
        <v>#REF!</v>
      </c>
      <c r="CF32" s="217" t="e">
        <f>+Integración!#REF!</f>
        <v>#REF!</v>
      </c>
      <c r="CG32" s="217" t="e">
        <f>+Integración!#REF!</f>
        <v>#REF!</v>
      </c>
      <c r="CH32" s="217" t="e">
        <f>+Integración!#REF!</f>
        <v>#REF!</v>
      </c>
      <c r="CI32" s="217" t="e">
        <f>+Integración!#REF!</f>
        <v>#REF!</v>
      </c>
      <c r="CJ32" s="217" t="e">
        <f>+Integración!#REF!</f>
        <v>#REF!</v>
      </c>
      <c r="CK32" s="217" t="e">
        <f>+Integración!#REF!</f>
        <v>#REF!</v>
      </c>
      <c r="CL32" s="217" t="e">
        <f>+Integración!#REF!</f>
        <v>#REF!</v>
      </c>
      <c r="CM32" s="217" t="e">
        <f>+Integración!#REF!</f>
        <v>#REF!</v>
      </c>
      <c r="CN32" s="217" t="e">
        <f>+Integración!#REF!</f>
        <v>#REF!</v>
      </c>
      <c r="CO32" s="217" t="e">
        <f>+Integración!#REF!</f>
        <v>#REF!</v>
      </c>
      <c r="CP32" s="217" t="e">
        <f>+Integración!#REF!</f>
        <v>#REF!</v>
      </c>
      <c r="CQ32" s="217" t="e">
        <f>+Integración!#REF!</f>
        <v>#REF!</v>
      </c>
      <c r="CR32" s="217" t="e">
        <f>+Integración!#REF!</f>
        <v>#REF!</v>
      </c>
      <c r="CS32" s="217" t="e">
        <f>+Integración!#REF!</f>
        <v>#REF!</v>
      </c>
      <c r="CT32" s="217" t="e">
        <f>+Integración!#REF!</f>
        <v>#REF!</v>
      </c>
      <c r="CU32" s="218" t="e">
        <f t="shared" si="58"/>
        <v>#REF!</v>
      </c>
      <c r="CV32" s="217" t="e">
        <f t="shared" si="59"/>
        <v>#REF!</v>
      </c>
      <c r="CW32" s="219" t="e">
        <f t="shared" si="60"/>
        <v>#REF!</v>
      </c>
      <c r="CX32" s="217"/>
      <c r="CY32" s="217"/>
      <c r="CZ32" s="217"/>
      <c r="DA32" s="218" t="e">
        <f t="shared" si="61"/>
        <v>#REF!</v>
      </c>
      <c r="DB32" s="217" t="e">
        <f t="shared" si="48"/>
        <v>#REF!</v>
      </c>
      <c r="DC32" s="219" t="e">
        <f t="shared" si="49"/>
        <v>#REF!</v>
      </c>
      <c r="DD32" s="100"/>
      <c r="DF32" s="33"/>
      <c r="DG32" s="129"/>
      <c r="DH32" s="197"/>
      <c r="DI32" s="19"/>
      <c r="DJ32" s="52"/>
      <c r="DK32" s="52"/>
      <c r="DL32" s="52"/>
      <c r="DM32" s="145"/>
      <c r="DN32" s="197"/>
      <c r="DO32" s="202"/>
      <c r="DP32" s="66"/>
      <c r="DQ32" s="66"/>
      <c r="DR32" s="66"/>
      <c r="DS32" s="51"/>
      <c r="DT32" s="26"/>
      <c r="DU32" s="1"/>
      <c r="DV32" s="27"/>
      <c r="DW32" s="132" t="s">
        <v>173</v>
      </c>
      <c r="DX32" s="342" t="s">
        <v>140</v>
      </c>
      <c r="DY32" s="342"/>
      <c r="DZ32" s="175" t="e">
        <f t="shared" si="86"/>
        <v>#REF!</v>
      </c>
      <c r="EA32" s="175" t="e">
        <f t="shared" si="87"/>
        <v>#REF!</v>
      </c>
      <c r="EB32" s="175" t="e">
        <f t="shared" si="87"/>
        <v>#REF!</v>
      </c>
      <c r="EC32" s="145"/>
      <c r="ED32" s="345" t="s">
        <v>141</v>
      </c>
      <c r="EE32" s="345"/>
      <c r="EF32" s="48" t="e">
        <f>+EF11</f>
        <v>#REF!</v>
      </c>
      <c r="EG32" s="48" t="e">
        <f t="shared" ref="EG32:EH32" si="112">+EG11</f>
        <v>#REF!</v>
      </c>
      <c r="EH32" s="48" t="e">
        <f t="shared" si="112"/>
        <v>#REF!</v>
      </c>
      <c r="EI32" s="42"/>
      <c r="EJ32" s="77"/>
      <c r="EK32" s="1"/>
      <c r="EL32" s="27"/>
      <c r="EM32" s="132" t="s">
        <v>173</v>
      </c>
      <c r="EN32" s="342" t="s">
        <v>140</v>
      </c>
      <c r="EO32" s="342"/>
      <c r="EP32" s="54" t="e">
        <f t="shared" si="8"/>
        <v>#REF!</v>
      </c>
      <c r="EQ32" s="54" t="e">
        <f t="shared" si="9"/>
        <v>#REF!</v>
      </c>
      <c r="ER32" s="54" t="e">
        <f t="shared" si="79"/>
        <v>#REF!</v>
      </c>
      <c r="ES32" s="54" t="e">
        <f t="shared" si="80"/>
        <v>#REF!</v>
      </c>
      <c r="ET32" s="145"/>
      <c r="EU32" s="345"/>
      <c r="EV32" s="345"/>
      <c r="EW32" s="54"/>
      <c r="EX32" s="54"/>
      <c r="EY32" s="54"/>
      <c r="EZ32" s="54"/>
      <c r="FA32" s="42"/>
      <c r="FB32" s="77"/>
      <c r="FC32" s="1"/>
      <c r="FD32" s="27"/>
      <c r="FE32" s="132" t="s">
        <v>79</v>
      </c>
      <c r="FF32" s="1"/>
      <c r="FG32" s="9" t="s">
        <v>215</v>
      </c>
      <c r="FH32" s="54" t="e">
        <f t="shared" si="109"/>
        <v>#REF!</v>
      </c>
      <c r="FI32" s="54" t="e">
        <f t="shared" si="109"/>
        <v>#REF!</v>
      </c>
      <c r="FJ32" s="162"/>
      <c r="FK32" s="1"/>
      <c r="FL32" s="9" t="s">
        <v>214</v>
      </c>
      <c r="FM32" s="54" t="e">
        <f>+EP14+EP15+EP16+EP17+EP18+EP19+EP25+EP29+EP30+EP31+EP32+EW13+EW14+EW15+EW16+EW17+EW18+EW19+EW20+EW24+EW25+EW27+EW28+EW29+EW37+EW38+EW43+EW44+EW45+EW48+EW49+EW42-DP40-DP53+EW41-EX41</f>
        <v>#REF!</v>
      </c>
      <c r="FN32" s="54" t="e">
        <f>+ER14+ER15+ER16+ER17+ER18+ER19+ER25+ER29+ER30+ER31+ER32+EY13+EY14+EY15+EY16+EY17+EY18+EY19+EY20+EY24+EY25+EY27+EY28+EY29+EY37+EY38+EY43+EY44+EY45+EY48+EY49+EY42-DQ40-DQ53+EY41-EZ41</f>
        <v>#REF!</v>
      </c>
      <c r="FO32" s="42"/>
      <c r="FP32" s="26"/>
      <c r="FQ32" s="1"/>
      <c r="FR32" s="27"/>
      <c r="FS32" s="132" t="s">
        <v>79</v>
      </c>
      <c r="FT32" s="1"/>
      <c r="FU32" s="9" t="s">
        <v>215</v>
      </c>
      <c r="FV32" s="54" t="e">
        <f t="shared" si="101"/>
        <v>#REF!</v>
      </c>
      <c r="FW32" s="54" t="e">
        <f t="shared" si="102"/>
        <v>#REF!</v>
      </c>
      <c r="FX32" s="162"/>
      <c r="FY32" s="1"/>
      <c r="FZ32" s="9" t="s">
        <v>214</v>
      </c>
      <c r="GA32" s="54" t="e">
        <f t="shared" si="108"/>
        <v>#REF!</v>
      </c>
      <c r="GB32" s="54" t="e">
        <f t="shared" si="108"/>
        <v>#REF!</v>
      </c>
      <c r="GC32" s="42"/>
      <c r="GD32" s="26"/>
      <c r="GE32" s="1"/>
      <c r="GF32" s="27"/>
      <c r="GG32" s="132"/>
      <c r="GH32" s="198"/>
      <c r="GI32" s="56"/>
      <c r="GJ32" s="179"/>
      <c r="GK32" s="179"/>
      <c r="GL32" s="179"/>
      <c r="GM32" s="62"/>
      <c r="GN32" s="62"/>
      <c r="GO32" s="58"/>
      <c r="GP32" s="26"/>
    </row>
    <row r="33" spans="2:198" ht="13.9" customHeight="1" x14ac:dyDescent="0.2">
      <c r="B33" s="33"/>
      <c r="C33" s="129">
        <v>5100</v>
      </c>
      <c r="D33" s="234" t="s">
        <v>403</v>
      </c>
      <c r="E33" s="234"/>
      <c r="F33" s="221">
        <f>SUM(F34:F36)</f>
        <v>0</v>
      </c>
      <c r="G33" s="221">
        <f t="shared" ref="G33:H33" si="113">SUM(G34:G36)</f>
        <v>0</v>
      </c>
      <c r="H33" s="221">
        <f t="shared" si="113"/>
        <v>0</v>
      </c>
      <c r="I33" s="221" t="e">
        <f>+Integración!#REF!</f>
        <v>#REF!</v>
      </c>
      <c r="J33" s="221" t="e">
        <f>+Integración!#REF!</f>
        <v>#REF!</v>
      </c>
      <c r="K33" s="221" t="e">
        <f>+Integración!#REF!</f>
        <v>#REF!</v>
      </c>
      <c r="L33" s="221" t="e">
        <f>+Integración!#REF!</f>
        <v>#REF!</v>
      </c>
      <c r="M33" s="221" t="e">
        <f>+Integración!#REF!</f>
        <v>#REF!</v>
      </c>
      <c r="N33" s="221" t="e">
        <f>+Integración!#REF!</f>
        <v>#REF!</v>
      </c>
      <c r="O33" s="221" t="e">
        <f>+Integración!#REF!</f>
        <v>#REF!</v>
      </c>
      <c r="P33" s="221" t="e">
        <f>+Integración!#REF!</f>
        <v>#REF!</v>
      </c>
      <c r="Q33" s="221" t="e">
        <f>+Integración!#REF!</f>
        <v>#REF!</v>
      </c>
      <c r="R33" s="221" t="e">
        <f>+Integración!#REF!</f>
        <v>#REF!</v>
      </c>
      <c r="S33" s="221" t="e">
        <f>+Integración!#REF!</f>
        <v>#REF!</v>
      </c>
      <c r="T33" s="221" t="e">
        <f>+Integración!#REF!</f>
        <v>#REF!</v>
      </c>
      <c r="U33" s="221" t="e">
        <f>+Integración!#REF!</f>
        <v>#REF!</v>
      </c>
      <c r="V33" s="221" t="e">
        <f>+Integración!#REF!</f>
        <v>#REF!</v>
      </c>
      <c r="W33" s="221" t="e">
        <f>+Integración!#REF!</f>
        <v>#REF!</v>
      </c>
      <c r="X33" s="221" t="e">
        <f>+Integración!#REF!</f>
        <v>#REF!</v>
      </c>
      <c r="Y33" s="221" t="e">
        <f>+Integración!#REF!</f>
        <v>#REF!</v>
      </c>
      <c r="Z33" s="221" t="e">
        <f>+Integración!#REF!</f>
        <v>#REF!</v>
      </c>
      <c r="AA33" s="222" t="e">
        <f t="shared" si="31"/>
        <v>#REF!</v>
      </c>
      <c r="AB33" s="212" t="e">
        <f t="shared" si="17"/>
        <v>#REF!</v>
      </c>
      <c r="AC33" s="214" t="e">
        <f t="shared" si="18"/>
        <v>#REF!</v>
      </c>
      <c r="AD33" s="49"/>
      <c r="AE33" s="49"/>
      <c r="AF33" s="49"/>
      <c r="AG33" s="222" t="e">
        <f t="shared" si="54"/>
        <v>#REF!</v>
      </c>
      <c r="AH33" s="212" t="e">
        <f t="shared" si="55"/>
        <v>#REF!</v>
      </c>
      <c r="AI33" s="214" t="e">
        <f t="shared" si="56"/>
        <v>#REF!</v>
      </c>
      <c r="AJ33" s="26"/>
      <c r="AL33" s="27"/>
      <c r="AM33" s="133">
        <v>2100</v>
      </c>
      <c r="AN33" s="233" t="s">
        <v>449</v>
      </c>
      <c r="AO33" s="233"/>
      <c r="AP33" s="221">
        <f>SUM(AP34:AP41)</f>
        <v>0</v>
      </c>
      <c r="AQ33" s="221">
        <f t="shared" ref="AQ33:AR33" si="114">SUM(AQ34:AQ41)</f>
        <v>0</v>
      </c>
      <c r="AR33" s="221">
        <f t="shared" si="114"/>
        <v>0</v>
      </c>
      <c r="AS33" s="54" t="e">
        <f>+Integración!#REF!</f>
        <v>#REF!</v>
      </c>
      <c r="AT33" s="54" t="e">
        <f>+Integración!#REF!</f>
        <v>#REF!</v>
      </c>
      <c r="AU33" s="54" t="e">
        <f>+Integración!#REF!</f>
        <v>#REF!</v>
      </c>
      <c r="AV33" s="54" t="e">
        <f>+Integración!#REF!</f>
        <v>#REF!</v>
      </c>
      <c r="AW33" s="54" t="e">
        <f>+Integración!#REF!</f>
        <v>#REF!</v>
      </c>
      <c r="AX33" s="54" t="e">
        <f>+Integración!#REF!</f>
        <v>#REF!</v>
      </c>
      <c r="AY33" s="54" t="e">
        <f>+Integración!#REF!</f>
        <v>#REF!</v>
      </c>
      <c r="AZ33" s="54" t="e">
        <f>+Integración!#REF!</f>
        <v>#REF!</v>
      </c>
      <c r="BA33" s="54" t="e">
        <f>+Integración!#REF!</f>
        <v>#REF!</v>
      </c>
      <c r="BB33" s="54" t="e">
        <f>+Integración!#REF!</f>
        <v>#REF!</v>
      </c>
      <c r="BC33" s="54" t="e">
        <f>+Integración!#REF!</f>
        <v>#REF!</v>
      </c>
      <c r="BD33" s="54" t="e">
        <f>+Integración!#REF!</f>
        <v>#REF!</v>
      </c>
      <c r="BE33" s="54" t="e">
        <f>+Integración!#REF!</f>
        <v>#REF!</v>
      </c>
      <c r="BF33" s="54" t="e">
        <f>+Integración!#REF!</f>
        <v>#REF!</v>
      </c>
      <c r="BG33" s="54" t="e">
        <f>+Integración!#REF!</f>
        <v>#REF!</v>
      </c>
      <c r="BH33" s="54" t="e">
        <f>+Integración!#REF!</f>
        <v>#REF!</v>
      </c>
      <c r="BI33" s="54" t="e">
        <f>+Integración!#REF!</f>
        <v>#REF!</v>
      </c>
      <c r="BJ33" s="54" t="e">
        <f>+Integración!#REF!</f>
        <v>#REF!</v>
      </c>
      <c r="BK33" s="91" t="e">
        <f t="shared" si="24"/>
        <v>#REF!</v>
      </c>
      <c r="BL33" s="54" t="e">
        <f t="shared" si="25"/>
        <v>#REF!</v>
      </c>
      <c r="BM33" s="92" t="e">
        <f t="shared" si="26"/>
        <v>#REF!</v>
      </c>
      <c r="BN33" s="54"/>
      <c r="BO33" s="54"/>
      <c r="BP33" s="54"/>
      <c r="BQ33" s="91" t="e">
        <f t="shared" si="57"/>
        <v>#REF!</v>
      </c>
      <c r="BR33" s="54" t="e">
        <f t="shared" si="46"/>
        <v>#REF!</v>
      </c>
      <c r="BS33" s="92" t="e">
        <f t="shared" si="47"/>
        <v>#REF!</v>
      </c>
      <c r="BT33" s="100"/>
      <c r="BV33" s="27"/>
      <c r="BW33" s="132">
        <v>5240</v>
      </c>
      <c r="BX33" s="224" t="s">
        <v>411</v>
      </c>
      <c r="BY33" s="224"/>
      <c r="BZ33" s="217">
        <v>0</v>
      </c>
      <c r="CA33" s="217">
        <v>0</v>
      </c>
      <c r="CB33" s="217">
        <v>0</v>
      </c>
      <c r="CC33" s="217" t="e">
        <f>+Integración!#REF!</f>
        <v>#REF!</v>
      </c>
      <c r="CD33" s="217" t="e">
        <f>+Integración!#REF!</f>
        <v>#REF!</v>
      </c>
      <c r="CE33" s="217" t="e">
        <f>+Integración!#REF!</f>
        <v>#REF!</v>
      </c>
      <c r="CF33" s="217" t="e">
        <f>+Integración!#REF!</f>
        <v>#REF!</v>
      </c>
      <c r="CG33" s="217" t="e">
        <f>+Integración!#REF!</f>
        <v>#REF!</v>
      </c>
      <c r="CH33" s="217" t="e">
        <f>+Integración!#REF!</f>
        <v>#REF!</v>
      </c>
      <c r="CI33" s="217" t="e">
        <f>+Integración!#REF!</f>
        <v>#REF!</v>
      </c>
      <c r="CJ33" s="217" t="e">
        <f>+Integración!#REF!</f>
        <v>#REF!</v>
      </c>
      <c r="CK33" s="217" t="e">
        <f>+Integración!#REF!</f>
        <v>#REF!</v>
      </c>
      <c r="CL33" s="217" t="e">
        <f>+Integración!#REF!</f>
        <v>#REF!</v>
      </c>
      <c r="CM33" s="217" t="e">
        <f>+Integración!#REF!</f>
        <v>#REF!</v>
      </c>
      <c r="CN33" s="217" t="e">
        <f>+Integración!#REF!</f>
        <v>#REF!</v>
      </c>
      <c r="CO33" s="217" t="e">
        <f>+Integración!#REF!</f>
        <v>#REF!</v>
      </c>
      <c r="CP33" s="217" t="e">
        <f>+Integración!#REF!</f>
        <v>#REF!</v>
      </c>
      <c r="CQ33" s="217" t="e">
        <f>+Integración!#REF!</f>
        <v>#REF!</v>
      </c>
      <c r="CR33" s="217" t="e">
        <f>+Integración!#REF!</f>
        <v>#REF!</v>
      </c>
      <c r="CS33" s="217" t="e">
        <f>+Integración!#REF!</f>
        <v>#REF!</v>
      </c>
      <c r="CT33" s="217" t="e">
        <f>+Integración!#REF!</f>
        <v>#REF!</v>
      </c>
      <c r="CU33" s="218" t="e">
        <f t="shared" si="58"/>
        <v>#REF!</v>
      </c>
      <c r="CV33" s="217" t="e">
        <f t="shared" si="59"/>
        <v>#REF!</v>
      </c>
      <c r="CW33" s="219" t="e">
        <f t="shared" si="60"/>
        <v>#REF!</v>
      </c>
      <c r="CX33" s="217"/>
      <c r="CY33" s="217"/>
      <c r="CZ33" s="217"/>
      <c r="DA33" s="218" t="e">
        <f t="shared" si="61"/>
        <v>#REF!</v>
      </c>
      <c r="DB33" s="217" t="e">
        <f t="shared" si="48"/>
        <v>#REF!</v>
      </c>
      <c r="DC33" s="219" t="e">
        <f t="shared" si="49"/>
        <v>#REF!</v>
      </c>
      <c r="DD33" s="100"/>
      <c r="DF33" s="33"/>
      <c r="DG33" s="141"/>
      <c r="DH33" s="345"/>
      <c r="DI33" s="345"/>
      <c r="DJ33" s="1"/>
      <c r="DK33" s="1"/>
      <c r="DL33" s="1"/>
      <c r="DM33" s="146"/>
      <c r="DN33" s="340" t="s">
        <v>43</v>
      </c>
      <c r="DO33" s="340"/>
      <c r="DP33" s="50" t="e">
        <f>SUM(DP34:DP38)</f>
        <v>#REF!</v>
      </c>
      <c r="DQ33" s="50" t="e">
        <f t="shared" ref="DQ33:DR33" si="115">SUM(DQ34:DQ38)</f>
        <v>#REF!</v>
      </c>
      <c r="DR33" s="50" t="e">
        <f t="shared" si="115"/>
        <v>#REF!</v>
      </c>
      <c r="DS33" s="51"/>
      <c r="DT33" s="26"/>
      <c r="DU33" s="1"/>
      <c r="DV33" s="27"/>
      <c r="DW33" s="132"/>
      <c r="DX33" s="345" t="s">
        <v>142</v>
      </c>
      <c r="DY33" s="345"/>
      <c r="DZ33" s="48" t="e">
        <f>+DZ23</f>
        <v>#REF!</v>
      </c>
      <c r="EA33" s="48" t="e">
        <f t="shared" ref="EA33:EB33" si="116">+EA23</f>
        <v>#REF!</v>
      </c>
      <c r="EB33" s="48" t="e">
        <f t="shared" si="116"/>
        <v>#REF!</v>
      </c>
      <c r="EC33" s="151"/>
      <c r="ED33" s="340"/>
      <c r="EE33" s="340"/>
      <c r="EF33" s="50"/>
      <c r="EG33" s="50"/>
      <c r="EH33" s="50"/>
      <c r="EI33" s="42"/>
      <c r="EJ33" s="77"/>
      <c r="EK33" s="1"/>
      <c r="EL33" s="27"/>
      <c r="EM33" s="132"/>
      <c r="EN33" s="345"/>
      <c r="EO33" s="345"/>
      <c r="EP33" s="48"/>
      <c r="EQ33" s="48"/>
      <c r="ER33" s="48"/>
      <c r="ES33" s="48"/>
      <c r="ET33" s="151"/>
      <c r="EU33" s="340"/>
      <c r="EV33" s="340"/>
      <c r="EW33" s="54"/>
      <c r="EX33" s="54"/>
      <c r="EY33" s="54"/>
      <c r="EZ33" s="54"/>
      <c r="FA33" s="42"/>
      <c r="FB33" s="77"/>
      <c r="FC33" s="1"/>
      <c r="FD33" s="27"/>
      <c r="FE33" s="132" t="s">
        <v>80</v>
      </c>
      <c r="FF33" s="1"/>
      <c r="FG33" s="9" t="s">
        <v>216</v>
      </c>
      <c r="FH33" s="54" t="e">
        <f t="shared" si="109"/>
        <v>#REF!</v>
      </c>
      <c r="FI33" s="54" t="e">
        <f t="shared" si="109"/>
        <v>#REF!</v>
      </c>
      <c r="FJ33" s="162"/>
      <c r="FK33" s="1"/>
      <c r="FL33" s="8"/>
      <c r="FM33" s="7"/>
      <c r="FN33" s="7"/>
      <c r="FO33" s="42"/>
      <c r="FP33" s="26"/>
      <c r="FQ33" s="1"/>
      <c r="FR33" s="27"/>
      <c r="FS33" s="132" t="s">
        <v>80</v>
      </c>
      <c r="FT33" s="1"/>
      <c r="FU33" s="9" t="s">
        <v>216</v>
      </c>
      <c r="FV33" s="54" t="e">
        <f t="shared" si="101"/>
        <v>#REF!</v>
      </c>
      <c r="FW33" s="54" t="e">
        <f t="shared" si="102"/>
        <v>#REF!</v>
      </c>
      <c r="FX33" s="162"/>
      <c r="FY33" s="1"/>
      <c r="FZ33" s="8"/>
      <c r="GA33" s="7"/>
      <c r="GB33" s="7"/>
      <c r="GC33" s="42"/>
      <c r="GD33" s="26"/>
      <c r="GE33" s="1"/>
      <c r="GF33" s="27"/>
      <c r="GG33" s="132"/>
      <c r="GH33" s="344" t="s">
        <v>235</v>
      </c>
      <c r="GI33" s="344"/>
      <c r="GJ33" s="180"/>
      <c r="GK33" s="180"/>
      <c r="GL33" s="180" t="e">
        <f>SUM(GL34:GL37)+GL13</f>
        <v>#REF!</v>
      </c>
      <c r="GM33" s="67">
        <f>SUM(GM34:GM37)</f>
        <v>0</v>
      </c>
      <c r="GN33" s="67" t="e">
        <f>SUM(GJ33:GM33)</f>
        <v>#REF!</v>
      </c>
      <c r="GO33" s="58"/>
      <c r="GP33" s="26"/>
    </row>
    <row r="34" spans="2:198" ht="13.9" customHeight="1" x14ac:dyDescent="0.2">
      <c r="B34" s="33"/>
      <c r="C34" s="128">
        <v>5110</v>
      </c>
      <c r="D34" s="235" t="s">
        <v>404</v>
      </c>
      <c r="E34" s="235"/>
      <c r="F34" s="217">
        <v>0</v>
      </c>
      <c r="G34" s="217">
        <v>0</v>
      </c>
      <c r="H34" s="217">
        <v>0</v>
      </c>
      <c r="I34" s="225" t="e">
        <f>+Integración!#REF!</f>
        <v>#REF!</v>
      </c>
      <c r="J34" s="225" t="e">
        <f>+Integración!#REF!</f>
        <v>#REF!</v>
      </c>
      <c r="K34" s="225" t="e">
        <f>+Integración!#REF!</f>
        <v>#REF!</v>
      </c>
      <c r="L34" s="225" t="e">
        <f>+Integración!#REF!</f>
        <v>#REF!</v>
      </c>
      <c r="M34" s="225" t="e">
        <f>+Integración!#REF!</f>
        <v>#REF!</v>
      </c>
      <c r="N34" s="225" t="e">
        <f>+Integración!#REF!</f>
        <v>#REF!</v>
      </c>
      <c r="O34" s="225" t="e">
        <f>+Integración!#REF!</f>
        <v>#REF!</v>
      </c>
      <c r="P34" s="225" t="e">
        <f>+Integración!#REF!</f>
        <v>#REF!</v>
      </c>
      <c r="Q34" s="225" t="e">
        <f>+Integración!#REF!</f>
        <v>#REF!</v>
      </c>
      <c r="R34" s="225" t="e">
        <f>+Integración!#REF!</f>
        <v>#REF!</v>
      </c>
      <c r="S34" s="225" t="e">
        <f>+Integración!#REF!</f>
        <v>#REF!</v>
      </c>
      <c r="T34" s="225" t="e">
        <f>+Integración!#REF!</f>
        <v>#REF!</v>
      </c>
      <c r="U34" s="225" t="e">
        <f>+Integración!#REF!</f>
        <v>#REF!</v>
      </c>
      <c r="V34" s="225" t="e">
        <f>+Integración!#REF!</f>
        <v>#REF!</v>
      </c>
      <c r="W34" s="225" t="e">
        <f>+Integración!#REF!</f>
        <v>#REF!</v>
      </c>
      <c r="X34" s="225" t="e">
        <f>+Integración!#REF!</f>
        <v>#REF!</v>
      </c>
      <c r="Y34" s="225" t="e">
        <f>+Integración!#REF!</f>
        <v>#REF!</v>
      </c>
      <c r="Z34" s="225" t="e">
        <f>+Integración!#REF!</f>
        <v>#REF!</v>
      </c>
      <c r="AA34" s="218" t="e">
        <f t="shared" si="31"/>
        <v>#REF!</v>
      </c>
      <c r="AB34" s="225" t="e">
        <f t="shared" si="17"/>
        <v>#REF!</v>
      </c>
      <c r="AC34" s="227" t="e">
        <f t="shared" si="18"/>
        <v>#REF!</v>
      </c>
      <c r="AD34" s="52"/>
      <c r="AE34" s="52"/>
      <c r="AF34" s="52"/>
      <c r="AG34" s="218" t="e">
        <f t="shared" si="54"/>
        <v>#REF!</v>
      </c>
      <c r="AH34" s="225" t="e">
        <f t="shared" si="55"/>
        <v>#REF!</v>
      </c>
      <c r="AI34" s="227" t="e">
        <f t="shared" si="56"/>
        <v>#REF!</v>
      </c>
      <c r="AJ34" s="26"/>
      <c r="AL34" s="27"/>
      <c r="AM34" s="132">
        <v>2110</v>
      </c>
      <c r="AN34" s="224" t="s">
        <v>450</v>
      </c>
      <c r="AO34" s="224"/>
      <c r="AP34" s="242">
        <v>0</v>
      </c>
      <c r="AQ34" s="242">
        <v>0</v>
      </c>
      <c r="AR34" s="242">
        <v>0</v>
      </c>
      <c r="AS34" s="48" t="e">
        <f>+Integración!#REF!</f>
        <v>#REF!</v>
      </c>
      <c r="AT34" s="48" t="e">
        <f>+Integración!#REF!</f>
        <v>#REF!</v>
      </c>
      <c r="AU34" s="48" t="e">
        <f>+Integración!#REF!</f>
        <v>#REF!</v>
      </c>
      <c r="AV34" s="48" t="e">
        <f>+Integración!#REF!</f>
        <v>#REF!</v>
      </c>
      <c r="AW34" s="48" t="e">
        <f>+Integración!#REF!</f>
        <v>#REF!</v>
      </c>
      <c r="AX34" s="48" t="e">
        <f>+Integración!#REF!</f>
        <v>#REF!</v>
      </c>
      <c r="AY34" s="48" t="e">
        <f>+Integración!#REF!</f>
        <v>#REF!</v>
      </c>
      <c r="AZ34" s="48" t="e">
        <f>+Integración!#REF!</f>
        <v>#REF!</v>
      </c>
      <c r="BA34" s="48" t="e">
        <f>+Integración!#REF!</f>
        <v>#REF!</v>
      </c>
      <c r="BB34" s="48" t="e">
        <f>+Integración!#REF!</f>
        <v>#REF!</v>
      </c>
      <c r="BC34" s="48" t="e">
        <f>+Integración!#REF!</f>
        <v>#REF!</v>
      </c>
      <c r="BD34" s="48" t="e">
        <f>+Integración!#REF!</f>
        <v>#REF!</v>
      </c>
      <c r="BE34" s="48" t="e">
        <f>+Integración!#REF!</f>
        <v>#REF!</v>
      </c>
      <c r="BF34" s="48" t="e">
        <f>+Integración!#REF!</f>
        <v>#REF!</v>
      </c>
      <c r="BG34" s="48" t="e">
        <f>+Integración!#REF!</f>
        <v>#REF!</v>
      </c>
      <c r="BH34" s="48" t="e">
        <f>+Integración!#REF!</f>
        <v>#REF!</v>
      </c>
      <c r="BI34" s="48" t="e">
        <f>+Integración!#REF!</f>
        <v>#REF!</v>
      </c>
      <c r="BJ34" s="48" t="e">
        <f>+Integración!#REF!</f>
        <v>#REF!</v>
      </c>
      <c r="BK34" s="99" t="e">
        <f t="shared" si="24"/>
        <v>#REF!</v>
      </c>
      <c r="BL34" s="48" t="e">
        <f t="shared" si="25"/>
        <v>#REF!</v>
      </c>
      <c r="BM34" s="97" t="e">
        <f t="shared" si="26"/>
        <v>#REF!</v>
      </c>
      <c r="BN34" s="202"/>
      <c r="BO34" s="202"/>
      <c r="BP34" s="202"/>
      <c r="BQ34" s="99" t="e">
        <f t="shared" si="57"/>
        <v>#REF!</v>
      </c>
      <c r="BR34" s="48" t="e">
        <f t="shared" si="46"/>
        <v>#REF!</v>
      </c>
      <c r="BS34" s="97" t="e">
        <f t="shared" si="47"/>
        <v>#REF!</v>
      </c>
      <c r="BT34" s="100"/>
      <c r="BV34" s="27"/>
      <c r="BW34" s="132">
        <v>5250</v>
      </c>
      <c r="BX34" s="224" t="s">
        <v>412</v>
      </c>
      <c r="BY34" s="224"/>
      <c r="BZ34" s="217">
        <v>0</v>
      </c>
      <c r="CA34" s="217">
        <v>0</v>
      </c>
      <c r="CB34" s="217">
        <v>0</v>
      </c>
      <c r="CC34" s="217" t="e">
        <f>+Integración!#REF!</f>
        <v>#REF!</v>
      </c>
      <c r="CD34" s="217" t="e">
        <f>+Integración!#REF!</f>
        <v>#REF!</v>
      </c>
      <c r="CE34" s="217" t="e">
        <f>+Integración!#REF!</f>
        <v>#REF!</v>
      </c>
      <c r="CF34" s="217" t="e">
        <f>+Integración!#REF!</f>
        <v>#REF!</v>
      </c>
      <c r="CG34" s="217" t="e">
        <f>+Integración!#REF!</f>
        <v>#REF!</v>
      </c>
      <c r="CH34" s="217" t="e">
        <f>+Integración!#REF!</f>
        <v>#REF!</v>
      </c>
      <c r="CI34" s="217" t="e">
        <f>+Integración!#REF!</f>
        <v>#REF!</v>
      </c>
      <c r="CJ34" s="217" t="e">
        <f>+Integración!#REF!</f>
        <v>#REF!</v>
      </c>
      <c r="CK34" s="217" t="e">
        <f>+Integración!#REF!</f>
        <v>#REF!</v>
      </c>
      <c r="CL34" s="217" t="e">
        <f>+Integración!#REF!</f>
        <v>#REF!</v>
      </c>
      <c r="CM34" s="217" t="e">
        <f>+Integración!#REF!</f>
        <v>#REF!</v>
      </c>
      <c r="CN34" s="217" t="e">
        <f>+Integración!#REF!</f>
        <v>#REF!</v>
      </c>
      <c r="CO34" s="217" t="e">
        <f>+Integración!#REF!</f>
        <v>#REF!</v>
      </c>
      <c r="CP34" s="217" t="e">
        <f>+Integración!#REF!</f>
        <v>#REF!</v>
      </c>
      <c r="CQ34" s="217" t="e">
        <f>+Integración!#REF!</f>
        <v>#REF!</v>
      </c>
      <c r="CR34" s="217" t="e">
        <f>+Integración!#REF!</f>
        <v>#REF!</v>
      </c>
      <c r="CS34" s="217" t="e">
        <f>+Integración!#REF!</f>
        <v>#REF!</v>
      </c>
      <c r="CT34" s="217" t="e">
        <f>+Integración!#REF!</f>
        <v>#REF!</v>
      </c>
      <c r="CU34" s="218" t="e">
        <f t="shared" si="58"/>
        <v>#REF!</v>
      </c>
      <c r="CV34" s="217" t="e">
        <f t="shared" si="59"/>
        <v>#REF!</v>
      </c>
      <c r="CW34" s="219" t="e">
        <f t="shared" si="60"/>
        <v>#REF!</v>
      </c>
      <c r="CX34" s="217"/>
      <c r="CY34" s="217"/>
      <c r="CZ34" s="217"/>
      <c r="DA34" s="218" t="e">
        <f t="shared" si="61"/>
        <v>#REF!</v>
      </c>
      <c r="DB34" s="217" t="e">
        <f t="shared" si="48"/>
        <v>#REF!</v>
      </c>
      <c r="DC34" s="219" t="e">
        <f t="shared" si="49"/>
        <v>#REF!</v>
      </c>
      <c r="DD34" s="100"/>
      <c r="DF34" s="33"/>
      <c r="DG34" s="129"/>
      <c r="DH34" s="345"/>
      <c r="DI34" s="345"/>
      <c r="DJ34" s="71"/>
      <c r="DK34" s="71"/>
      <c r="DL34" s="71"/>
      <c r="DM34" s="145" t="s">
        <v>89</v>
      </c>
      <c r="DN34" s="342" t="s">
        <v>44</v>
      </c>
      <c r="DO34" s="342"/>
      <c r="DP34" s="54" t="e">
        <f>+AG52</f>
        <v>#REF!</v>
      </c>
      <c r="DQ34" s="54" t="e">
        <f>+AH52</f>
        <v>#REF!</v>
      </c>
      <c r="DR34" s="54" t="e">
        <f>+AI52</f>
        <v>#REF!</v>
      </c>
      <c r="DS34" s="51"/>
      <c r="DT34" s="26"/>
      <c r="DU34" s="1"/>
      <c r="DV34" s="27"/>
      <c r="DW34" s="133"/>
      <c r="DX34" s="1"/>
      <c r="DY34" s="1"/>
      <c r="DZ34" s="48"/>
      <c r="EA34" s="48"/>
      <c r="EB34" s="48"/>
      <c r="EC34" s="145"/>
      <c r="ED34" s="344" t="s">
        <v>143</v>
      </c>
      <c r="EE34" s="344"/>
      <c r="EF34" s="48" t="e">
        <f>EF35+EF40+EF47</f>
        <v>#REF!</v>
      </c>
      <c r="EG34" s="48" t="e">
        <f t="shared" ref="EG34:EH34" si="117">EG35+EG40+EG47</f>
        <v>#REF!</v>
      </c>
      <c r="EH34" s="48" t="e">
        <f t="shared" si="117"/>
        <v>#REF!</v>
      </c>
      <c r="EI34" s="42"/>
      <c r="EJ34" s="77"/>
      <c r="EK34" s="1"/>
      <c r="EL34" s="27"/>
      <c r="EM34" s="133"/>
      <c r="EN34" s="204"/>
      <c r="EO34" s="204"/>
      <c r="EP34" s="204"/>
      <c r="EQ34" s="204"/>
      <c r="ER34" s="204"/>
      <c r="ES34" s="204"/>
      <c r="ET34" s="145"/>
      <c r="EU34" s="344" t="s">
        <v>143</v>
      </c>
      <c r="EV34" s="344"/>
      <c r="EW34" s="49" t="e">
        <f t="shared" si="12"/>
        <v>#REF!</v>
      </c>
      <c r="EX34" s="49" t="e">
        <f t="shared" si="13"/>
        <v>#REF!</v>
      </c>
      <c r="EY34" s="49" t="e">
        <f t="shared" si="81"/>
        <v>#REF!</v>
      </c>
      <c r="EZ34" s="49" t="e">
        <f t="shared" si="82"/>
        <v>#REF!</v>
      </c>
      <c r="FA34" s="42"/>
      <c r="FB34" s="77"/>
      <c r="FC34" s="1"/>
      <c r="FD34" s="27"/>
      <c r="FE34" s="132" t="s">
        <v>81</v>
      </c>
      <c r="FF34" s="1"/>
      <c r="FG34" s="9" t="s">
        <v>25</v>
      </c>
      <c r="FH34" s="54" t="e">
        <f t="shared" si="109"/>
        <v>#REF!</v>
      </c>
      <c r="FI34" s="54" t="e">
        <f t="shared" si="109"/>
        <v>#REF!</v>
      </c>
      <c r="FJ34" s="162"/>
      <c r="FK34" s="272" t="s">
        <v>199</v>
      </c>
      <c r="FL34" s="272"/>
      <c r="FM34" s="50" t="e">
        <f>FM35+FM38</f>
        <v>#REF!</v>
      </c>
      <c r="FN34" s="50" t="e">
        <f t="shared" ref="FN34" si="118">FN35+FN38</f>
        <v>#REF!</v>
      </c>
      <c r="FO34" s="42"/>
      <c r="FP34" s="26"/>
      <c r="FQ34" s="1"/>
      <c r="FR34" s="27"/>
      <c r="FS34" s="132" t="s">
        <v>81</v>
      </c>
      <c r="FT34" s="1"/>
      <c r="FU34" s="9" t="s">
        <v>25</v>
      </c>
      <c r="FV34" s="54" t="e">
        <f t="shared" si="101"/>
        <v>#REF!</v>
      </c>
      <c r="FW34" s="54" t="e">
        <f t="shared" si="102"/>
        <v>#REF!</v>
      </c>
      <c r="FX34" s="162"/>
      <c r="FY34" s="272" t="s">
        <v>199</v>
      </c>
      <c r="FZ34" s="272"/>
      <c r="GA34" s="50" t="e">
        <f>GA35+GA38</f>
        <v>#REF!</v>
      </c>
      <c r="GB34" s="50" t="e">
        <f t="shared" ref="GB34" si="119">GB35+GB38</f>
        <v>#REF!</v>
      </c>
      <c r="GC34" s="42"/>
      <c r="GD34" s="26"/>
      <c r="GE34" s="1"/>
      <c r="GF34" s="27"/>
      <c r="GG34" s="132" t="s">
        <v>191</v>
      </c>
      <c r="GH34" s="342" t="s">
        <v>236</v>
      </c>
      <c r="GI34" s="342"/>
      <c r="GJ34" s="181"/>
      <c r="GK34" s="181"/>
      <c r="GL34" s="175" t="e">
        <f>+EF41-EG41</f>
        <v>#REF!</v>
      </c>
      <c r="GM34" s="68">
        <v>0</v>
      </c>
      <c r="GN34" s="62" t="e">
        <f>SUM(GJ34:GM34)</f>
        <v>#REF!</v>
      </c>
      <c r="GO34" s="58"/>
      <c r="GP34" s="26"/>
    </row>
    <row r="35" spans="2:198" ht="13.9" customHeight="1" x14ac:dyDescent="0.2">
      <c r="B35" s="33"/>
      <c r="C35" s="128">
        <v>5120</v>
      </c>
      <c r="D35" s="235" t="s">
        <v>405</v>
      </c>
      <c r="E35" s="235"/>
      <c r="F35" s="217">
        <v>0</v>
      </c>
      <c r="G35" s="217">
        <v>0</v>
      </c>
      <c r="H35" s="217">
        <v>0</v>
      </c>
      <c r="I35" s="225" t="e">
        <f>+Integración!#REF!</f>
        <v>#REF!</v>
      </c>
      <c r="J35" s="225" t="e">
        <f>+Integración!#REF!</f>
        <v>#REF!</v>
      </c>
      <c r="K35" s="225" t="e">
        <f>+Integración!#REF!</f>
        <v>#REF!</v>
      </c>
      <c r="L35" s="225" t="e">
        <f>+Integración!#REF!</f>
        <v>#REF!</v>
      </c>
      <c r="M35" s="225" t="e">
        <f>+Integración!#REF!</f>
        <v>#REF!</v>
      </c>
      <c r="N35" s="225" t="e">
        <f>+Integración!#REF!</f>
        <v>#REF!</v>
      </c>
      <c r="O35" s="225" t="e">
        <f>+Integración!#REF!</f>
        <v>#REF!</v>
      </c>
      <c r="P35" s="225" t="e">
        <f>+Integración!#REF!</f>
        <v>#REF!</v>
      </c>
      <c r="Q35" s="225" t="e">
        <f>+Integración!#REF!</f>
        <v>#REF!</v>
      </c>
      <c r="R35" s="225" t="e">
        <f>+Integración!#REF!</f>
        <v>#REF!</v>
      </c>
      <c r="S35" s="225" t="e">
        <f>+Integración!#REF!</f>
        <v>#REF!</v>
      </c>
      <c r="T35" s="225" t="e">
        <f>+Integración!#REF!</f>
        <v>#REF!</v>
      </c>
      <c r="U35" s="225" t="e">
        <f>+Integración!#REF!</f>
        <v>#REF!</v>
      </c>
      <c r="V35" s="225" t="e">
        <f>+Integración!#REF!</f>
        <v>#REF!</v>
      </c>
      <c r="W35" s="225" t="e">
        <f>+Integración!#REF!</f>
        <v>#REF!</v>
      </c>
      <c r="X35" s="225" t="e">
        <f>+Integración!#REF!</f>
        <v>#REF!</v>
      </c>
      <c r="Y35" s="225" t="e">
        <f>+Integración!#REF!</f>
        <v>#REF!</v>
      </c>
      <c r="Z35" s="225" t="e">
        <f>+Integración!#REF!</f>
        <v>#REF!</v>
      </c>
      <c r="AA35" s="218" t="e">
        <f t="shared" si="31"/>
        <v>#REF!</v>
      </c>
      <c r="AB35" s="225" t="e">
        <f t="shared" si="17"/>
        <v>#REF!</v>
      </c>
      <c r="AC35" s="227" t="e">
        <f t="shared" si="18"/>
        <v>#REF!</v>
      </c>
      <c r="AD35" s="50"/>
      <c r="AE35" s="50"/>
      <c r="AF35" s="50"/>
      <c r="AG35" s="218" t="e">
        <f t="shared" si="54"/>
        <v>#REF!</v>
      </c>
      <c r="AH35" s="225" t="e">
        <f t="shared" si="55"/>
        <v>#REF!</v>
      </c>
      <c r="AI35" s="227" t="e">
        <f t="shared" si="56"/>
        <v>#REF!</v>
      </c>
      <c r="AJ35" s="26"/>
      <c r="AL35" s="27"/>
      <c r="AM35" s="132">
        <v>2120</v>
      </c>
      <c r="AN35" s="224" t="s">
        <v>451</v>
      </c>
      <c r="AO35" s="224"/>
      <c r="AP35" s="242">
        <v>0</v>
      </c>
      <c r="AQ35" s="242">
        <v>0</v>
      </c>
      <c r="AR35" s="242">
        <v>0</v>
      </c>
      <c r="AS35" s="52" t="e">
        <f>+Integración!#REF!</f>
        <v>#REF!</v>
      </c>
      <c r="AT35" s="52" t="e">
        <f>+Integración!#REF!</f>
        <v>#REF!</v>
      </c>
      <c r="AU35" s="52" t="e">
        <f>+Integración!#REF!</f>
        <v>#REF!</v>
      </c>
      <c r="AV35" s="52" t="e">
        <f>+Integración!#REF!</f>
        <v>#REF!</v>
      </c>
      <c r="AW35" s="52" t="e">
        <f>+Integración!#REF!</f>
        <v>#REF!</v>
      </c>
      <c r="AX35" s="52" t="e">
        <f>+Integración!#REF!</f>
        <v>#REF!</v>
      </c>
      <c r="AY35" s="52" t="e">
        <f>+Integración!#REF!</f>
        <v>#REF!</v>
      </c>
      <c r="AZ35" s="52" t="e">
        <f>+Integración!#REF!</f>
        <v>#REF!</v>
      </c>
      <c r="BA35" s="52" t="e">
        <f>+Integración!#REF!</f>
        <v>#REF!</v>
      </c>
      <c r="BB35" s="52" t="e">
        <f>+Integración!#REF!</f>
        <v>#REF!</v>
      </c>
      <c r="BC35" s="52" t="e">
        <f>+Integración!#REF!</f>
        <v>#REF!</v>
      </c>
      <c r="BD35" s="52" t="e">
        <f>+Integración!#REF!</f>
        <v>#REF!</v>
      </c>
      <c r="BE35" s="52" t="e">
        <f>+Integración!#REF!</f>
        <v>#REF!</v>
      </c>
      <c r="BF35" s="52" t="e">
        <f>+Integración!#REF!</f>
        <v>#REF!</v>
      </c>
      <c r="BG35" s="52" t="e">
        <f>+Integración!#REF!</f>
        <v>#REF!</v>
      </c>
      <c r="BH35" s="52" t="e">
        <f>+Integración!#REF!</f>
        <v>#REF!</v>
      </c>
      <c r="BI35" s="52" t="e">
        <f>+Integración!#REF!</f>
        <v>#REF!</v>
      </c>
      <c r="BJ35" s="52" t="e">
        <f>+Integración!#REF!</f>
        <v>#REF!</v>
      </c>
      <c r="BK35" s="93" t="e">
        <f t="shared" si="24"/>
        <v>#REF!</v>
      </c>
      <c r="BL35" s="52" t="e">
        <f t="shared" si="25"/>
        <v>#REF!</v>
      </c>
      <c r="BM35" s="94" t="e">
        <f t="shared" si="26"/>
        <v>#REF!</v>
      </c>
      <c r="BN35" s="50"/>
      <c r="BO35" s="50"/>
      <c r="BP35" s="50"/>
      <c r="BQ35" s="93" t="e">
        <f t="shared" si="57"/>
        <v>#REF!</v>
      </c>
      <c r="BR35" s="52" t="e">
        <f t="shared" si="46"/>
        <v>#REF!</v>
      </c>
      <c r="BS35" s="94" t="e">
        <f t="shared" si="47"/>
        <v>#REF!</v>
      </c>
      <c r="BT35" s="100"/>
      <c r="BV35" s="27"/>
      <c r="BW35" s="132">
        <v>5260</v>
      </c>
      <c r="BX35" s="224" t="s">
        <v>413</v>
      </c>
      <c r="BY35" s="224"/>
      <c r="BZ35" s="217">
        <v>0</v>
      </c>
      <c r="CA35" s="217">
        <v>0</v>
      </c>
      <c r="CB35" s="217">
        <v>0</v>
      </c>
      <c r="CC35" s="217" t="e">
        <f>+Integración!#REF!</f>
        <v>#REF!</v>
      </c>
      <c r="CD35" s="217" t="e">
        <f>+Integración!#REF!</f>
        <v>#REF!</v>
      </c>
      <c r="CE35" s="217" t="e">
        <f>+Integración!#REF!</f>
        <v>#REF!</v>
      </c>
      <c r="CF35" s="217" t="e">
        <f>+Integración!#REF!</f>
        <v>#REF!</v>
      </c>
      <c r="CG35" s="217" t="e">
        <f>+Integración!#REF!</f>
        <v>#REF!</v>
      </c>
      <c r="CH35" s="217" t="e">
        <f>+Integración!#REF!</f>
        <v>#REF!</v>
      </c>
      <c r="CI35" s="217" t="e">
        <f>+Integración!#REF!</f>
        <v>#REF!</v>
      </c>
      <c r="CJ35" s="217" t="e">
        <f>+Integración!#REF!</f>
        <v>#REF!</v>
      </c>
      <c r="CK35" s="217" t="e">
        <f>+Integración!#REF!</f>
        <v>#REF!</v>
      </c>
      <c r="CL35" s="217" t="e">
        <f>+Integración!#REF!</f>
        <v>#REF!</v>
      </c>
      <c r="CM35" s="217" t="e">
        <f>+Integración!#REF!</f>
        <v>#REF!</v>
      </c>
      <c r="CN35" s="217" t="e">
        <f>+Integración!#REF!</f>
        <v>#REF!</v>
      </c>
      <c r="CO35" s="217" t="e">
        <f>+Integración!#REF!</f>
        <v>#REF!</v>
      </c>
      <c r="CP35" s="217" t="e">
        <f>+Integración!#REF!</f>
        <v>#REF!</v>
      </c>
      <c r="CQ35" s="217" t="e">
        <f>+Integración!#REF!</f>
        <v>#REF!</v>
      </c>
      <c r="CR35" s="217" t="e">
        <f>+Integración!#REF!</f>
        <v>#REF!</v>
      </c>
      <c r="CS35" s="217" t="e">
        <f>+Integración!#REF!</f>
        <v>#REF!</v>
      </c>
      <c r="CT35" s="217" t="e">
        <f>+Integración!#REF!</f>
        <v>#REF!</v>
      </c>
      <c r="CU35" s="218" t="e">
        <f t="shared" si="58"/>
        <v>#REF!</v>
      </c>
      <c r="CV35" s="217" t="e">
        <f t="shared" si="59"/>
        <v>#REF!</v>
      </c>
      <c r="CW35" s="219" t="e">
        <f t="shared" si="60"/>
        <v>#REF!</v>
      </c>
      <c r="CX35" s="217"/>
      <c r="CY35" s="217"/>
      <c r="CZ35" s="217"/>
      <c r="DA35" s="218" t="e">
        <f t="shared" si="61"/>
        <v>#REF!</v>
      </c>
      <c r="DB35" s="217" t="e">
        <f t="shared" si="48"/>
        <v>#REF!</v>
      </c>
      <c r="DC35" s="219" t="e">
        <f t="shared" si="49"/>
        <v>#REF!</v>
      </c>
      <c r="DD35" s="100"/>
      <c r="DF35" s="33"/>
      <c r="DG35" s="128"/>
      <c r="DH35" s="202"/>
      <c r="DI35" s="202"/>
      <c r="DJ35" s="202"/>
      <c r="DK35" s="202"/>
      <c r="DL35" s="202"/>
      <c r="DM35" s="145" t="s">
        <v>90</v>
      </c>
      <c r="DN35" s="342" t="s">
        <v>45</v>
      </c>
      <c r="DO35" s="342"/>
      <c r="DP35" s="54" t="e">
        <f t="shared" ref="DP35:DP38" si="120">+AG53</f>
        <v>#REF!</v>
      </c>
      <c r="DQ35" s="54" t="e">
        <f t="shared" ref="DQ35:DR38" si="121">+AH53</f>
        <v>#REF!</v>
      </c>
      <c r="DR35" s="54" t="e">
        <f t="shared" si="121"/>
        <v>#REF!</v>
      </c>
      <c r="DS35" s="51"/>
      <c r="DT35" s="26"/>
      <c r="DU35" s="1"/>
      <c r="DV35" s="27"/>
      <c r="DW35" s="132"/>
      <c r="DX35" s="203"/>
      <c r="DY35" s="197"/>
      <c r="DZ35" s="52"/>
      <c r="EA35" s="52"/>
      <c r="EB35" s="52"/>
      <c r="EC35" s="145"/>
      <c r="ED35" s="345" t="s">
        <v>144</v>
      </c>
      <c r="EE35" s="345"/>
      <c r="EF35" s="48" t="e">
        <f>SUM(EF36:EF38)</f>
        <v>#REF!</v>
      </c>
      <c r="EG35" s="48" t="e">
        <f t="shared" ref="EG35:EH35" si="122">SUM(EG36:EG38)</f>
        <v>#REF!</v>
      </c>
      <c r="EH35" s="48" t="e">
        <f t="shared" si="122"/>
        <v>#REF!</v>
      </c>
      <c r="EI35" s="42"/>
      <c r="EJ35" s="77"/>
      <c r="EK35" s="1"/>
      <c r="EL35" s="27"/>
      <c r="EM35" s="132"/>
      <c r="EN35" s="203"/>
      <c r="EO35" s="197"/>
      <c r="EP35" s="52"/>
      <c r="EQ35" s="52"/>
      <c r="ER35" s="52"/>
      <c r="ES35" s="52"/>
      <c r="ET35" s="145"/>
      <c r="EU35" s="345" t="s">
        <v>144</v>
      </c>
      <c r="EV35" s="345"/>
      <c r="EW35" s="49" t="e">
        <f t="shared" si="12"/>
        <v>#REF!</v>
      </c>
      <c r="EX35" s="49" t="e">
        <f t="shared" si="13"/>
        <v>#REF!</v>
      </c>
      <c r="EY35" s="49" t="e">
        <f t="shared" si="81"/>
        <v>#REF!</v>
      </c>
      <c r="EZ35" s="49" t="e">
        <f t="shared" si="82"/>
        <v>#REF!</v>
      </c>
      <c r="FA35" s="42"/>
      <c r="FB35" s="77"/>
      <c r="FC35" s="1"/>
      <c r="FD35" s="27"/>
      <c r="FE35" s="132" t="s">
        <v>240</v>
      </c>
      <c r="FF35" s="1"/>
      <c r="FG35" s="9" t="s">
        <v>27</v>
      </c>
      <c r="FH35" s="54" t="e">
        <f t="shared" si="109"/>
        <v>#REF!</v>
      </c>
      <c r="FI35" s="54" t="e">
        <f t="shared" si="109"/>
        <v>#REF!</v>
      </c>
      <c r="FJ35" s="165" t="s">
        <v>184</v>
      </c>
      <c r="FK35" s="1"/>
      <c r="FL35" s="9" t="s">
        <v>217</v>
      </c>
      <c r="FM35" s="54" t="e">
        <f>+FM36+FM37</f>
        <v>#REF!</v>
      </c>
      <c r="FN35" s="54" t="e">
        <f t="shared" ref="FN35" si="123">+FN36+FN37</f>
        <v>#REF!</v>
      </c>
      <c r="FO35" s="42"/>
      <c r="FP35" s="26"/>
      <c r="FQ35" s="1"/>
      <c r="FR35" s="27"/>
      <c r="FS35" s="132" t="s">
        <v>240</v>
      </c>
      <c r="FT35" s="1"/>
      <c r="FU35" s="9" t="s">
        <v>27</v>
      </c>
      <c r="FV35" s="54" t="e">
        <f t="shared" si="101"/>
        <v>#REF!</v>
      </c>
      <c r="FW35" s="54" t="e">
        <f t="shared" si="102"/>
        <v>#REF!</v>
      </c>
      <c r="FX35" s="165" t="s">
        <v>184</v>
      </c>
      <c r="FY35" s="1"/>
      <c r="FZ35" s="9" t="s">
        <v>217</v>
      </c>
      <c r="GA35" s="54" t="e">
        <f>+GA36+GA37</f>
        <v>#REF!</v>
      </c>
      <c r="GB35" s="54" t="e">
        <f t="shared" ref="GB35" si="124">+GB36+GB37</f>
        <v>#REF!</v>
      </c>
      <c r="GC35" s="42"/>
      <c r="GD35" s="26"/>
      <c r="GE35" s="1"/>
      <c r="GF35" s="27"/>
      <c r="GG35" s="132" t="s">
        <v>192</v>
      </c>
      <c r="GH35" s="342" t="s">
        <v>149</v>
      </c>
      <c r="GI35" s="342"/>
      <c r="GJ35" s="181"/>
      <c r="GK35" s="181"/>
      <c r="GL35" s="175" t="e">
        <f>+EF42-EG42</f>
        <v>#REF!</v>
      </c>
      <c r="GM35" s="68">
        <v>0</v>
      </c>
      <c r="GN35" s="62" t="e">
        <f>SUM(GJ35:GM35)</f>
        <v>#REF!</v>
      </c>
      <c r="GO35" s="58"/>
      <c r="GP35" s="26"/>
    </row>
    <row r="36" spans="2:198" x14ac:dyDescent="0.2">
      <c r="B36" s="33"/>
      <c r="C36" s="128">
        <v>5130</v>
      </c>
      <c r="D36" s="235" t="s">
        <v>406</v>
      </c>
      <c r="E36" s="235"/>
      <c r="F36" s="217">
        <v>0</v>
      </c>
      <c r="G36" s="217">
        <v>0</v>
      </c>
      <c r="H36" s="217">
        <v>0</v>
      </c>
      <c r="I36" s="225" t="e">
        <f>+Integración!#REF!</f>
        <v>#REF!</v>
      </c>
      <c r="J36" s="225" t="e">
        <f>+Integración!#REF!</f>
        <v>#REF!</v>
      </c>
      <c r="K36" s="225" t="e">
        <f>+Integración!#REF!</f>
        <v>#REF!</v>
      </c>
      <c r="L36" s="225" t="e">
        <f>+Integración!#REF!</f>
        <v>#REF!</v>
      </c>
      <c r="M36" s="225" t="e">
        <f>+Integración!#REF!</f>
        <v>#REF!</v>
      </c>
      <c r="N36" s="225" t="e">
        <f>+Integración!#REF!</f>
        <v>#REF!</v>
      </c>
      <c r="O36" s="225" t="e">
        <f>+Integración!#REF!</f>
        <v>#REF!</v>
      </c>
      <c r="P36" s="225" t="e">
        <f>+Integración!#REF!</f>
        <v>#REF!</v>
      </c>
      <c r="Q36" s="225" t="e">
        <f>+Integración!#REF!</f>
        <v>#REF!</v>
      </c>
      <c r="R36" s="225" t="e">
        <f>+Integración!#REF!</f>
        <v>#REF!</v>
      </c>
      <c r="S36" s="225" t="e">
        <f>+Integración!#REF!</f>
        <v>#REF!</v>
      </c>
      <c r="T36" s="225" t="e">
        <f>+Integración!#REF!</f>
        <v>#REF!</v>
      </c>
      <c r="U36" s="225" t="e">
        <f>+Integración!#REF!</f>
        <v>#REF!</v>
      </c>
      <c r="V36" s="225" t="e">
        <f>+Integración!#REF!</f>
        <v>#REF!</v>
      </c>
      <c r="W36" s="225" t="e">
        <f>+Integración!#REF!</f>
        <v>#REF!</v>
      </c>
      <c r="X36" s="225" t="e">
        <f>+Integración!#REF!</f>
        <v>#REF!</v>
      </c>
      <c r="Y36" s="225" t="e">
        <f>+Integración!#REF!</f>
        <v>#REF!</v>
      </c>
      <c r="Z36" s="225" t="e">
        <f>+Integración!#REF!</f>
        <v>#REF!</v>
      </c>
      <c r="AA36" s="218" t="e">
        <f t="shared" si="31"/>
        <v>#REF!</v>
      </c>
      <c r="AB36" s="225" t="e">
        <f t="shared" si="17"/>
        <v>#REF!</v>
      </c>
      <c r="AC36" s="227" t="e">
        <f t="shared" si="18"/>
        <v>#REF!</v>
      </c>
      <c r="AD36" s="52"/>
      <c r="AE36" s="52"/>
      <c r="AF36" s="52"/>
      <c r="AG36" s="218" t="e">
        <f t="shared" si="54"/>
        <v>#REF!</v>
      </c>
      <c r="AH36" s="225" t="e">
        <f t="shared" si="55"/>
        <v>#REF!</v>
      </c>
      <c r="AI36" s="227" t="e">
        <f t="shared" si="56"/>
        <v>#REF!</v>
      </c>
      <c r="AJ36" s="26"/>
      <c r="AL36" s="27"/>
      <c r="AM36" s="132">
        <v>2130</v>
      </c>
      <c r="AN36" s="224" t="s">
        <v>452</v>
      </c>
      <c r="AO36" s="224"/>
      <c r="AP36" s="242">
        <v>0</v>
      </c>
      <c r="AQ36" s="242">
        <v>0</v>
      </c>
      <c r="AR36" s="242">
        <v>0</v>
      </c>
      <c r="AS36" s="48" t="e">
        <f>+Integración!#REF!</f>
        <v>#REF!</v>
      </c>
      <c r="AT36" s="48" t="e">
        <f>+Integración!#REF!</f>
        <v>#REF!</v>
      </c>
      <c r="AU36" s="48" t="e">
        <f>+Integración!#REF!</f>
        <v>#REF!</v>
      </c>
      <c r="AV36" s="48" t="e">
        <f>+Integración!#REF!</f>
        <v>#REF!</v>
      </c>
      <c r="AW36" s="48" t="e">
        <f>+Integración!#REF!</f>
        <v>#REF!</v>
      </c>
      <c r="AX36" s="48" t="e">
        <f>+Integración!#REF!</f>
        <v>#REF!</v>
      </c>
      <c r="AY36" s="48" t="e">
        <f>+Integración!#REF!</f>
        <v>#REF!</v>
      </c>
      <c r="AZ36" s="48" t="e">
        <f>+Integración!#REF!</f>
        <v>#REF!</v>
      </c>
      <c r="BA36" s="48" t="e">
        <f>+Integración!#REF!</f>
        <v>#REF!</v>
      </c>
      <c r="BB36" s="48" t="e">
        <f>+Integración!#REF!</f>
        <v>#REF!</v>
      </c>
      <c r="BC36" s="48" t="e">
        <f>+Integración!#REF!</f>
        <v>#REF!</v>
      </c>
      <c r="BD36" s="48" t="e">
        <f>+Integración!#REF!</f>
        <v>#REF!</v>
      </c>
      <c r="BE36" s="48" t="e">
        <f>+Integración!#REF!</f>
        <v>#REF!</v>
      </c>
      <c r="BF36" s="48" t="e">
        <f>+Integración!#REF!</f>
        <v>#REF!</v>
      </c>
      <c r="BG36" s="48" t="e">
        <f>+Integración!#REF!</f>
        <v>#REF!</v>
      </c>
      <c r="BH36" s="48" t="e">
        <f>+Integración!#REF!</f>
        <v>#REF!</v>
      </c>
      <c r="BI36" s="48" t="e">
        <f>+Integración!#REF!</f>
        <v>#REF!</v>
      </c>
      <c r="BJ36" s="48" t="e">
        <f>+Integración!#REF!</f>
        <v>#REF!</v>
      </c>
      <c r="BK36" s="99" t="e">
        <f t="shared" si="24"/>
        <v>#REF!</v>
      </c>
      <c r="BL36" s="48" t="e">
        <f t="shared" si="25"/>
        <v>#REF!</v>
      </c>
      <c r="BM36" s="97" t="e">
        <f t="shared" si="26"/>
        <v>#REF!</v>
      </c>
      <c r="BN36" s="202"/>
      <c r="BO36" s="202"/>
      <c r="BP36" s="202"/>
      <c r="BQ36" s="99" t="e">
        <f t="shared" si="57"/>
        <v>#REF!</v>
      </c>
      <c r="BR36" s="48" t="e">
        <f t="shared" si="46"/>
        <v>#REF!</v>
      </c>
      <c r="BS36" s="97" t="e">
        <f t="shared" si="47"/>
        <v>#REF!</v>
      </c>
      <c r="BT36" s="100"/>
      <c r="BV36" s="27"/>
      <c r="BW36" s="132">
        <v>5270</v>
      </c>
      <c r="BX36" s="224" t="s">
        <v>414</v>
      </c>
      <c r="BY36" s="224"/>
      <c r="BZ36" s="217">
        <v>0</v>
      </c>
      <c r="CA36" s="217">
        <v>0</v>
      </c>
      <c r="CB36" s="217">
        <v>0</v>
      </c>
      <c r="CC36" s="217" t="e">
        <f>+Integración!#REF!</f>
        <v>#REF!</v>
      </c>
      <c r="CD36" s="217" t="e">
        <f>+Integración!#REF!</f>
        <v>#REF!</v>
      </c>
      <c r="CE36" s="217" t="e">
        <f>+Integración!#REF!</f>
        <v>#REF!</v>
      </c>
      <c r="CF36" s="217" t="e">
        <f>+Integración!#REF!</f>
        <v>#REF!</v>
      </c>
      <c r="CG36" s="217" t="e">
        <f>+Integración!#REF!</f>
        <v>#REF!</v>
      </c>
      <c r="CH36" s="217" t="e">
        <f>+Integración!#REF!</f>
        <v>#REF!</v>
      </c>
      <c r="CI36" s="217" t="e">
        <f>+Integración!#REF!</f>
        <v>#REF!</v>
      </c>
      <c r="CJ36" s="217" t="e">
        <f>+Integración!#REF!</f>
        <v>#REF!</v>
      </c>
      <c r="CK36" s="217" t="e">
        <f>+Integración!#REF!</f>
        <v>#REF!</v>
      </c>
      <c r="CL36" s="217" t="e">
        <f>+Integración!#REF!</f>
        <v>#REF!</v>
      </c>
      <c r="CM36" s="217" t="e">
        <f>+Integración!#REF!</f>
        <v>#REF!</v>
      </c>
      <c r="CN36" s="217" t="e">
        <f>+Integración!#REF!</f>
        <v>#REF!</v>
      </c>
      <c r="CO36" s="217" t="e">
        <f>+Integración!#REF!</f>
        <v>#REF!</v>
      </c>
      <c r="CP36" s="217" t="e">
        <f>+Integración!#REF!</f>
        <v>#REF!</v>
      </c>
      <c r="CQ36" s="217" t="e">
        <f>+Integración!#REF!</f>
        <v>#REF!</v>
      </c>
      <c r="CR36" s="217" t="e">
        <f>+Integración!#REF!</f>
        <v>#REF!</v>
      </c>
      <c r="CS36" s="217" t="e">
        <f>+Integración!#REF!</f>
        <v>#REF!</v>
      </c>
      <c r="CT36" s="217" t="e">
        <f>+Integración!#REF!</f>
        <v>#REF!</v>
      </c>
      <c r="CU36" s="218" t="e">
        <f t="shared" si="58"/>
        <v>#REF!</v>
      </c>
      <c r="CV36" s="217" t="e">
        <f t="shared" si="59"/>
        <v>#REF!</v>
      </c>
      <c r="CW36" s="219" t="e">
        <f t="shared" si="60"/>
        <v>#REF!</v>
      </c>
      <c r="CX36" s="217"/>
      <c r="CY36" s="217"/>
      <c r="CZ36" s="217"/>
      <c r="DA36" s="218" t="e">
        <f t="shared" si="61"/>
        <v>#REF!</v>
      </c>
      <c r="DB36" s="217" t="e">
        <f t="shared" si="48"/>
        <v>#REF!</v>
      </c>
      <c r="DC36" s="219" t="e">
        <f t="shared" si="49"/>
        <v>#REF!</v>
      </c>
      <c r="DD36" s="100"/>
      <c r="DF36" s="33"/>
      <c r="DG36" s="128"/>
      <c r="DH36" s="202"/>
      <c r="DI36" s="202"/>
      <c r="DJ36" s="202"/>
      <c r="DK36" s="202"/>
      <c r="DL36" s="202"/>
      <c r="DM36" s="145" t="s">
        <v>91</v>
      </c>
      <c r="DN36" s="342" t="s">
        <v>46</v>
      </c>
      <c r="DO36" s="342"/>
      <c r="DP36" s="54" t="e">
        <f t="shared" si="120"/>
        <v>#REF!</v>
      </c>
      <c r="DQ36" s="54" t="e">
        <f t="shared" si="121"/>
        <v>#REF!</v>
      </c>
      <c r="DR36" s="54" t="e">
        <f t="shared" si="121"/>
        <v>#REF!</v>
      </c>
      <c r="DS36" s="51"/>
      <c r="DT36" s="26"/>
      <c r="DU36" s="1"/>
      <c r="DV36" s="27"/>
      <c r="DW36" s="132"/>
      <c r="DX36" s="203"/>
      <c r="DY36" s="203"/>
      <c r="DZ36" s="52"/>
      <c r="EA36" s="52"/>
      <c r="EB36" s="52"/>
      <c r="EC36" s="145" t="s">
        <v>188</v>
      </c>
      <c r="ED36" s="342" t="s">
        <v>0</v>
      </c>
      <c r="EE36" s="342"/>
      <c r="EF36" s="175" t="e">
        <f>+BQ51</f>
        <v>#REF!</v>
      </c>
      <c r="EG36" s="175" t="e">
        <f>+BR51</f>
        <v>#REF!</v>
      </c>
      <c r="EH36" s="175" t="e">
        <f>+BS51</f>
        <v>#REF!</v>
      </c>
      <c r="EI36" s="42"/>
      <c r="EJ36" s="77"/>
      <c r="EK36" s="1"/>
      <c r="EL36" s="27"/>
      <c r="EM36" s="132"/>
      <c r="EN36" s="203"/>
      <c r="EO36" s="203"/>
      <c r="EP36" s="52"/>
      <c r="EQ36" s="52"/>
      <c r="ER36" s="52"/>
      <c r="ES36" s="52"/>
      <c r="ET36" s="145" t="s">
        <v>188</v>
      </c>
      <c r="EU36" s="342" t="s">
        <v>0</v>
      </c>
      <c r="EV36" s="342"/>
      <c r="EW36" s="54" t="e">
        <f t="shared" si="12"/>
        <v>#REF!</v>
      </c>
      <c r="EX36" s="54" t="e">
        <f t="shared" si="13"/>
        <v>#REF!</v>
      </c>
      <c r="EY36" s="54" t="e">
        <f t="shared" si="81"/>
        <v>#REF!</v>
      </c>
      <c r="EZ36" s="54" t="e">
        <f t="shared" si="82"/>
        <v>#REF!</v>
      </c>
      <c r="FA36" s="42"/>
      <c r="FB36" s="77"/>
      <c r="FC36" s="1"/>
      <c r="FD36" s="27"/>
      <c r="FE36" s="132" t="s">
        <v>82</v>
      </c>
      <c r="FF36" s="1"/>
      <c r="FG36" s="9" t="s">
        <v>29</v>
      </c>
      <c r="FH36" s="54" t="e">
        <f t="shared" si="109"/>
        <v>#REF!</v>
      </c>
      <c r="FI36" s="54" t="e">
        <f t="shared" si="109"/>
        <v>#REF!</v>
      </c>
      <c r="FJ36" s="165" t="s">
        <v>1</v>
      </c>
      <c r="FK36" s="1"/>
      <c r="FL36" s="9" t="s">
        <v>212</v>
      </c>
      <c r="FM36" s="54" t="e">
        <f>+EX15</f>
        <v>#REF!</v>
      </c>
      <c r="FN36" s="54" t="e">
        <f>+EZ15</f>
        <v>#REF!</v>
      </c>
      <c r="FO36" s="42"/>
      <c r="FP36" s="26"/>
      <c r="FQ36" s="1"/>
      <c r="FR36" s="27"/>
      <c r="FS36" s="132" t="s">
        <v>82</v>
      </c>
      <c r="FT36" s="1"/>
      <c r="FU36" s="9" t="s">
        <v>29</v>
      </c>
      <c r="FV36" s="54" t="e">
        <f t="shared" si="101"/>
        <v>#REF!</v>
      </c>
      <c r="FW36" s="54" t="e">
        <f t="shared" si="102"/>
        <v>#REF!</v>
      </c>
      <c r="FX36" s="165" t="s">
        <v>1</v>
      </c>
      <c r="FY36" s="1"/>
      <c r="FZ36" s="9" t="s">
        <v>212</v>
      </c>
      <c r="GA36" s="54" t="e">
        <f t="shared" ref="GA36:GB38" si="125">+DA62</f>
        <v>#REF!</v>
      </c>
      <c r="GB36" s="54" t="e">
        <f t="shared" si="125"/>
        <v>#REF!</v>
      </c>
      <c r="GC36" s="42"/>
      <c r="GD36" s="26"/>
      <c r="GE36" s="1"/>
      <c r="GF36" s="27"/>
      <c r="GG36" s="132" t="s">
        <v>193</v>
      </c>
      <c r="GH36" s="342" t="s">
        <v>237</v>
      </c>
      <c r="GI36" s="342"/>
      <c r="GJ36" s="181"/>
      <c r="GK36" s="181"/>
      <c r="GL36" s="175" t="e">
        <f>+EF43-EG43</f>
        <v>#REF!</v>
      </c>
      <c r="GM36" s="68">
        <v>0</v>
      </c>
      <c r="GN36" s="62" t="e">
        <f>SUM(GJ36:GM36)</f>
        <v>#REF!</v>
      </c>
      <c r="GO36" s="58"/>
      <c r="GP36" s="26"/>
    </row>
    <row r="37" spans="2:198" ht="13.9" customHeight="1" x14ac:dyDescent="0.2">
      <c r="B37" s="33"/>
      <c r="C37" s="129">
        <v>5200</v>
      </c>
      <c r="D37" s="234" t="s">
        <v>407</v>
      </c>
      <c r="E37" s="234"/>
      <c r="F37" s="212">
        <f>SUM(F38:F46)</f>
        <v>0</v>
      </c>
      <c r="G37" s="212">
        <f t="shared" ref="G37:H37" si="126">SUM(G38:G46)</f>
        <v>0</v>
      </c>
      <c r="H37" s="212">
        <f t="shared" si="126"/>
        <v>0</v>
      </c>
      <c r="I37" s="212" t="e">
        <f>+Integración!#REF!</f>
        <v>#REF!</v>
      </c>
      <c r="J37" s="212" t="e">
        <f>+Integración!#REF!</f>
        <v>#REF!</v>
      </c>
      <c r="K37" s="212" t="e">
        <f>+Integración!#REF!</f>
        <v>#REF!</v>
      </c>
      <c r="L37" s="212" t="e">
        <f>+Integración!#REF!</f>
        <v>#REF!</v>
      </c>
      <c r="M37" s="212" t="e">
        <f>+Integración!#REF!</f>
        <v>#REF!</v>
      </c>
      <c r="N37" s="212" t="e">
        <f>+Integración!#REF!</f>
        <v>#REF!</v>
      </c>
      <c r="O37" s="212" t="e">
        <f>+Integración!#REF!</f>
        <v>#REF!</v>
      </c>
      <c r="P37" s="212" t="e">
        <f>+Integración!#REF!</f>
        <v>#REF!</v>
      </c>
      <c r="Q37" s="212" t="e">
        <f>+Integración!#REF!</f>
        <v>#REF!</v>
      </c>
      <c r="R37" s="212" t="e">
        <f>+Integración!#REF!</f>
        <v>#REF!</v>
      </c>
      <c r="S37" s="212" t="e">
        <f>+Integración!#REF!</f>
        <v>#REF!</v>
      </c>
      <c r="T37" s="212" t="e">
        <f>+Integración!#REF!</f>
        <v>#REF!</v>
      </c>
      <c r="U37" s="212" t="e">
        <f>+Integración!#REF!</f>
        <v>#REF!</v>
      </c>
      <c r="V37" s="212" t="e">
        <f>+Integración!#REF!</f>
        <v>#REF!</v>
      </c>
      <c r="W37" s="212" t="e">
        <f>+Integración!#REF!</f>
        <v>#REF!</v>
      </c>
      <c r="X37" s="212" t="e">
        <f>+Integración!#REF!</f>
        <v>#REF!</v>
      </c>
      <c r="Y37" s="212" t="e">
        <f>+Integración!#REF!</f>
        <v>#REF!</v>
      </c>
      <c r="Z37" s="212" t="e">
        <f>+Integración!#REF!</f>
        <v>#REF!</v>
      </c>
      <c r="AA37" s="222" t="e">
        <f t="shared" si="31"/>
        <v>#REF!</v>
      </c>
      <c r="AB37" s="212" t="e">
        <f t="shared" si="17"/>
        <v>#REF!</v>
      </c>
      <c r="AC37" s="214" t="e">
        <f t="shared" si="18"/>
        <v>#REF!</v>
      </c>
      <c r="AD37" s="44"/>
      <c r="AE37" s="44"/>
      <c r="AF37" s="44"/>
      <c r="AG37" s="222" t="e">
        <f t="shared" si="54"/>
        <v>#REF!</v>
      </c>
      <c r="AH37" s="212" t="e">
        <f t="shared" si="55"/>
        <v>#REF!</v>
      </c>
      <c r="AI37" s="214" t="e">
        <f t="shared" si="56"/>
        <v>#REF!</v>
      </c>
      <c r="AJ37" s="26"/>
      <c r="AL37" s="27"/>
      <c r="AM37" s="132">
        <v>2140</v>
      </c>
      <c r="AN37" s="224" t="s">
        <v>453</v>
      </c>
      <c r="AO37" s="243"/>
      <c r="AP37" s="242">
        <v>0</v>
      </c>
      <c r="AQ37" s="242">
        <v>0</v>
      </c>
      <c r="AR37" s="242">
        <v>0</v>
      </c>
      <c r="AS37" s="277" t="e">
        <f>+Integración!#REF!</f>
        <v>#REF!</v>
      </c>
      <c r="AT37" s="277" t="e">
        <f>+Integración!#REF!</f>
        <v>#REF!</v>
      </c>
      <c r="AU37" s="277" t="e">
        <f>+Integración!#REF!</f>
        <v>#REF!</v>
      </c>
      <c r="AV37" s="277" t="e">
        <f>+Integración!#REF!</f>
        <v>#REF!</v>
      </c>
      <c r="AW37" s="277" t="e">
        <f>+Integración!#REF!</f>
        <v>#REF!</v>
      </c>
      <c r="AX37" s="277" t="e">
        <f>+Integración!#REF!</f>
        <v>#REF!</v>
      </c>
      <c r="AY37" s="277" t="e">
        <f>+Integración!#REF!</f>
        <v>#REF!</v>
      </c>
      <c r="AZ37" s="277" t="e">
        <f>+Integración!#REF!</f>
        <v>#REF!</v>
      </c>
      <c r="BA37" s="277" t="e">
        <f>+Integración!#REF!</f>
        <v>#REF!</v>
      </c>
      <c r="BB37" s="277" t="e">
        <f>+Integración!#REF!</f>
        <v>#REF!</v>
      </c>
      <c r="BC37" s="277" t="e">
        <f>+Integración!#REF!</f>
        <v>#REF!</v>
      </c>
      <c r="BD37" s="277" t="e">
        <f>+Integración!#REF!</f>
        <v>#REF!</v>
      </c>
      <c r="BE37" s="277" t="e">
        <f>+Integración!#REF!</f>
        <v>#REF!</v>
      </c>
      <c r="BF37" s="277" t="e">
        <f>+Integración!#REF!</f>
        <v>#REF!</v>
      </c>
      <c r="BG37" s="277" t="e">
        <f>+Integración!#REF!</f>
        <v>#REF!</v>
      </c>
      <c r="BH37" s="277" t="e">
        <f>+Integración!#REF!</f>
        <v>#REF!</v>
      </c>
      <c r="BI37" s="277" t="e">
        <f>+Integración!#REF!</f>
        <v>#REF!</v>
      </c>
      <c r="BJ37" s="277" t="e">
        <f>+Integración!#REF!</f>
        <v>#REF!</v>
      </c>
      <c r="BK37" s="278" t="e">
        <f t="shared" si="24"/>
        <v>#REF!</v>
      </c>
      <c r="BL37" s="277" t="e">
        <f t="shared" si="25"/>
        <v>#REF!</v>
      </c>
      <c r="BM37" s="279" t="e">
        <f t="shared" si="26"/>
        <v>#REF!</v>
      </c>
      <c r="BN37" s="50"/>
      <c r="BO37" s="50"/>
      <c r="BP37" s="50"/>
      <c r="BQ37" s="278" t="e">
        <f t="shared" si="57"/>
        <v>#REF!</v>
      </c>
      <c r="BR37" s="277" t="e">
        <f t="shared" si="46"/>
        <v>#REF!</v>
      </c>
      <c r="BS37" s="279" t="e">
        <f t="shared" si="47"/>
        <v>#REF!</v>
      </c>
      <c r="BT37" s="100"/>
      <c r="BV37" s="27"/>
      <c r="BW37" s="132">
        <v>5280</v>
      </c>
      <c r="BX37" s="224" t="s">
        <v>32</v>
      </c>
      <c r="BY37" s="244"/>
      <c r="BZ37" s="217">
        <v>0</v>
      </c>
      <c r="CA37" s="217">
        <v>0</v>
      </c>
      <c r="CB37" s="217">
        <v>0</v>
      </c>
      <c r="CC37" s="217" t="e">
        <f>+Integración!#REF!</f>
        <v>#REF!</v>
      </c>
      <c r="CD37" s="217" t="e">
        <f>+Integración!#REF!</f>
        <v>#REF!</v>
      </c>
      <c r="CE37" s="217" t="e">
        <f>+Integración!#REF!</f>
        <v>#REF!</v>
      </c>
      <c r="CF37" s="217" t="e">
        <f>+Integración!#REF!</f>
        <v>#REF!</v>
      </c>
      <c r="CG37" s="217" t="e">
        <f>+Integración!#REF!</f>
        <v>#REF!</v>
      </c>
      <c r="CH37" s="217" t="e">
        <f>+Integración!#REF!</f>
        <v>#REF!</v>
      </c>
      <c r="CI37" s="217" t="e">
        <f>+Integración!#REF!</f>
        <v>#REF!</v>
      </c>
      <c r="CJ37" s="217" t="e">
        <f>+Integración!#REF!</f>
        <v>#REF!</v>
      </c>
      <c r="CK37" s="217" t="e">
        <f>+Integración!#REF!</f>
        <v>#REF!</v>
      </c>
      <c r="CL37" s="217" t="e">
        <f>+Integración!#REF!</f>
        <v>#REF!</v>
      </c>
      <c r="CM37" s="217" t="e">
        <f>+Integración!#REF!</f>
        <v>#REF!</v>
      </c>
      <c r="CN37" s="217" t="e">
        <f>+Integración!#REF!</f>
        <v>#REF!</v>
      </c>
      <c r="CO37" s="217" t="e">
        <f>+Integración!#REF!</f>
        <v>#REF!</v>
      </c>
      <c r="CP37" s="217" t="e">
        <f>+Integración!#REF!</f>
        <v>#REF!</v>
      </c>
      <c r="CQ37" s="217" t="e">
        <f>+Integración!#REF!</f>
        <v>#REF!</v>
      </c>
      <c r="CR37" s="217" t="e">
        <f>+Integración!#REF!</f>
        <v>#REF!</v>
      </c>
      <c r="CS37" s="217" t="e">
        <f>+Integración!#REF!</f>
        <v>#REF!</v>
      </c>
      <c r="CT37" s="217" t="e">
        <f>+Integración!#REF!</f>
        <v>#REF!</v>
      </c>
      <c r="CU37" s="218" t="e">
        <f t="shared" si="58"/>
        <v>#REF!</v>
      </c>
      <c r="CV37" s="217" t="e">
        <f t="shared" si="59"/>
        <v>#REF!</v>
      </c>
      <c r="CW37" s="219" t="e">
        <f t="shared" si="60"/>
        <v>#REF!</v>
      </c>
      <c r="CX37" s="217"/>
      <c r="CY37" s="217"/>
      <c r="CZ37" s="217"/>
      <c r="DA37" s="218" t="e">
        <f t="shared" si="61"/>
        <v>#REF!</v>
      </c>
      <c r="DB37" s="217" t="e">
        <f t="shared" si="48"/>
        <v>#REF!</v>
      </c>
      <c r="DC37" s="219" t="e">
        <f t="shared" si="49"/>
        <v>#REF!</v>
      </c>
      <c r="DD37" s="100"/>
      <c r="DF37" s="33"/>
      <c r="DG37" s="128"/>
      <c r="DH37" s="202"/>
      <c r="DI37" s="202"/>
      <c r="DJ37" s="202"/>
      <c r="DK37" s="202"/>
      <c r="DL37" s="202"/>
      <c r="DM37" s="145" t="s">
        <v>92</v>
      </c>
      <c r="DN37" s="342" t="s">
        <v>47</v>
      </c>
      <c r="DO37" s="342"/>
      <c r="DP37" s="54" t="e">
        <f t="shared" si="120"/>
        <v>#REF!</v>
      </c>
      <c r="DQ37" s="54" t="e">
        <f t="shared" si="121"/>
        <v>#REF!</v>
      </c>
      <c r="DR37" s="54" t="e">
        <f t="shared" si="121"/>
        <v>#REF!</v>
      </c>
      <c r="DS37" s="51"/>
      <c r="DT37" s="26"/>
      <c r="DU37" s="1"/>
      <c r="DV37" s="27"/>
      <c r="DW37" s="132"/>
      <c r="DX37" s="203"/>
      <c r="DY37" s="203"/>
      <c r="DZ37" s="72"/>
      <c r="EA37" s="72"/>
      <c r="EB37" s="72"/>
      <c r="EC37" s="145" t="s">
        <v>189</v>
      </c>
      <c r="ED37" s="342" t="s">
        <v>145</v>
      </c>
      <c r="EE37" s="342"/>
      <c r="EF37" s="175" t="e">
        <f t="shared" ref="EF37:EF38" si="127">+BQ52</f>
        <v>#REF!</v>
      </c>
      <c r="EG37" s="175" t="e">
        <f>+BR52</f>
        <v>#REF!</v>
      </c>
      <c r="EH37" s="175" t="e">
        <f>+BS52</f>
        <v>#REF!</v>
      </c>
      <c r="EI37" s="42"/>
      <c r="EJ37" s="77"/>
      <c r="EK37" s="1"/>
      <c r="EL37" s="27"/>
      <c r="EM37" s="132"/>
      <c r="EN37" s="203"/>
      <c r="EO37" s="203"/>
      <c r="EP37" s="72"/>
      <c r="EQ37" s="72"/>
      <c r="ER37" s="72"/>
      <c r="ES37" s="72"/>
      <c r="ET37" s="145" t="s">
        <v>189</v>
      </c>
      <c r="EU37" s="342" t="s">
        <v>145</v>
      </c>
      <c r="EV37" s="342"/>
      <c r="EW37" s="54" t="e">
        <f t="shared" si="12"/>
        <v>#REF!</v>
      </c>
      <c r="EX37" s="54" t="e">
        <f t="shared" si="13"/>
        <v>#REF!</v>
      </c>
      <c r="EY37" s="54" t="e">
        <f t="shared" si="81"/>
        <v>#REF!</v>
      </c>
      <c r="EZ37" s="54" t="e">
        <f t="shared" si="82"/>
        <v>#REF!</v>
      </c>
      <c r="FA37" s="42"/>
      <c r="FB37" s="77"/>
      <c r="FC37" s="1"/>
      <c r="FD37" s="27"/>
      <c r="FE37" s="132" t="s">
        <v>83</v>
      </c>
      <c r="FF37" s="1"/>
      <c r="FG37" s="9" t="s">
        <v>31</v>
      </c>
      <c r="FH37" s="54" t="e">
        <f t="shared" si="109"/>
        <v>#REF!</v>
      </c>
      <c r="FI37" s="54" t="e">
        <f t="shared" si="109"/>
        <v>#REF!</v>
      </c>
      <c r="FJ37" s="122"/>
      <c r="FK37" s="1"/>
      <c r="FL37" s="9" t="s">
        <v>213</v>
      </c>
      <c r="FM37" s="53">
        <v>0</v>
      </c>
      <c r="FN37" s="53">
        <v>0</v>
      </c>
      <c r="FO37" s="42"/>
      <c r="FP37" s="26"/>
      <c r="FQ37" s="1"/>
      <c r="FR37" s="27"/>
      <c r="FS37" s="132" t="s">
        <v>83</v>
      </c>
      <c r="FT37" s="1"/>
      <c r="FU37" s="9" t="s">
        <v>31</v>
      </c>
      <c r="FV37" s="54" t="e">
        <f t="shared" si="101"/>
        <v>#REF!</v>
      </c>
      <c r="FW37" s="54" t="e">
        <f t="shared" si="102"/>
        <v>#REF!</v>
      </c>
      <c r="FX37" s="122"/>
      <c r="FY37" s="1"/>
      <c r="FZ37" s="9" t="s">
        <v>213</v>
      </c>
      <c r="GA37" s="54" t="e">
        <f t="shared" si="125"/>
        <v>#REF!</v>
      </c>
      <c r="GB37" s="54" t="e">
        <f t="shared" si="125"/>
        <v>#REF!</v>
      </c>
      <c r="GC37" s="42"/>
      <c r="GD37" s="26"/>
      <c r="GE37" s="1"/>
      <c r="GF37" s="27"/>
      <c r="GG37" s="132" t="s">
        <v>194</v>
      </c>
      <c r="GH37" s="342" t="s">
        <v>151</v>
      </c>
      <c r="GI37" s="342"/>
      <c r="GJ37" s="181"/>
      <c r="GK37" s="181"/>
      <c r="GL37" s="175" t="e">
        <f>+EF44-EG44</f>
        <v>#REF!</v>
      </c>
      <c r="GM37" s="68">
        <v>0</v>
      </c>
      <c r="GN37" s="62" t="e">
        <f>SUM(GJ37:GM37)</f>
        <v>#REF!</v>
      </c>
      <c r="GO37" s="58"/>
      <c r="GP37" s="26"/>
    </row>
    <row r="38" spans="2:198" ht="13.9" customHeight="1" x14ac:dyDescent="0.2">
      <c r="B38" s="33"/>
      <c r="C38" s="128">
        <v>5210</v>
      </c>
      <c r="D38" s="235" t="s">
        <v>408</v>
      </c>
      <c r="E38" s="235"/>
      <c r="F38" s="225">
        <v>0</v>
      </c>
      <c r="G38" s="225">
        <v>0</v>
      </c>
      <c r="H38" s="225">
        <v>0</v>
      </c>
      <c r="I38" s="225" t="e">
        <f>+Integración!#REF!</f>
        <v>#REF!</v>
      </c>
      <c r="J38" s="225" t="e">
        <f>+Integración!#REF!</f>
        <v>#REF!</v>
      </c>
      <c r="K38" s="225" t="e">
        <f>+Integración!#REF!</f>
        <v>#REF!</v>
      </c>
      <c r="L38" s="225" t="e">
        <f>+Integración!#REF!</f>
        <v>#REF!</v>
      </c>
      <c r="M38" s="225" t="e">
        <f>+Integración!#REF!</f>
        <v>#REF!</v>
      </c>
      <c r="N38" s="225" t="e">
        <f>+Integración!#REF!</f>
        <v>#REF!</v>
      </c>
      <c r="O38" s="225" t="e">
        <f>+Integración!#REF!</f>
        <v>#REF!</v>
      </c>
      <c r="P38" s="225" t="e">
        <f>+Integración!#REF!</f>
        <v>#REF!</v>
      </c>
      <c r="Q38" s="225" t="e">
        <f>+Integración!#REF!</f>
        <v>#REF!</v>
      </c>
      <c r="R38" s="225" t="e">
        <f>+Integración!#REF!</f>
        <v>#REF!</v>
      </c>
      <c r="S38" s="225" t="e">
        <f>+Integración!#REF!</f>
        <v>#REF!</v>
      </c>
      <c r="T38" s="225" t="e">
        <f>+Integración!#REF!</f>
        <v>#REF!</v>
      </c>
      <c r="U38" s="225" t="e">
        <f>+Integración!#REF!</f>
        <v>#REF!</v>
      </c>
      <c r="V38" s="225" t="e">
        <f>+Integración!#REF!</f>
        <v>#REF!</v>
      </c>
      <c r="W38" s="225" t="e">
        <f>+Integración!#REF!</f>
        <v>#REF!</v>
      </c>
      <c r="X38" s="225" t="e">
        <f>+Integración!#REF!</f>
        <v>#REF!</v>
      </c>
      <c r="Y38" s="225" t="e">
        <f>+Integración!#REF!</f>
        <v>#REF!</v>
      </c>
      <c r="Z38" s="225" t="e">
        <f>+Integración!#REF!</f>
        <v>#REF!</v>
      </c>
      <c r="AA38" s="218" t="e">
        <f t="shared" si="31"/>
        <v>#REF!</v>
      </c>
      <c r="AB38" s="225" t="e">
        <f t="shared" si="17"/>
        <v>#REF!</v>
      </c>
      <c r="AC38" s="227" t="e">
        <f t="shared" si="18"/>
        <v>#REF!</v>
      </c>
      <c r="AD38" s="50"/>
      <c r="AE38" s="50"/>
      <c r="AF38" s="50"/>
      <c r="AG38" s="218" t="e">
        <f t="shared" si="54"/>
        <v>#REF!</v>
      </c>
      <c r="AH38" s="225" t="e">
        <f t="shared" si="55"/>
        <v>#REF!</v>
      </c>
      <c r="AI38" s="227" t="e">
        <f t="shared" si="56"/>
        <v>#REF!</v>
      </c>
      <c r="AJ38" s="26"/>
      <c r="AL38" s="27"/>
      <c r="AM38" s="132">
        <v>2150</v>
      </c>
      <c r="AN38" s="224" t="s">
        <v>454</v>
      </c>
      <c r="AO38" s="224"/>
      <c r="AP38" s="242">
        <v>0</v>
      </c>
      <c r="AQ38" s="242">
        <v>0</v>
      </c>
      <c r="AR38" s="242">
        <v>0</v>
      </c>
      <c r="AS38" s="48" t="e">
        <f>+Integración!#REF!</f>
        <v>#REF!</v>
      </c>
      <c r="AT38" s="48" t="e">
        <f>+Integración!#REF!</f>
        <v>#REF!</v>
      </c>
      <c r="AU38" s="48" t="e">
        <f>+Integración!#REF!</f>
        <v>#REF!</v>
      </c>
      <c r="AV38" s="48" t="e">
        <f>+Integración!#REF!</f>
        <v>#REF!</v>
      </c>
      <c r="AW38" s="48" t="e">
        <f>+Integración!#REF!</f>
        <v>#REF!</v>
      </c>
      <c r="AX38" s="48" t="e">
        <f>+Integración!#REF!</f>
        <v>#REF!</v>
      </c>
      <c r="AY38" s="48" t="e">
        <f>+Integración!#REF!</f>
        <v>#REF!</v>
      </c>
      <c r="AZ38" s="48" t="e">
        <f>+Integración!#REF!</f>
        <v>#REF!</v>
      </c>
      <c r="BA38" s="48" t="e">
        <f>+Integración!#REF!</f>
        <v>#REF!</v>
      </c>
      <c r="BB38" s="48" t="e">
        <f>+Integración!#REF!</f>
        <v>#REF!</v>
      </c>
      <c r="BC38" s="48" t="e">
        <f>+Integración!#REF!</f>
        <v>#REF!</v>
      </c>
      <c r="BD38" s="48" t="e">
        <f>+Integración!#REF!</f>
        <v>#REF!</v>
      </c>
      <c r="BE38" s="48" t="e">
        <f>+Integración!#REF!</f>
        <v>#REF!</v>
      </c>
      <c r="BF38" s="48" t="e">
        <f>+Integración!#REF!</f>
        <v>#REF!</v>
      </c>
      <c r="BG38" s="48" t="e">
        <f>+Integración!#REF!</f>
        <v>#REF!</v>
      </c>
      <c r="BH38" s="48" t="e">
        <f>+Integración!#REF!</f>
        <v>#REF!</v>
      </c>
      <c r="BI38" s="48" t="e">
        <f>+Integración!#REF!</f>
        <v>#REF!</v>
      </c>
      <c r="BJ38" s="48" t="e">
        <f>+Integración!#REF!</f>
        <v>#REF!</v>
      </c>
      <c r="BK38" s="99" t="e">
        <f t="shared" si="24"/>
        <v>#REF!</v>
      </c>
      <c r="BL38" s="48" t="e">
        <f t="shared" si="25"/>
        <v>#REF!</v>
      </c>
      <c r="BM38" s="97" t="e">
        <f t="shared" si="26"/>
        <v>#REF!</v>
      </c>
      <c r="BN38" s="50"/>
      <c r="BO38" s="50"/>
      <c r="BP38" s="50"/>
      <c r="BQ38" s="99" t="e">
        <f t="shared" si="57"/>
        <v>#REF!</v>
      </c>
      <c r="BR38" s="48" t="e">
        <f t="shared" si="46"/>
        <v>#REF!</v>
      </c>
      <c r="BS38" s="97" t="e">
        <f t="shared" si="47"/>
        <v>#REF!</v>
      </c>
      <c r="BT38" s="100"/>
      <c r="BV38" s="27"/>
      <c r="BW38" s="132">
        <v>5290</v>
      </c>
      <c r="BX38" s="224" t="s">
        <v>415</v>
      </c>
      <c r="BY38" s="224"/>
      <c r="BZ38" s="217">
        <v>0</v>
      </c>
      <c r="CA38" s="217">
        <v>0</v>
      </c>
      <c r="CB38" s="217">
        <v>0</v>
      </c>
      <c r="CC38" s="217" t="e">
        <f>+Integración!#REF!</f>
        <v>#REF!</v>
      </c>
      <c r="CD38" s="217" t="e">
        <f>+Integración!#REF!</f>
        <v>#REF!</v>
      </c>
      <c r="CE38" s="217" t="e">
        <f>+Integración!#REF!</f>
        <v>#REF!</v>
      </c>
      <c r="CF38" s="217" t="e">
        <f>+Integración!#REF!</f>
        <v>#REF!</v>
      </c>
      <c r="CG38" s="217" t="e">
        <f>+Integración!#REF!</f>
        <v>#REF!</v>
      </c>
      <c r="CH38" s="217" t="e">
        <f>+Integración!#REF!</f>
        <v>#REF!</v>
      </c>
      <c r="CI38" s="217" t="e">
        <f>+Integración!#REF!</f>
        <v>#REF!</v>
      </c>
      <c r="CJ38" s="217" t="e">
        <f>+Integración!#REF!</f>
        <v>#REF!</v>
      </c>
      <c r="CK38" s="217" t="e">
        <f>+Integración!#REF!</f>
        <v>#REF!</v>
      </c>
      <c r="CL38" s="217" t="e">
        <f>+Integración!#REF!</f>
        <v>#REF!</v>
      </c>
      <c r="CM38" s="217" t="e">
        <f>+Integración!#REF!</f>
        <v>#REF!</v>
      </c>
      <c r="CN38" s="217" t="e">
        <f>+Integración!#REF!</f>
        <v>#REF!</v>
      </c>
      <c r="CO38" s="217" t="e">
        <f>+Integración!#REF!</f>
        <v>#REF!</v>
      </c>
      <c r="CP38" s="217" t="e">
        <f>+Integración!#REF!</f>
        <v>#REF!</v>
      </c>
      <c r="CQ38" s="217" t="e">
        <f>+Integración!#REF!</f>
        <v>#REF!</v>
      </c>
      <c r="CR38" s="217" t="e">
        <f>+Integración!#REF!</f>
        <v>#REF!</v>
      </c>
      <c r="CS38" s="217" t="e">
        <f>+Integración!#REF!</f>
        <v>#REF!</v>
      </c>
      <c r="CT38" s="217" t="e">
        <f>+Integración!#REF!</f>
        <v>#REF!</v>
      </c>
      <c r="CU38" s="218" t="e">
        <f t="shared" si="58"/>
        <v>#REF!</v>
      </c>
      <c r="CV38" s="217" t="e">
        <f t="shared" si="59"/>
        <v>#REF!</v>
      </c>
      <c r="CW38" s="219" t="e">
        <f t="shared" si="60"/>
        <v>#REF!</v>
      </c>
      <c r="CX38" s="217"/>
      <c r="CY38" s="217"/>
      <c r="CZ38" s="217"/>
      <c r="DA38" s="218" t="e">
        <f t="shared" si="61"/>
        <v>#REF!</v>
      </c>
      <c r="DB38" s="217" t="e">
        <f t="shared" si="48"/>
        <v>#REF!</v>
      </c>
      <c r="DC38" s="219" t="e">
        <f t="shared" si="49"/>
        <v>#REF!</v>
      </c>
      <c r="DD38" s="100"/>
      <c r="DF38" s="33"/>
      <c r="DG38" s="128"/>
      <c r="DH38" s="202"/>
      <c r="DI38" s="202"/>
      <c r="DJ38" s="202"/>
      <c r="DK38" s="202"/>
      <c r="DL38" s="202"/>
      <c r="DM38" s="145" t="s">
        <v>93</v>
      </c>
      <c r="DN38" s="342" t="s">
        <v>48</v>
      </c>
      <c r="DO38" s="342"/>
      <c r="DP38" s="54" t="e">
        <f t="shared" si="120"/>
        <v>#REF!</v>
      </c>
      <c r="DQ38" s="54" t="e">
        <f t="shared" si="121"/>
        <v>#REF!</v>
      </c>
      <c r="DR38" s="54" t="e">
        <f t="shared" si="121"/>
        <v>#REF!</v>
      </c>
      <c r="DS38" s="51"/>
      <c r="DT38" s="26"/>
      <c r="DU38" s="1"/>
      <c r="DV38" s="27"/>
      <c r="DW38" s="132"/>
      <c r="DX38" s="203"/>
      <c r="DY38" s="73"/>
      <c r="DZ38" s="73"/>
      <c r="EA38" s="73"/>
      <c r="EB38" s="73"/>
      <c r="EC38" s="145" t="s">
        <v>190</v>
      </c>
      <c r="ED38" s="365" t="s">
        <v>146</v>
      </c>
      <c r="EE38" s="365"/>
      <c r="EF38" s="175" t="e">
        <f t="shared" si="127"/>
        <v>#REF!</v>
      </c>
      <c r="EG38" s="175" t="e">
        <f>+BR53</f>
        <v>#REF!</v>
      </c>
      <c r="EH38" s="175" t="e">
        <f>+BS53</f>
        <v>#REF!</v>
      </c>
      <c r="EI38" s="42"/>
      <c r="EJ38" s="77"/>
      <c r="EK38" s="1"/>
      <c r="EL38" s="27"/>
      <c r="EM38" s="132"/>
      <c r="EN38" s="203"/>
      <c r="EO38" s="73"/>
      <c r="EP38" s="73"/>
      <c r="EQ38" s="72"/>
      <c r="ER38" s="73"/>
      <c r="ES38" s="72"/>
      <c r="ET38" s="145" t="s">
        <v>190</v>
      </c>
      <c r="EU38" s="365" t="s">
        <v>146</v>
      </c>
      <c r="EV38" s="365"/>
      <c r="EW38" s="54" t="e">
        <f t="shared" si="12"/>
        <v>#REF!</v>
      </c>
      <c r="EX38" s="54" t="e">
        <f t="shared" si="13"/>
        <v>#REF!</v>
      </c>
      <c r="EY38" s="54" t="e">
        <f t="shared" si="81"/>
        <v>#REF!</v>
      </c>
      <c r="EZ38" s="54" t="e">
        <f t="shared" si="82"/>
        <v>#REF!</v>
      </c>
      <c r="FA38" s="42"/>
      <c r="FB38" s="77"/>
      <c r="FC38" s="1"/>
      <c r="FD38" s="27"/>
      <c r="FE38" s="132" t="s">
        <v>84</v>
      </c>
      <c r="FF38" s="1"/>
      <c r="FG38" s="9" t="s">
        <v>32</v>
      </c>
      <c r="FH38" s="54" t="e">
        <f t="shared" si="109"/>
        <v>#REF!</v>
      </c>
      <c r="FI38" s="54" t="e">
        <f t="shared" si="109"/>
        <v>#REF!</v>
      </c>
      <c r="FJ38" s="162"/>
      <c r="FK38" s="1"/>
      <c r="FL38" s="9" t="s">
        <v>218</v>
      </c>
      <c r="FM38" s="54" t="e">
        <f>+EQ14+EQ15+EQ16+EQ17+EQ18+EQ19+EQ25+EQ29+EQ30+EQ31+EQ32+EX13+EX14+EX15+EX16+EX17+EX18+EX19+EX20+EX24+EX25+EX27+EX28+EX29+EX37+EX38+EX43+EX44+EX45+EX48+EX49+EX42</f>
        <v>#REF!</v>
      </c>
      <c r="FN38" s="54" t="e">
        <f>+ES14+ES15+ES16+ES17+ES18+ES19+ES25+ES29+ES30+ES31+ES32+EZ13+EZ14+EZ15+EZ16+EZ17+EZ18+EZ19+EZ20+EZ24+EZ25+EZ27+EZ28+EZ29+EZ37+EZ38+EZ43+EZ44+EZ45+EZ48+EZ49+EZ42</f>
        <v>#REF!</v>
      </c>
      <c r="FO38" s="42"/>
      <c r="FP38" s="26"/>
      <c r="FQ38" s="1"/>
      <c r="FR38" s="27"/>
      <c r="FS38" s="132" t="s">
        <v>84</v>
      </c>
      <c r="FT38" s="1"/>
      <c r="FU38" s="9" t="s">
        <v>32</v>
      </c>
      <c r="FV38" s="54" t="e">
        <f t="shared" si="101"/>
        <v>#REF!</v>
      </c>
      <c r="FW38" s="54" t="e">
        <f t="shared" si="102"/>
        <v>#REF!</v>
      </c>
      <c r="FX38" s="162"/>
      <c r="FY38" s="1"/>
      <c r="FZ38" s="9" t="s">
        <v>218</v>
      </c>
      <c r="GA38" s="54" t="e">
        <f t="shared" si="125"/>
        <v>#REF!</v>
      </c>
      <c r="GB38" s="54" t="e">
        <f t="shared" si="125"/>
        <v>#REF!</v>
      </c>
      <c r="GC38" s="42"/>
      <c r="GD38" s="26"/>
      <c r="GE38" s="1"/>
      <c r="GF38" s="27"/>
      <c r="GG38" s="167"/>
      <c r="GH38" s="198"/>
      <c r="GI38" s="56"/>
      <c r="GJ38" s="179"/>
      <c r="GK38" s="179"/>
      <c r="GL38" s="175"/>
      <c r="GM38" s="62"/>
      <c r="GN38" s="62"/>
      <c r="GO38" s="58"/>
      <c r="GP38" s="26"/>
    </row>
    <row r="39" spans="2:198" ht="13.9" customHeight="1" x14ac:dyDescent="0.2">
      <c r="B39" s="33"/>
      <c r="C39" s="128">
        <v>5220</v>
      </c>
      <c r="D39" s="235" t="s">
        <v>409</v>
      </c>
      <c r="E39" s="235"/>
      <c r="F39" s="217">
        <v>0</v>
      </c>
      <c r="G39" s="217">
        <v>0</v>
      </c>
      <c r="H39" s="217">
        <v>0</v>
      </c>
      <c r="I39" s="217" t="e">
        <f>+Integración!#REF!</f>
        <v>#REF!</v>
      </c>
      <c r="J39" s="217" t="e">
        <f>+Integración!#REF!</f>
        <v>#REF!</v>
      </c>
      <c r="K39" s="217" t="e">
        <f>+Integración!#REF!</f>
        <v>#REF!</v>
      </c>
      <c r="L39" s="217" t="e">
        <f>+Integración!#REF!</f>
        <v>#REF!</v>
      </c>
      <c r="M39" s="217" t="e">
        <f>+Integración!#REF!</f>
        <v>#REF!</v>
      </c>
      <c r="N39" s="217" t="e">
        <f>+Integración!#REF!</f>
        <v>#REF!</v>
      </c>
      <c r="O39" s="217" t="e">
        <f>+Integración!#REF!</f>
        <v>#REF!</v>
      </c>
      <c r="P39" s="217" t="e">
        <f>+Integración!#REF!</f>
        <v>#REF!</v>
      </c>
      <c r="Q39" s="217" t="e">
        <f>+Integración!#REF!</f>
        <v>#REF!</v>
      </c>
      <c r="R39" s="217" t="e">
        <f>+Integración!#REF!</f>
        <v>#REF!</v>
      </c>
      <c r="S39" s="217" t="e">
        <f>+Integración!#REF!</f>
        <v>#REF!</v>
      </c>
      <c r="T39" s="217" t="e">
        <f>+Integración!#REF!</f>
        <v>#REF!</v>
      </c>
      <c r="U39" s="217" t="e">
        <f>+Integración!#REF!</f>
        <v>#REF!</v>
      </c>
      <c r="V39" s="217" t="e">
        <f>+Integración!#REF!</f>
        <v>#REF!</v>
      </c>
      <c r="W39" s="217" t="e">
        <f>+Integración!#REF!</f>
        <v>#REF!</v>
      </c>
      <c r="X39" s="217" t="e">
        <f>+Integración!#REF!</f>
        <v>#REF!</v>
      </c>
      <c r="Y39" s="217" t="e">
        <f>+Integración!#REF!</f>
        <v>#REF!</v>
      </c>
      <c r="Z39" s="217" t="e">
        <f>+Integración!#REF!</f>
        <v>#REF!</v>
      </c>
      <c r="AA39" s="218" t="e">
        <f t="shared" si="31"/>
        <v>#REF!</v>
      </c>
      <c r="AB39" s="225" t="e">
        <f t="shared" si="17"/>
        <v>#REF!</v>
      </c>
      <c r="AC39" s="227" t="e">
        <f t="shared" si="18"/>
        <v>#REF!</v>
      </c>
      <c r="AD39" s="54"/>
      <c r="AE39" s="54"/>
      <c r="AF39" s="54"/>
      <c r="AG39" s="218" t="e">
        <f t="shared" si="54"/>
        <v>#REF!</v>
      </c>
      <c r="AH39" s="225" t="e">
        <f t="shared" si="55"/>
        <v>#REF!</v>
      </c>
      <c r="AI39" s="227" t="e">
        <f t="shared" si="56"/>
        <v>#REF!</v>
      </c>
      <c r="AJ39" s="26"/>
      <c r="AL39" s="27"/>
      <c r="AM39" s="132">
        <v>2160</v>
      </c>
      <c r="AN39" s="224" t="s">
        <v>455</v>
      </c>
      <c r="AO39" s="224"/>
      <c r="AP39" s="242">
        <v>0</v>
      </c>
      <c r="AQ39" s="242">
        <v>0</v>
      </c>
      <c r="AR39" s="242">
        <v>0</v>
      </c>
      <c r="AS39" s="48" t="e">
        <f>+Integración!#REF!</f>
        <v>#REF!</v>
      </c>
      <c r="AT39" s="48" t="e">
        <f>+Integración!#REF!</f>
        <v>#REF!</v>
      </c>
      <c r="AU39" s="48" t="e">
        <f>+Integración!#REF!</f>
        <v>#REF!</v>
      </c>
      <c r="AV39" s="48" t="e">
        <f>+Integración!#REF!</f>
        <v>#REF!</v>
      </c>
      <c r="AW39" s="48" t="e">
        <f>+Integración!#REF!</f>
        <v>#REF!</v>
      </c>
      <c r="AX39" s="48" t="e">
        <f>+Integración!#REF!</f>
        <v>#REF!</v>
      </c>
      <c r="AY39" s="48" t="e">
        <f>+Integración!#REF!</f>
        <v>#REF!</v>
      </c>
      <c r="AZ39" s="48" t="e">
        <f>+Integración!#REF!</f>
        <v>#REF!</v>
      </c>
      <c r="BA39" s="48" t="e">
        <f>+Integración!#REF!</f>
        <v>#REF!</v>
      </c>
      <c r="BB39" s="48" t="e">
        <f>+Integración!#REF!</f>
        <v>#REF!</v>
      </c>
      <c r="BC39" s="48" t="e">
        <f>+Integración!#REF!</f>
        <v>#REF!</v>
      </c>
      <c r="BD39" s="48" t="e">
        <f>+Integración!#REF!</f>
        <v>#REF!</v>
      </c>
      <c r="BE39" s="48" t="e">
        <f>+Integración!#REF!</f>
        <v>#REF!</v>
      </c>
      <c r="BF39" s="48" t="e">
        <f>+Integración!#REF!</f>
        <v>#REF!</v>
      </c>
      <c r="BG39" s="48" t="e">
        <f>+Integración!#REF!</f>
        <v>#REF!</v>
      </c>
      <c r="BH39" s="48" t="e">
        <f>+Integración!#REF!</f>
        <v>#REF!</v>
      </c>
      <c r="BI39" s="48" t="e">
        <f>+Integración!#REF!</f>
        <v>#REF!</v>
      </c>
      <c r="BJ39" s="48" t="e">
        <f>+Integración!#REF!</f>
        <v>#REF!</v>
      </c>
      <c r="BK39" s="99" t="e">
        <f t="shared" si="24"/>
        <v>#REF!</v>
      </c>
      <c r="BL39" s="48" t="e">
        <f t="shared" si="25"/>
        <v>#REF!</v>
      </c>
      <c r="BM39" s="97" t="e">
        <f t="shared" si="26"/>
        <v>#REF!</v>
      </c>
      <c r="BN39" s="54"/>
      <c r="BO39" s="54"/>
      <c r="BP39" s="54"/>
      <c r="BQ39" s="99" t="e">
        <f t="shared" si="57"/>
        <v>#REF!</v>
      </c>
      <c r="BR39" s="48" t="e">
        <f t="shared" si="46"/>
        <v>#REF!</v>
      </c>
      <c r="BS39" s="97" t="e">
        <f t="shared" si="47"/>
        <v>#REF!</v>
      </c>
      <c r="BT39" s="100"/>
      <c r="BV39" s="27"/>
      <c r="BW39" s="132">
        <v>5310</v>
      </c>
      <c r="BX39" s="224" t="s">
        <v>38</v>
      </c>
      <c r="BY39" s="224"/>
      <c r="BZ39" s="217">
        <v>0</v>
      </c>
      <c r="CA39" s="217">
        <v>0</v>
      </c>
      <c r="CB39" s="217">
        <v>0</v>
      </c>
      <c r="CC39" s="217" t="e">
        <f>+Integración!#REF!</f>
        <v>#REF!</v>
      </c>
      <c r="CD39" s="217" t="e">
        <f>+Integración!#REF!</f>
        <v>#REF!</v>
      </c>
      <c r="CE39" s="217" t="e">
        <f>+Integración!#REF!</f>
        <v>#REF!</v>
      </c>
      <c r="CF39" s="217" t="e">
        <f>+Integración!#REF!</f>
        <v>#REF!</v>
      </c>
      <c r="CG39" s="217" t="e">
        <f>+Integración!#REF!</f>
        <v>#REF!</v>
      </c>
      <c r="CH39" s="217" t="e">
        <f>+Integración!#REF!</f>
        <v>#REF!</v>
      </c>
      <c r="CI39" s="217" t="e">
        <f>+Integración!#REF!</f>
        <v>#REF!</v>
      </c>
      <c r="CJ39" s="217" t="e">
        <f>+Integración!#REF!</f>
        <v>#REF!</v>
      </c>
      <c r="CK39" s="217" t="e">
        <f>+Integración!#REF!</f>
        <v>#REF!</v>
      </c>
      <c r="CL39" s="217" t="e">
        <f>+Integración!#REF!</f>
        <v>#REF!</v>
      </c>
      <c r="CM39" s="217" t="e">
        <f>+Integración!#REF!</f>
        <v>#REF!</v>
      </c>
      <c r="CN39" s="217" t="e">
        <f>+Integración!#REF!</f>
        <v>#REF!</v>
      </c>
      <c r="CO39" s="217" t="e">
        <f>+Integración!#REF!</f>
        <v>#REF!</v>
      </c>
      <c r="CP39" s="217" t="e">
        <f>+Integración!#REF!</f>
        <v>#REF!</v>
      </c>
      <c r="CQ39" s="217" t="e">
        <f>+Integración!#REF!</f>
        <v>#REF!</v>
      </c>
      <c r="CR39" s="217" t="e">
        <f>+Integración!#REF!</f>
        <v>#REF!</v>
      </c>
      <c r="CS39" s="217" t="e">
        <f>+Integración!#REF!</f>
        <v>#REF!</v>
      </c>
      <c r="CT39" s="217" t="e">
        <f>+Integración!#REF!</f>
        <v>#REF!</v>
      </c>
      <c r="CU39" s="218" t="e">
        <f t="shared" si="58"/>
        <v>#REF!</v>
      </c>
      <c r="CV39" s="217" t="e">
        <f t="shared" si="59"/>
        <v>#REF!</v>
      </c>
      <c r="CW39" s="219" t="e">
        <f t="shared" si="60"/>
        <v>#REF!</v>
      </c>
      <c r="CX39" s="217"/>
      <c r="CY39" s="217"/>
      <c r="CZ39" s="217"/>
      <c r="DA39" s="218" t="e">
        <f t="shared" si="61"/>
        <v>#REF!</v>
      </c>
      <c r="DB39" s="217" t="e">
        <f t="shared" si="48"/>
        <v>#REF!</v>
      </c>
      <c r="DC39" s="219" t="e">
        <f t="shared" si="49"/>
        <v>#REF!</v>
      </c>
      <c r="DD39" s="100"/>
      <c r="DF39" s="33"/>
      <c r="DG39" s="128"/>
      <c r="DH39" s="202"/>
      <c r="DI39" s="202"/>
      <c r="DJ39" s="202"/>
      <c r="DK39" s="202"/>
      <c r="DL39" s="202"/>
      <c r="DM39" s="145"/>
      <c r="DN39" s="197"/>
      <c r="DO39" s="202"/>
      <c r="DP39" s="66"/>
      <c r="DQ39" s="66"/>
      <c r="DR39" s="66"/>
      <c r="DS39" s="51"/>
      <c r="DT39" s="26"/>
      <c r="DU39" s="1"/>
      <c r="DV39" s="27"/>
      <c r="DW39" s="132"/>
      <c r="DX39" s="203"/>
      <c r="DY39" s="73"/>
      <c r="DZ39" s="73"/>
      <c r="EA39" s="73"/>
      <c r="EB39" s="73"/>
      <c r="EC39" s="145"/>
      <c r="ED39" s="366"/>
      <c r="EE39" s="366"/>
      <c r="EF39" s="52"/>
      <c r="EG39" s="52"/>
      <c r="EH39" s="52"/>
      <c r="EI39" s="42"/>
      <c r="EJ39" s="77"/>
      <c r="EK39" s="1"/>
      <c r="EL39" s="27"/>
      <c r="EM39" s="132"/>
      <c r="EN39" s="203"/>
      <c r="EO39" s="73"/>
      <c r="EP39" s="73"/>
      <c r="EQ39" s="72"/>
      <c r="ER39" s="73"/>
      <c r="ES39" s="72"/>
      <c r="ET39" s="145"/>
      <c r="EU39" s="366"/>
      <c r="EV39" s="366"/>
      <c r="EW39" s="54"/>
      <c r="EX39" s="54"/>
      <c r="EY39" s="54"/>
      <c r="EZ39" s="54"/>
      <c r="FA39" s="42"/>
      <c r="FB39" s="77"/>
      <c r="FC39" s="1"/>
      <c r="FD39" s="27"/>
      <c r="FE39" s="132" t="s">
        <v>85</v>
      </c>
      <c r="FF39" s="1"/>
      <c r="FG39" s="9" t="s">
        <v>34</v>
      </c>
      <c r="FH39" s="54" t="e">
        <f t="shared" si="109"/>
        <v>#REF!</v>
      </c>
      <c r="FI39" s="54" t="e">
        <f t="shared" si="109"/>
        <v>#REF!</v>
      </c>
      <c r="FJ39" s="162"/>
      <c r="FK39" s="202"/>
      <c r="FL39" s="8"/>
      <c r="FM39" s="7"/>
      <c r="FN39" s="7"/>
      <c r="FO39" s="42"/>
      <c r="FP39" s="26"/>
      <c r="FQ39" s="1"/>
      <c r="FR39" s="27"/>
      <c r="FS39" s="132" t="s">
        <v>85</v>
      </c>
      <c r="FT39" s="1"/>
      <c r="FU39" s="9" t="s">
        <v>34</v>
      </c>
      <c r="FV39" s="54" t="e">
        <f t="shared" si="101"/>
        <v>#REF!</v>
      </c>
      <c r="FW39" s="54" t="e">
        <f t="shared" si="102"/>
        <v>#REF!</v>
      </c>
      <c r="FX39" s="162"/>
      <c r="FY39" s="202"/>
      <c r="FZ39" s="8"/>
      <c r="GA39" s="7"/>
      <c r="GB39" s="7"/>
      <c r="GC39" s="42"/>
      <c r="GD39" s="26"/>
      <c r="GE39" s="1"/>
      <c r="GF39" s="27"/>
      <c r="GG39" s="168"/>
      <c r="GH39" s="367" t="s">
        <v>260</v>
      </c>
      <c r="GI39" s="367"/>
      <c r="GJ39" s="74" t="e">
        <f>GJ26+GJ28+GJ33</f>
        <v>#REF!</v>
      </c>
      <c r="GK39" s="74" t="e">
        <f>GK26+GK28+GK33</f>
        <v>#REF!</v>
      </c>
      <c r="GL39" s="74" t="e">
        <f>GL26+GL28+GL33</f>
        <v>#REF!</v>
      </c>
      <c r="GM39" s="74">
        <f>GM26+GM28+GM33</f>
        <v>0</v>
      </c>
      <c r="GN39" s="74" t="e">
        <f>SUM(GJ39:GM39)</f>
        <v>#REF!</v>
      </c>
      <c r="GO39" s="75"/>
      <c r="GP39" s="26"/>
    </row>
    <row r="40" spans="2:198" ht="13.9" customHeight="1" x14ac:dyDescent="0.2">
      <c r="B40" s="33"/>
      <c r="C40" s="128">
        <v>5230</v>
      </c>
      <c r="D40" s="235" t="s">
        <v>410</v>
      </c>
      <c r="E40" s="235"/>
      <c r="F40" s="217">
        <v>0</v>
      </c>
      <c r="G40" s="217">
        <v>0</v>
      </c>
      <c r="H40" s="217">
        <v>0</v>
      </c>
      <c r="I40" s="217" t="e">
        <f>+Integración!#REF!</f>
        <v>#REF!</v>
      </c>
      <c r="J40" s="217" t="e">
        <f>+Integración!#REF!</f>
        <v>#REF!</v>
      </c>
      <c r="K40" s="217" t="e">
        <f>+Integración!#REF!</f>
        <v>#REF!</v>
      </c>
      <c r="L40" s="217" t="e">
        <f>+Integración!#REF!</f>
        <v>#REF!</v>
      </c>
      <c r="M40" s="217" t="e">
        <f>+Integración!#REF!</f>
        <v>#REF!</v>
      </c>
      <c r="N40" s="217" t="e">
        <f>+Integración!#REF!</f>
        <v>#REF!</v>
      </c>
      <c r="O40" s="217" t="e">
        <f>+Integración!#REF!</f>
        <v>#REF!</v>
      </c>
      <c r="P40" s="217" t="e">
        <f>+Integración!#REF!</f>
        <v>#REF!</v>
      </c>
      <c r="Q40" s="217" t="e">
        <f>+Integración!#REF!</f>
        <v>#REF!</v>
      </c>
      <c r="R40" s="217" t="e">
        <f>+Integración!#REF!</f>
        <v>#REF!</v>
      </c>
      <c r="S40" s="217" t="e">
        <f>+Integración!#REF!</f>
        <v>#REF!</v>
      </c>
      <c r="T40" s="217" t="e">
        <f>+Integración!#REF!</f>
        <v>#REF!</v>
      </c>
      <c r="U40" s="217" t="e">
        <f>+Integración!#REF!</f>
        <v>#REF!</v>
      </c>
      <c r="V40" s="217" t="e">
        <f>+Integración!#REF!</f>
        <v>#REF!</v>
      </c>
      <c r="W40" s="217" t="e">
        <f>+Integración!#REF!</f>
        <v>#REF!</v>
      </c>
      <c r="X40" s="217" t="e">
        <f>+Integración!#REF!</f>
        <v>#REF!</v>
      </c>
      <c r="Y40" s="217" t="e">
        <f>+Integración!#REF!</f>
        <v>#REF!</v>
      </c>
      <c r="Z40" s="217" t="e">
        <f>+Integración!#REF!</f>
        <v>#REF!</v>
      </c>
      <c r="AA40" s="218" t="e">
        <f t="shared" si="31"/>
        <v>#REF!</v>
      </c>
      <c r="AB40" s="225" t="e">
        <f t="shared" si="17"/>
        <v>#REF!</v>
      </c>
      <c r="AC40" s="227" t="e">
        <f t="shared" si="18"/>
        <v>#REF!</v>
      </c>
      <c r="AD40" s="54"/>
      <c r="AE40" s="54"/>
      <c r="AF40" s="54"/>
      <c r="AG40" s="218" t="e">
        <f t="shared" si="54"/>
        <v>#REF!</v>
      </c>
      <c r="AH40" s="225" t="e">
        <f t="shared" si="55"/>
        <v>#REF!</v>
      </c>
      <c r="AI40" s="227" t="e">
        <f t="shared" si="56"/>
        <v>#REF!</v>
      </c>
      <c r="AJ40" s="26"/>
      <c r="AL40" s="27"/>
      <c r="AM40" s="132">
        <v>2170</v>
      </c>
      <c r="AN40" s="224" t="s">
        <v>456</v>
      </c>
      <c r="AO40" s="224"/>
      <c r="AP40" s="217">
        <v>0</v>
      </c>
      <c r="AQ40" s="217">
        <v>0</v>
      </c>
      <c r="AR40" s="217">
        <v>0</v>
      </c>
      <c r="AS40" s="54" t="e">
        <f>+Integración!#REF!</f>
        <v>#REF!</v>
      </c>
      <c r="AT40" s="54" t="e">
        <f>+Integración!#REF!</f>
        <v>#REF!</v>
      </c>
      <c r="AU40" s="54" t="e">
        <f>+Integración!#REF!</f>
        <v>#REF!</v>
      </c>
      <c r="AV40" s="54" t="e">
        <f>+Integración!#REF!</f>
        <v>#REF!</v>
      </c>
      <c r="AW40" s="54" t="e">
        <f>+Integración!#REF!</f>
        <v>#REF!</v>
      </c>
      <c r="AX40" s="54" t="e">
        <f>+Integración!#REF!</f>
        <v>#REF!</v>
      </c>
      <c r="AY40" s="54" t="e">
        <f>+Integración!#REF!</f>
        <v>#REF!</v>
      </c>
      <c r="AZ40" s="54" t="e">
        <f>+Integración!#REF!</f>
        <v>#REF!</v>
      </c>
      <c r="BA40" s="54" t="e">
        <f>+Integración!#REF!</f>
        <v>#REF!</v>
      </c>
      <c r="BB40" s="54" t="e">
        <f>+Integración!#REF!</f>
        <v>#REF!</v>
      </c>
      <c r="BC40" s="54" t="e">
        <f>+Integración!#REF!</f>
        <v>#REF!</v>
      </c>
      <c r="BD40" s="54" t="e">
        <f>+Integración!#REF!</f>
        <v>#REF!</v>
      </c>
      <c r="BE40" s="54" t="e">
        <f>+Integración!#REF!</f>
        <v>#REF!</v>
      </c>
      <c r="BF40" s="54" t="e">
        <f>+Integración!#REF!</f>
        <v>#REF!</v>
      </c>
      <c r="BG40" s="54" t="e">
        <f>+Integración!#REF!</f>
        <v>#REF!</v>
      </c>
      <c r="BH40" s="54" t="e">
        <f>+Integración!#REF!</f>
        <v>#REF!</v>
      </c>
      <c r="BI40" s="54" t="e">
        <f>+Integración!#REF!</f>
        <v>#REF!</v>
      </c>
      <c r="BJ40" s="54" t="e">
        <f>+Integración!#REF!</f>
        <v>#REF!</v>
      </c>
      <c r="BK40" s="91" t="e">
        <f t="shared" si="24"/>
        <v>#REF!</v>
      </c>
      <c r="BL40" s="54" t="e">
        <f t="shared" si="25"/>
        <v>#REF!</v>
      </c>
      <c r="BM40" s="92" t="e">
        <f t="shared" si="26"/>
        <v>#REF!</v>
      </c>
      <c r="BN40" s="54"/>
      <c r="BO40" s="54"/>
      <c r="BP40" s="54"/>
      <c r="BQ40" s="91" t="e">
        <f t="shared" si="57"/>
        <v>#REF!</v>
      </c>
      <c r="BR40" s="54" t="e">
        <f t="shared" si="46"/>
        <v>#REF!</v>
      </c>
      <c r="BS40" s="92" t="e">
        <f t="shared" si="47"/>
        <v>#REF!</v>
      </c>
      <c r="BT40" s="100"/>
      <c r="BV40" s="27"/>
      <c r="BW40" s="132">
        <v>5320</v>
      </c>
      <c r="BX40" s="224" t="s">
        <v>0</v>
      </c>
      <c r="BY40" s="224"/>
      <c r="BZ40" s="217">
        <v>0</v>
      </c>
      <c r="CA40" s="217">
        <v>0</v>
      </c>
      <c r="CB40" s="217">
        <v>0</v>
      </c>
      <c r="CC40" s="217" t="e">
        <f>+Integración!#REF!</f>
        <v>#REF!</v>
      </c>
      <c r="CD40" s="217" t="e">
        <f>+Integración!#REF!</f>
        <v>#REF!</v>
      </c>
      <c r="CE40" s="217" t="e">
        <f>+Integración!#REF!</f>
        <v>#REF!</v>
      </c>
      <c r="CF40" s="217" t="e">
        <f>+Integración!#REF!</f>
        <v>#REF!</v>
      </c>
      <c r="CG40" s="217" t="e">
        <f>+Integración!#REF!</f>
        <v>#REF!</v>
      </c>
      <c r="CH40" s="217" t="e">
        <f>+Integración!#REF!</f>
        <v>#REF!</v>
      </c>
      <c r="CI40" s="217" t="e">
        <f>+Integración!#REF!</f>
        <v>#REF!</v>
      </c>
      <c r="CJ40" s="217" t="e">
        <f>+Integración!#REF!</f>
        <v>#REF!</v>
      </c>
      <c r="CK40" s="217" t="e">
        <f>+Integración!#REF!</f>
        <v>#REF!</v>
      </c>
      <c r="CL40" s="217" t="e">
        <f>+Integración!#REF!</f>
        <v>#REF!</v>
      </c>
      <c r="CM40" s="217" t="e">
        <f>+Integración!#REF!</f>
        <v>#REF!</v>
      </c>
      <c r="CN40" s="217" t="e">
        <f>+Integración!#REF!</f>
        <v>#REF!</v>
      </c>
      <c r="CO40" s="217" t="e">
        <f>+Integración!#REF!</f>
        <v>#REF!</v>
      </c>
      <c r="CP40" s="217" t="e">
        <f>+Integración!#REF!</f>
        <v>#REF!</v>
      </c>
      <c r="CQ40" s="217" t="e">
        <f>+Integración!#REF!</f>
        <v>#REF!</v>
      </c>
      <c r="CR40" s="217" t="e">
        <f>+Integración!#REF!</f>
        <v>#REF!</v>
      </c>
      <c r="CS40" s="217" t="e">
        <f>+Integración!#REF!</f>
        <v>#REF!</v>
      </c>
      <c r="CT40" s="217" t="e">
        <f>+Integración!#REF!</f>
        <v>#REF!</v>
      </c>
      <c r="CU40" s="218" t="e">
        <f t="shared" si="58"/>
        <v>#REF!</v>
      </c>
      <c r="CV40" s="217" t="e">
        <f t="shared" si="59"/>
        <v>#REF!</v>
      </c>
      <c r="CW40" s="219" t="e">
        <f t="shared" si="60"/>
        <v>#REF!</v>
      </c>
      <c r="CX40" s="217"/>
      <c r="CY40" s="217"/>
      <c r="CZ40" s="217"/>
      <c r="DA40" s="218" t="e">
        <f t="shared" si="61"/>
        <v>#REF!</v>
      </c>
      <c r="DB40" s="217" t="e">
        <f t="shared" si="48"/>
        <v>#REF!</v>
      </c>
      <c r="DC40" s="219" t="e">
        <f t="shared" si="49"/>
        <v>#REF!</v>
      </c>
      <c r="DD40" s="100"/>
      <c r="DF40" s="33"/>
      <c r="DG40" s="128"/>
      <c r="DH40" s="202"/>
      <c r="DI40" s="202"/>
      <c r="DJ40" s="202"/>
      <c r="DK40" s="202"/>
      <c r="DL40" s="202"/>
      <c r="DM40" s="145"/>
      <c r="DN40" s="344" t="s">
        <v>49</v>
      </c>
      <c r="DO40" s="344"/>
      <c r="DP40" s="50" t="e">
        <f>SUM(DP41:DP46)</f>
        <v>#REF!</v>
      </c>
      <c r="DQ40" s="50" t="e">
        <f t="shared" ref="DQ40:DR40" si="128">SUM(DQ41:DQ46)</f>
        <v>#REF!</v>
      </c>
      <c r="DR40" s="50" t="e">
        <f t="shared" si="128"/>
        <v>#REF!</v>
      </c>
      <c r="DS40" s="51"/>
      <c r="DT40" s="26"/>
      <c r="DU40" s="1"/>
      <c r="DV40" s="27"/>
      <c r="DW40" s="132"/>
      <c r="DX40" s="203"/>
      <c r="DY40" s="73"/>
      <c r="DZ40" s="73"/>
      <c r="EA40" s="73"/>
      <c r="EB40" s="73"/>
      <c r="EC40" s="145"/>
      <c r="ED40" s="345" t="s">
        <v>147</v>
      </c>
      <c r="EE40" s="345"/>
      <c r="EF40" s="48" t="e">
        <f>SUM(EF41:EF45)</f>
        <v>#REF!</v>
      </c>
      <c r="EG40" s="48" t="e">
        <f t="shared" ref="EG40:EH40" si="129">SUM(EG41:EG45)</f>
        <v>#REF!</v>
      </c>
      <c r="EH40" s="48" t="e">
        <f t="shared" si="129"/>
        <v>#REF!</v>
      </c>
      <c r="EI40" s="42"/>
      <c r="EJ40" s="77"/>
      <c r="EK40" s="1"/>
      <c r="EL40" s="27"/>
      <c r="EM40" s="132"/>
      <c r="EN40" s="203"/>
      <c r="EO40" s="73"/>
      <c r="EP40" s="73"/>
      <c r="EQ40" s="72"/>
      <c r="ER40" s="73"/>
      <c r="ES40" s="72"/>
      <c r="ET40" s="145"/>
      <c r="EU40" s="345" t="s">
        <v>147</v>
      </c>
      <c r="EV40" s="345"/>
      <c r="EW40" s="49" t="e">
        <f t="shared" si="12"/>
        <v>#REF!</v>
      </c>
      <c r="EX40" s="49" t="e">
        <f t="shared" si="13"/>
        <v>#REF!</v>
      </c>
      <c r="EY40" s="49" t="e">
        <f t="shared" si="81"/>
        <v>#REF!</v>
      </c>
      <c r="EZ40" s="49" t="e">
        <f t="shared" si="82"/>
        <v>#REF!</v>
      </c>
      <c r="FA40" s="42"/>
      <c r="FB40" s="77"/>
      <c r="FC40" s="1"/>
      <c r="FD40" s="27"/>
      <c r="FE40" s="132" t="s">
        <v>86</v>
      </c>
      <c r="FF40" s="1"/>
      <c r="FG40" s="9" t="s">
        <v>219</v>
      </c>
      <c r="FH40" s="54" t="e">
        <f>+DP29</f>
        <v>#REF!</v>
      </c>
      <c r="FI40" s="54" t="e">
        <f t="shared" ref="FI40:FI42" si="130">+DQ29</f>
        <v>#REF!</v>
      </c>
      <c r="FJ40" s="162"/>
      <c r="FK40" s="349" t="s">
        <v>238</v>
      </c>
      <c r="FL40" s="349"/>
      <c r="FM40" s="50" t="e">
        <f>FM28-FM34</f>
        <v>#REF!</v>
      </c>
      <c r="FN40" s="50" t="e">
        <f t="shared" ref="FN40" si="131">FN28-FN34</f>
        <v>#REF!</v>
      </c>
      <c r="FO40" s="42"/>
      <c r="FP40" s="26"/>
      <c r="FQ40" s="1"/>
      <c r="FR40" s="27"/>
      <c r="FS40" s="132" t="s">
        <v>86</v>
      </c>
      <c r="FT40" s="1"/>
      <c r="FU40" s="9" t="s">
        <v>219</v>
      </c>
      <c r="FV40" s="54" t="e">
        <f t="shared" si="101"/>
        <v>#REF!</v>
      </c>
      <c r="FW40" s="54" t="e">
        <f t="shared" si="102"/>
        <v>#REF!</v>
      </c>
      <c r="FX40" s="162"/>
      <c r="FY40" s="349" t="s">
        <v>238</v>
      </c>
      <c r="FZ40" s="349"/>
      <c r="GA40" s="50" t="e">
        <f>GA28-GA34</f>
        <v>#REF!</v>
      </c>
      <c r="GB40" s="50" t="e">
        <f t="shared" ref="GB40" si="132">GB28-GB34</f>
        <v>#REF!</v>
      </c>
      <c r="GC40" s="42"/>
      <c r="GD40" s="26"/>
      <c r="GE40" s="1"/>
      <c r="GF40" s="27"/>
      <c r="GG40" s="122"/>
      <c r="GH40" s="76"/>
      <c r="GI40" s="76"/>
      <c r="GJ40" s="76"/>
      <c r="GK40" s="76"/>
      <c r="GL40" s="76"/>
      <c r="GM40" s="76"/>
      <c r="GN40" s="76"/>
      <c r="GO40" s="197"/>
      <c r="GP40" s="26"/>
    </row>
    <row r="41" spans="2:198" ht="13.9" customHeight="1" thickBot="1" x14ac:dyDescent="0.25">
      <c r="B41" s="33"/>
      <c r="C41" s="128">
        <v>5240</v>
      </c>
      <c r="D41" s="235" t="s">
        <v>411</v>
      </c>
      <c r="E41" s="235"/>
      <c r="F41" s="217">
        <v>0</v>
      </c>
      <c r="G41" s="217">
        <v>0</v>
      </c>
      <c r="H41" s="217">
        <v>0</v>
      </c>
      <c r="I41" s="217" t="e">
        <f>+Integración!#REF!</f>
        <v>#REF!</v>
      </c>
      <c r="J41" s="217" t="e">
        <f>+Integración!#REF!</f>
        <v>#REF!</v>
      </c>
      <c r="K41" s="217" t="e">
        <f>+Integración!#REF!</f>
        <v>#REF!</v>
      </c>
      <c r="L41" s="217" t="e">
        <f>+Integración!#REF!</f>
        <v>#REF!</v>
      </c>
      <c r="M41" s="217" t="e">
        <f>+Integración!#REF!</f>
        <v>#REF!</v>
      </c>
      <c r="N41" s="217" t="e">
        <f>+Integración!#REF!</f>
        <v>#REF!</v>
      </c>
      <c r="O41" s="217" t="e">
        <f>+Integración!#REF!</f>
        <v>#REF!</v>
      </c>
      <c r="P41" s="217" t="e">
        <f>+Integración!#REF!</f>
        <v>#REF!</v>
      </c>
      <c r="Q41" s="217" t="e">
        <f>+Integración!#REF!</f>
        <v>#REF!</v>
      </c>
      <c r="R41" s="217" t="e">
        <f>+Integración!#REF!</f>
        <v>#REF!</v>
      </c>
      <c r="S41" s="217" t="e">
        <f>+Integración!#REF!</f>
        <v>#REF!</v>
      </c>
      <c r="T41" s="217" t="e">
        <f>+Integración!#REF!</f>
        <v>#REF!</v>
      </c>
      <c r="U41" s="217" t="e">
        <f>+Integración!#REF!</f>
        <v>#REF!</v>
      </c>
      <c r="V41" s="217" t="e">
        <f>+Integración!#REF!</f>
        <v>#REF!</v>
      </c>
      <c r="W41" s="217" t="e">
        <f>+Integración!#REF!</f>
        <v>#REF!</v>
      </c>
      <c r="X41" s="217" t="e">
        <f>+Integración!#REF!</f>
        <v>#REF!</v>
      </c>
      <c r="Y41" s="217" t="e">
        <f>+Integración!#REF!</f>
        <v>#REF!</v>
      </c>
      <c r="Z41" s="217" t="e">
        <f>+Integración!#REF!</f>
        <v>#REF!</v>
      </c>
      <c r="AA41" s="218" t="e">
        <f t="shared" si="31"/>
        <v>#REF!</v>
      </c>
      <c r="AB41" s="225" t="e">
        <f t="shared" si="17"/>
        <v>#REF!</v>
      </c>
      <c r="AC41" s="227" t="e">
        <f t="shared" si="18"/>
        <v>#REF!</v>
      </c>
      <c r="AD41" s="54"/>
      <c r="AE41" s="54"/>
      <c r="AF41" s="54"/>
      <c r="AG41" s="218" t="e">
        <f t="shared" si="54"/>
        <v>#REF!</v>
      </c>
      <c r="AH41" s="225" t="e">
        <f t="shared" si="55"/>
        <v>#REF!</v>
      </c>
      <c r="AI41" s="227" t="e">
        <f t="shared" si="56"/>
        <v>#REF!</v>
      </c>
      <c r="AJ41" s="26"/>
      <c r="AL41" s="27"/>
      <c r="AM41" s="132">
        <v>2190</v>
      </c>
      <c r="AN41" s="224" t="s">
        <v>457</v>
      </c>
      <c r="AO41" s="224"/>
      <c r="AP41" s="217">
        <v>0</v>
      </c>
      <c r="AQ41" s="217">
        <v>0</v>
      </c>
      <c r="AR41" s="217">
        <v>0</v>
      </c>
      <c r="AS41" s="54" t="e">
        <f>+Integración!#REF!</f>
        <v>#REF!</v>
      </c>
      <c r="AT41" s="54" t="e">
        <f>+Integración!#REF!</f>
        <v>#REF!</v>
      </c>
      <c r="AU41" s="54" t="e">
        <f>+Integración!#REF!</f>
        <v>#REF!</v>
      </c>
      <c r="AV41" s="54" t="e">
        <f>+Integración!#REF!</f>
        <v>#REF!</v>
      </c>
      <c r="AW41" s="54" t="e">
        <f>+Integración!#REF!</f>
        <v>#REF!</v>
      </c>
      <c r="AX41" s="54" t="e">
        <f>+Integración!#REF!</f>
        <v>#REF!</v>
      </c>
      <c r="AY41" s="54" t="e">
        <f>+Integración!#REF!</f>
        <v>#REF!</v>
      </c>
      <c r="AZ41" s="54" t="e">
        <f>+Integración!#REF!</f>
        <v>#REF!</v>
      </c>
      <c r="BA41" s="54" t="e">
        <f>+Integración!#REF!</f>
        <v>#REF!</v>
      </c>
      <c r="BB41" s="54" t="e">
        <f>+Integración!#REF!</f>
        <v>#REF!</v>
      </c>
      <c r="BC41" s="54" t="e">
        <f>+Integración!#REF!</f>
        <v>#REF!</v>
      </c>
      <c r="BD41" s="54" t="e">
        <f>+Integración!#REF!</f>
        <v>#REF!</v>
      </c>
      <c r="BE41" s="54" t="e">
        <f>+Integración!#REF!</f>
        <v>#REF!</v>
      </c>
      <c r="BF41" s="54" t="e">
        <f>+Integración!#REF!</f>
        <v>#REF!</v>
      </c>
      <c r="BG41" s="54" t="e">
        <f>+Integración!#REF!</f>
        <v>#REF!</v>
      </c>
      <c r="BH41" s="54" t="e">
        <f>+Integración!#REF!</f>
        <v>#REF!</v>
      </c>
      <c r="BI41" s="54" t="e">
        <f>+Integración!#REF!</f>
        <v>#REF!</v>
      </c>
      <c r="BJ41" s="54" t="e">
        <f>+Integración!#REF!</f>
        <v>#REF!</v>
      </c>
      <c r="BK41" s="91" t="e">
        <f t="shared" si="24"/>
        <v>#REF!</v>
      </c>
      <c r="BL41" s="54" t="e">
        <f t="shared" si="25"/>
        <v>#REF!</v>
      </c>
      <c r="BM41" s="92" t="e">
        <f t="shared" si="26"/>
        <v>#REF!</v>
      </c>
      <c r="BN41" s="54"/>
      <c r="BO41" s="54"/>
      <c r="BP41" s="54"/>
      <c r="BQ41" s="91" t="e">
        <f t="shared" si="57"/>
        <v>#REF!</v>
      </c>
      <c r="BR41" s="54" t="e">
        <f t="shared" si="46"/>
        <v>#REF!</v>
      </c>
      <c r="BS41" s="92" t="e">
        <f t="shared" si="47"/>
        <v>#REF!</v>
      </c>
      <c r="BT41" s="100"/>
      <c r="BV41" s="27"/>
      <c r="BW41" s="132">
        <v>5330</v>
      </c>
      <c r="BX41" s="224" t="s">
        <v>41</v>
      </c>
      <c r="BY41" s="224"/>
      <c r="BZ41" s="217">
        <v>0</v>
      </c>
      <c r="CA41" s="217">
        <v>0</v>
      </c>
      <c r="CB41" s="217">
        <v>0</v>
      </c>
      <c r="CC41" s="217" t="e">
        <f>+Integración!#REF!</f>
        <v>#REF!</v>
      </c>
      <c r="CD41" s="217" t="e">
        <f>+Integración!#REF!</f>
        <v>#REF!</v>
      </c>
      <c r="CE41" s="217" t="e">
        <f>+Integración!#REF!</f>
        <v>#REF!</v>
      </c>
      <c r="CF41" s="217" t="e">
        <f>+Integración!#REF!</f>
        <v>#REF!</v>
      </c>
      <c r="CG41" s="217" t="e">
        <f>+Integración!#REF!</f>
        <v>#REF!</v>
      </c>
      <c r="CH41" s="217" t="e">
        <f>+Integración!#REF!</f>
        <v>#REF!</v>
      </c>
      <c r="CI41" s="217" t="e">
        <f>+Integración!#REF!</f>
        <v>#REF!</v>
      </c>
      <c r="CJ41" s="217" t="e">
        <f>+Integración!#REF!</f>
        <v>#REF!</v>
      </c>
      <c r="CK41" s="217" t="e">
        <f>+Integración!#REF!</f>
        <v>#REF!</v>
      </c>
      <c r="CL41" s="217" t="e">
        <f>+Integración!#REF!</f>
        <v>#REF!</v>
      </c>
      <c r="CM41" s="217" t="e">
        <f>+Integración!#REF!</f>
        <v>#REF!</v>
      </c>
      <c r="CN41" s="217" t="e">
        <f>+Integración!#REF!</f>
        <v>#REF!</v>
      </c>
      <c r="CO41" s="217" t="e">
        <f>+Integración!#REF!</f>
        <v>#REF!</v>
      </c>
      <c r="CP41" s="217" t="e">
        <f>+Integración!#REF!</f>
        <v>#REF!</v>
      </c>
      <c r="CQ41" s="217" t="e">
        <f>+Integración!#REF!</f>
        <v>#REF!</v>
      </c>
      <c r="CR41" s="217" t="e">
        <f>+Integración!#REF!</f>
        <v>#REF!</v>
      </c>
      <c r="CS41" s="217" t="e">
        <f>+Integración!#REF!</f>
        <v>#REF!</v>
      </c>
      <c r="CT41" s="217" t="e">
        <f>+Integración!#REF!</f>
        <v>#REF!</v>
      </c>
      <c r="CU41" s="218" t="e">
        <f t="shared" si="58"/>
        <v>#REF!</v>
      </c>
      <c r="CV41" s="217" t="e">
        <f t="shared" si="59"/>
        <v>#REF!</v>
      </c>
      <c r="CW41" s="219" t="e">
        <f t="shared" si="60"/>
        <v>#REF!</v>
      </c>
      <c r="CX41" s="217"/>
      <c r="CY41" s="217"/>
      <c r="CZ41" s="217"/>
      <c r="DA41" s="218" t="e">
        <f t="shared" si="61"/>
        <v>#REF!</v>
      </c>
      <c r="DB41" s="217" t="e">
        <f t="shared" si="48"/>
        <v>#REF!</v>
      </c>
      <c r="DC41" s="219" t="e">
        <f t="shared" si="49"/>
        <v>#REF!</v>
      </c>
      <c r="DD41" s="100"/>
      <c r="DF41" s="33"/>
      <c r="DG41" s="128"/>
      <c r="DH41" s="202"/>
      <c r="DI41" s="202"/>
      <c r="DJ41" s="202"/>
      <c r="DK41" s="202"/>
      <c r="DL41" s="202"/>
      <c r="DM41" s="145" t="s">
        <v>94</v>
      </c>
      <c r="DN41" s="362" t="s">
        <v>50</v>
      </c>
      <c r="DO41" s="362"/>
      <c r="DP41" s="54" t="e">
        <f>+AG58</f>
        <v>#REF!</v>
      </c>
      <c r="DQ41" s="54" t="e">
        <f>+AH58</f>
        <v>#REF!</v>
      </c>
      <c r="DR41" s="54" t="e">
        <f>+AI58</f>
        <v>#REF!</v>
      </c>
      <c r="DS41" s="51"/>
      <c r="DT41" s="26"/>
      <c r="DU41" s="1"/>
      <c r="DV41" s="27"/>
      <c r="DW41" s="132"/>
      <c r="DX41" s="203"/>
      <c r="DY41" s="73"/>
      <c r="DZ41" s="73"/>
      <c r="EA41" s="73"/>
      <c r="EB41" s="73"/>
      <c r="EC41" s="145" t="s">
        <v>191</v>
      </c>
      <c r="ED41" s="342" t="s">
        <v>148</v>
      </c>
      <c r="EE41" s="342"/>
      <c r="EF41" s="54" t="e">
        <f>+BQ55</f>
        <v>#REF!</v>
      </c>
      <c r="EG41" s="54" t="e">
        <f>+BR55</f>
        <v>#REF!</v>
      </c>
      <c r="EH41" s="54" t="e">
        <f>+BS55</f>
        <v>#REF!</v>
      </c>
      <c r="EI41" s="42"/>
      <c r="EJ41" s="77"/>
      <c r="EK41" s="1"/>
      <c r="EL41" s="27"/>
      <c r="EM41" s="132"/>
      <c r="EN41" s="203"/>
      <c r="EO41" s="73"/>
      <c r="EP41" s="73"/>
      <c r="EQ41" s="72"/>
      <c r="ER41" s="73"/>
      <c r="ES41" s="72"/>
      <c r="ET41" s="145" t="s">
        <v>191</v>
      </c>
      <c r="EU41" s="342" t="s">
        <v>148</v>
      </c>
      <c r="EV41" s="342"/>
      <c r="EW41" s="54" t="e">
        <f t="shared" si="12"/>
        <v>#REF!</v>
      </c>
      <c r="EX41" s="54" t="e">
        <f t="shared" si="13"/>
        <v>#REF!</v>
      </c>
      <c r="EY41" s="54" t="e">
        <f t="shared" si="81"/>
        <v>#REF!</v>
      </c>
      <c r="EZ41" s="54" t="e">
        <f t="shared" si="82"/>
        <v>#REF!</v>
      </c>
      <c r="FA41" s="42"/>
      <c r="FB41" s="77"/>
      <c r="FC41" s="1"/>
      <c r="FD41" s="27"/>
      <c r="FE41" s="132" t="s">
        <v>87</v>
      </c>
      <c r="FF41" s="1"/>
      <c r="FG41" s="9" t="s">
        <v>220</v>
      </c>
      <c r="FH41" s="54" t="e">
        <f>+DP30</f>
        <v>#REF!</v>
      </c>
      <c r="FI41" s="54" t="e">
        <f t="shared" si="130"/>
        <v>#REF!</v>
      </c>
      <c r="FJ41" s="162"/>
      <c r="FK41" s="202"/>
      <c r="FL41" s="8"/>
      <c r="FM41" s="7"/>
      <c r="FN41" s="7"/>
      <c r="FO41" s="42"/>
      <c r="FP41" s="26"/>
      <c r="FQ41" s="1"/>
      <c r="FR41" s="27"/>
      <c r="FS41" s="132" t="s">
        <v>87</v>
      </c>
      <c r="FT41" s="1"/>
      <c r="FU41" s="9" t="s">
        <v>220</v>
      </c>
      <c r="FV41" s="54" t="e">
        <f t="shared" si="101"/>
        <v>#REF!</v>
      </c>
      <c r="FW41" s="54" t="e">
        <f t="shared" si="102"/>
        <v>#REF!</v>
      </c>
      <c r="FX41" s="162"/>
      <c r="FY41" s="202"/>
      <c r="FZ41" s="8"/>
      <c r="GA41" s="7"/>
      <c r="GB41" s="7"/>
      <c r="GC41" s="42"/>
      <c r="GD41" s="26"/>
      <c r="GE41" s="1"/>
      <c r="GF41" s="63"/>
      <c r="GG41" s="131"/>
      <c r="GH41" s="17"/>
      <c r="GI41" s="17"/>
      <c r="GJ41" s="17"/>
      <c r="GK41" s="17"/>
      <c r="GL41" s="17"/>
      <c r="GM41" s="17"/>
      <c r="GN41" s="17"/>
      <c r="GO41" s="80"/>
      <c r="GP41" s="81"/>
    </row>
    <row r="42" spans="2:198" ht="13.9" customHeight="1" x14ac:dyDescent="0.2">
      <c r="B42" s="33"/>
      <c r="C42" s="128">
        <v>5250</v>
      </c>
      <c r="D42" s="235" t="s">
        <v>412</v>
      </c>
      <c r="E42" s="235"/>
      <c r="F42" s="225">
        <v>0</v>
      </c>
      <c r="G42" s="225">
        <v>0</v>
      </c>
      <c r="H42" s="225">
        <v>0</v>
      </c>
      <c r="I42" s="225" t="e">
        <f>+Integración!#REF!</f>
        <v>#REF!</v>
      </c>
      <c r="J42" s="225" t="e">
        <f>+Integración!#REF!</f>
        <v>#REF!</v>
      </c>
      <c r="K42" s="225" t="e">
        <f>+Integración!#REF!</f>
        <v>#REF!</v>
      </c>
      <c r="L42" s="225" t="e">
        <f>+Integración!#REF!</f>
        <v>#REF!</v>
      </c>
      <c r="M42" s="225" t="e">
        <f>+Integración!#REF!</f>
        <v>#REF!</v>
      </c>
      <c r="N42" s="225" t="e">
        <f>+Integración!#REF!</f>
        <v>#REF!</v>
      </c>
      <c r="O42" s="225" t="e">
        <f>+Integración!#REF!</f>
        <v>#REF!</v>
      </c>
      <c r="P42" s="225" t="e">
        <f>+Integración!#REF!</f>
        <v>#REF!</v>
      </c>
      <c r="Q42" s="225" t="e">
        <f>+Integración!#REF!</f>
        <v>#REF!</v>
      </c>
      <c r="R42" s="225" t="e">
        <f>+Integración!#REF!</f>
        <v>#REF!</v>
      </c>
      <c r="S42" s="225" t="e">
        <f>+Integración!#REF!</f>
        <v>#REF!</v>
      </c>
      <c r="T42" s="225" t="e">
        <f>+Integración!#REF!</f>
        <v>#REF!</v>
      </c>
      <c r="U42" s="225" t="e">
        <f>+Integración!#REF!</f>
        <v>#REF!</v>
      </c>
      <c r="V42" s="225" t="e">
        <f>+Integración!#REF!</f>
        <v>#REF!</v>
      </c>
      <c r="W42" s="225" t="e">
        <f>+Integración!#REF!</f>
        <v>#REF!</v>
      </c>
      <c r="X42" s="225" t="e">
        <f>+Integración!#REF!</f>
        <v>#REF!</v>
      </c>
      <c r="Y42" s="225" t="e">
        <f>+Integración!#REF!</f>
        <v>#REF!</v>
      </c>
      <c r="Z42" s="225" t="e">
        <f>+Integración!#REF!</f>
        <v>#REF!</v>
      </c>
      <c r="AA42" s="218" t="e">
        <f t="shared" si="31"/>
        <v>#REF!</v>
      </c>
      <c r="AB42" s="225" t="e">
        <f t="shared" si="17"/>
        <v>#REF!</v>
      </c>
      <c r="AC42" s="227" t="e">
        <f t="shared" si="18"/>
        <v>#REF!</v>
      </c>
      <c r="AD42" s="52"/>
      <c r="AE42" s="52"/>
      <c r="AF42" s="52"/>
      <c r="AG42" s="218" t="e">
        <f t="shared" si="54"/>
        <v>#REF!</v>
      </c>
      <c r="AH42" s="225" t="e">
        <f t="shared" si="55"/>
        <v>#REF!</v>
      </c>
      <c r="AI42" s="227" t="e">
        <f t="shared" si="56"/>
        <v>#REF!</v>
      </c>
      <c r="AJ42" s="26"/>
      <c r="AL42" s="27"/>
      <c r="AM42" s="133">
        <v>2200</v>
      </c>
      <c r="AN42" s="233" t="s">
        <v>458</v>
      </c>
      <c r="AO42" s="233"/>
      <c r="AP42" s="221">
        <f>SUM(AP43:AP48)</f>
        <v>0</v>
      </c>
      <c r="AQ42" s="221">
        <f t="shared" ref="AQ42:AR42" si="133">SUM(AQ43:AQ48)</f>
        <v>0</v>
      </c>
      <c r="AR42" s="221">
        <f t="shared" si="133"/>
        <v>0</v>
      </c>
      <c r="AS42" s="54" t="e">
        <f>+Integración!#REF!</f>
        <v>#REF!</v>
      </c>
      <c r="AT42" s="54" t="e">
        <f>+Integración!#REF!</f>
        <v>#REF!</v>
      </c>
      <c r="AU42" s="54" t="e">
        <f>+Integración!#REF!</f>
        <v>#REF!</v>
      </c>
      <c r="AV42" s="54" t="e">
        <f>+Integración!#REF!</f>
        <v>#REF!</v>
      </c>
      <c r="AW42" s="54" t="e">
        <f>+Integración!#REF!</f>
        <v>#REF!</v>
      </c>
      <c r="AX42" s="54" t="e">
        <f>+Integración!#REF!</f>
        <v>#REF!</v>
      </c>
      <c r="AY42" s="54" t="e">
        <f>+Integración!#REF!</f>
        <v>#REF!</v>
      </c>
      <c r="AZ42" s="54" t="e">
        <f>+Integración!#REF!</f>
        <v>#REF!</v>
      </c>
      <c r="BA42" s="54" t="e">
        <f>+Integración!#REF!</f>
        <v>#REF!</v>
      </c>
      <c r="BB42" s="54" t="e">
        <f>+Integración!#REF!</f>
        <v>#REF!</v>
      </c>
      <c r="BC42" s="54" t="e">
        <f>+Integración!#REF!</f>
        <v>#REF!</v>
      </c>
      <c r="BD42" s="54" t="e">
        <f>+Integración!#REF!</f>
        <v>#REF!</v>
      </c>
      <c r="BE42" s="54" t="e">
        <f>+Integración!#REF!</f>
        <v>#REF!</v>
      </c>
      <c r="BF42" s="54" t="e">
        <f>+Integración!#REF!</f>
        <v>#REF!</v>
      </c>
      <c r="BG42" s="54" t="e">
        <f>+Integración!#REF!</f>
        <v>#REF!</v>
      </c>
      <c r="BH42" s="54" t="e">
        <f>+Integración!#REF!</f>
        <v>#REF!</v>
      </c>
      <c r="BI42" s="54" t="e">
        <f>+Integración!#REF!</f>
        <v>#REF!</v>
      </c>
      <c r="BJ42" s="54" t="e">
        <f>+Integración!#REF!</f>
        <v>#REF!</v>
      </c>
      <c r="BK42" s="91" t="e">
        <f t="shared" si="24"/>
        <v>#REF!</v>
      </c>
      <c r="BL42" s="54" t="e">
        <f t="shared" si="25"/>
        <v>#REF!</v>
      </c>
      <c r="BM42" s="92" t="e">
        <f t="shared" si="26"/>
        <v>#REF!</v>
      </c>
      <c r="BN42" s="54"/>
      <c r="BO42" s="54"/>
      <c r="BP42" s="54"/>
      <c r="BQ42" s="91" t="e">
        <f t="shared" si="57"/>
        <v>#REF!</v>
      </c>
      <c r="BR42" s="54" t="e">
        <f t="shared" si="46"/>
        <v>#REF!</v>
      </c>
      <c r="BS42" s="92" t="e">
        <f t="shared" si="47"/>
        <v>#REF!</v>
      </c>
      <c r="BT42" s="100"/>
      <c r="BV42" s="27"/>
      <c r="BW42" s="132">
        <v>4500</v>
      </c>
      <c r="BX42" s="224" t="s">
        <v>481</v>
      </c>
      <c r="BY42" s="224"/>
      <c r="BZ42" s="217">
        <v>0</v>
      </c>
      <c r="CA42" s="217">
        <v>0</v>
      </c>
      <c r="CB42" s="217">
        <v>0</v>
      </c>
      <c r="CC42" s="217" t="e">
        <f>+Integración!#REF!</f>
        <v>#REF!</v>
      </c>
      <c r="CD42" s="217" t="e">
        <f>+Integración!#REF!</f>
        <v>#REF!</v>
      </c>
      <c r="CE42" s="217" t="e">
        <f>+Integración!#REF!</f>
        <v>#REF!</v>
      </c>
      <c r="CF42" s="217" t="e">
        <f>+Integración!#REF!</f>
        <v>#REF!</v>
      </c>
      <c r="CG42" s="217" t="e">
        <f>+Integración!#REF!</f>
        <v>#REF!</v>
      </c>
      <c r="CH42" s="217" t="e">
        <f>+Integración!#REF!</f>
        <v>#REF!</v>
      </c>
      <c r="CI42" s="217" t="e">
        <f>+Integración!#REF!</f>
        <v>#REF!</v>
      </c>
      <c r="CJ42" s="217" t="e">
        <f>+Integración!#REF!</f>
        <v>#REF!</v>
      </c>
      <c r="CK42" s="217" t="e">
        <f>+Integración!#REF!</f>
        <v>#REF!</v>
      </c>
      <c r="CL42" s="217" t="e">
        <f>+Integración!#REF!</f>
        <v>#REF!</v>
      </c>
      <c r="CM42" s="217" t="e">
        <f>+Integración!#REF!</f>
        <v>#REF!</v>
      </c>
      <c r="CN42" s="217" t="e">
        <f>+Integración!#REF!</f>
        <v>#REF!</v>
      </c>
      <c r="CO42" s="217" t="e">
        <f>+Integración!#REF!</f>
        <v>#REF!</v>
      </c>
      <c r="CP42" s="217" t="e">
        <f>+Integración!#REF!</f>
        <v>#REF!</v>
      </c>
      <c r="CQ42" s="217" t="e">
        <f>+Integración!#REF!</f>
        <v>#REF!</v>
      </c>
      <c r="CR42" s="217" t="e">
        <f>+Integración!#REF!</f>
        <v>#REF!</v>
      </c>
      <c r="CS42" s="217" t="e">
        <f>+Integración!#REF!</f>
        <v>#REF!</v>
      </c>
      <c r="CT42" s="217" t="e">
        <f>+Integración!#REF!</f>
        <v>#REF!</v>
      </c>
      <c r="CU42" s="218" t="e">
        <f t="shared" si="58"/>
        <v>#REF!</v>
      </c>
      <c r="CV42" s="217" t="e">
        <f t="shared" si="59"/>
        <v>#REF!</v>
      </c>
      <c r="CW42" s="219" t="e">
        <f t="shared" si="60"/>
        <v>#REF!</v>
      </c>
      <c r="CX42" s="217"/>
      <c r="CY42" s="217"/>
      <c r="CZ42" s="217"/>
      <c r="DA42" s="218" t="e">
        <f t="shared" si="61"/>
        <v>#REF!</v>
      </c>
      <c r="DB42" s="217" t="e">
        <f t="shared" si="48"/>
        <v>#REF!</v>
      </c>
      <c r="DC42" s="219" t="e">
        <f t="shared" si="49"/>
        <v>#REF!</v>
      </c>
      <c r="DD42" s="100"/>
      <c r="DF42" s="33"/>
      <c r="DG42" s="128"/>
      <c r="DH42" s="202"/>
      <c r="DI42" s="202"/>
      <c r="DJ42" s="202"/>
      <c r="DK42" s="202"/>
      <c r="DL42" s="202"/>
      <c r="DM42" s="145" t="s">
        <v>95</v>
      </c>
      <c r="DN42" s="342" t="s">
        <v>51</v>
      </c>
      <c r="DO42" s="342"/>
      <c r="DP42" s="54" t="e">
        <f t="shared" ref="DP42:DP46" si="134">+AG59</f>
        <v>#REF!</v>
      </c>
      <c r="DQ42" s="54" t="e">
        <f t="shared" ref="DQ42:DR46" si="135">+AH59</f>
        <v>#REF!</v>
      </c>
      <c r="DR42" s="54" t="e">
        <f t="shared" si="135"/>
        <v>#REF!</v>
      </c>
      <c r="DS42" s="51"/>
      <c r="DT42" s="26"/>
      <c r="DU42" s="1"/>
      <c r="DV42" s="27"/>
      <c r="DW42" s="132"/>
      <c r="DX42" s="203"/>
      <c r="DY42" s="73"/>
      <c r="DZ42" s="73"/>
      <c r="EA42" s="73"/>
      <c r="EB42" s="73"/>
      <c r="EC42" s="145" t="s">
        <v>192</v>
      </c>
      <c r="ED42" s="342" t="s">
        <v>149</v>
      </c>
      <c r="EE42" s="342"/>
      <c r="EF42" s="54" t="e">
        <f t="shared" ref="EF42:EF45" si="136">+BQ56</f>
        <v>#REF!</v>
      </c>
      <c r="EG42" s="54" t="e">
        <f t="shared" ref="EG42:EH45" si="137">+BR56</f>
        <v>#REF!</v>
      </c>
      <c r="EH42" s="54" t="e">
        <f t="shared" si="137"/>
        <v>#REF!</v>
      </c>
      <c r="EI42" s="42"/>
      <c r="EJ42" s="77"/>
      <c r="EK42" s="1"/>
      <c r="EL42" s="27"/>
      <c r="EM42" s="132"/>
      <c r="EN42" s="203"/>
      <c r="EO42" s="73"/>
      <c r="EP42" s="73"/>
      <c r="EQ42" s="72"/>
      <c r="ER42" s="73"/>
      <c r="ES42" s="72"/>
      <c r="ET42" s="145" t="s">
        <v>192</v>
      </c>
      <c r="EU42" s="342" t="s">
        <v>149</v>
      </c>
      <c r="EV42" s="342"/>
      <c r="EW42" s="54" t="e">
        <f t="shared" si="12"/>
        <v>#REF!</v>
      </c>
      <c r="EX42" s="54" t="e">
        <f t="shared" si="13"/>
        <v>#REF!</v>
      </c>
      <c r="EY42" s="54" t="e">
        <f t="shared" si="81"/>
        <v>#REF!</v>
      </c>
      <c r="EZ42" s="54" t="e">
        <f t="shared" si="82"/>
        <v>#REF!</v>
      </c>
      <c r="FA42" s="42"/>
      <c r="FB42" s="77"/>
      <c r="FC42" s="1"/>
      <c r="FD42" s="27"/>
      <c r="FE42" s="132" t="s">
        <v>88</v>
      </c>
      <c r="FF42" s="1"/>
      <c r="FG42" s="9" t="s">
        <v>41</v>
      </c>
      <c r="FH42" s="54" t="e">
        <f>+DP31</f>
        <v>#REF!</v>
      </c>
      <c r="FI42" s="54" t="e">
        <f t="shared" si="130"/>
        <v>#REF!</v>
      </c>
      <c r="FJ42" s="162"/>
      <c r="FK42" s="202"/>
      <c r="FL42" s="8"/>
      <c r="FM42" s="7"/>
      <c r="FN42" s="7"/>
      <c r="FO42" s="42"/>
      <c r="FP42" s="26"/>
      <c r="FQ42" s="1"/>
      <c r="FR42" s="27"/>
      <c r="FS42" s="132" t="s">
        <v>88</v>
      </c>
      <c r="FT42" s="1"/>
      <c r="FU42" s="9" t="s">
        <v>41</v>
      </c>
      <c r="FV42" s="54" t="e">
        <f t="shared" si="101"/>
        <v>#REF!</v>
      </c>
      <c r="FW42" s="54" t="e">
        <f t="shared" si="102"/>
        <v>#REF!</v>
      </c>
      <c r="FX42" s="162"/>
      <c r="FY42" s="202"/>
      <c r="FZ42" s="8"/>
      <c r="GA42" s="7"/>
      <c r="GB42" s="7"/>
      <c r="GC42" s="42"/>
      <c r="GD42" s="26"/>
      <c r="GE42" s="1"/>
      <c r="GF42" s="1"/>
      <c r="GG42" s="20"/>
      <c r="GH42" s="1"/>
      <c r="GI42" s="1"/>
      <c r="GJ42" s="1"/>
      <c r="GK42" s="1"/>
      <c r="GL42" s="1"/>
      <c r="GM42" s="1"/>
      <c r="GN42" s="177" t="e">
        <f>+GN26-EG34</f>
        <v>#REF!</v>
      </c>
      <c r="GO42" s="1"/>
      <c r="GP42" s="1"/>
    </row>
    <row r="43" spans="2:198" ht="13.9" customHeight="1" x14ac:dyDescent="0.2">
      <c r="B43" s="33"/>
      <c r="C43" s="128">
        <v>5260</v>
      </c>
      <c r="D43" s="235" t="s">
        <v>413</v>
      </c>
      <c r="E43" s="235"/>
      <c r="F43" s="225">
        <v>0</v>
      </c>
      <c r="G43" s="225">
        <v>0</v>
      </c>
      <c r="H43" s="225">
        <v>0</v>
      </c>
      <c r="I43" s="225" t="e">
        <f>+Integración!#REF!</f>
        <v>#REF!</v>
      </c>
      <c r="J43" s="225" t="e">
        <f>+Integración!#REF!</f>
        <v>#REF!</v>
      </c>
      <c r="K43" s="225" t="e">
        <f>+Integración!#REF!</f>
        <v>#REF!</v>
      </c>
      <c r="L43" s="225" t="e">
        <f>+Integración!#REF!</f>
        <v>#REF!</v>
      </c>
      <c r="M43" s="225" t="e">
        <f>+Integración!#REF!</f>
        <v>#REF!</v>
      </c>
      <c r="N43" s="225" t="e">
        <f>+Integración!#REF!</f>
        <v>#REF!</v>
      </c>
      <c r="O43" s="225" t="e">
        <f>+Integración!#REF!</f>
        <v>#REF!</v>
      </c>
      <c r="P43" s="225" t="e">
        <f>+Integración!#REF!</f>
        <v>#REF!</v>
      </c>
      <c r="Q43" s="225" t="e">
        <f>+Integración!#REF!</f>
        <v>#REF!</v>
      </c>
      <c r="R43" s="225" t="e">
        <f>+Integración!#REF!</f>
        <v>#REF!</v>
      </c>
      <c r="S43" s="225" t="e">
        <f>+Integración!#REF!</f>
        <v>#REF!</v>
      </c>
      <c r="T43" s="225" t="e">
        <f>+Integración!#REF!</f>
        <v>#REF!</v>
      </c>
      <c r="U43" s="225" t="e">
        <f>+Integración!#REF!</f>
        <v>#REF!</v>
      </c>
      <c r="V43" s="225" t="e">
        <f>+Integración!#REF!</f>
        <v>#REF!</v>
      </c>
      <c r="W43" s="225" t="e">
        <f>+Integración!#REF!</f>
        <v>#REF!</v>
      </c>
      <c r="X43" s="225" t="e">
        <f>+Integración!#REF!</f>
        <v>#REF!</v>
      </c>
      <c r="Y43" s="225" t="e">
        <f>+Integración!#REF!</f>
        <v>#REF!</v>
      </c>
      <c r="Z43" s="225" t="e">
        <f>+Integración!#REF!</f>
        <v>#REF!</v>
      </c>
      <c r="AA43" s="218" t="e">
        <f t="shared" si="31"/>
        <v>#REF!</v>
      </c>
      <c r="AB43" s="225" t="e">
        <f t="shared" si="17"/>
        <v>#REF!</v>
      </c>
      <c r="AC43" s="227" t="e">
        <f t="shared" si="18"/>
        <v>#REF!</v>
      </c>
      <c r="AD43" s="50"/>
      <c r="AE43" s="50"/>
      <c r="AF43" s="50"/>
      <c r="AG43" s="218" t="e">
        <f t="shared" si="54"/>
        <v>#REF!</v>
      </c>
      <c r="AH43" s="225" t="e">
        <f t="shared" si="55"/>
        <v>#REF!</v>
      </c>
      <c r="AI43" s="227" t="e">
        <f t="shared" si="56"/>
        <v>#REF!</v>
      </c>
      <c r="AJ43" s="26"/>
      <c r="AL43" s="27"/>
      <c r="AM43" s="132">
        <v>2210</v>
      </c>
      <c r="AN43" s="224" t="s">
        <v>459</v>
      </c>
      <c r="AO43" s="224"/>
      <c r="AP43" s="217">
        <v>0</v>
      </c>
      <c r="AQ43" s="217">
        <v>0</v>
      </c>
      <c r="AR43" s="217">
        <v>0</v>
      </c>
      <c r="AS43" s="54" t="e">
        <f>+Integración!#REF!</f>
        <v>#REF!</v>
      </c>
      <c r="AT43" s="54" t="e">
        <f>+Integración!#REF!</f>
        <v>#REF!</v>
      </c>
      <c r="AU43" s="54" t="e">
        <f>+Integración!#REF!</f>
        <v>#REF!</v>
      </c>
      <c r="AV43" s="54" t="e">
        <f>+Integración!#REF!</f>
        <v>#REF!</v>
      </c>
      <c r="AW43" s="54" t="e">
        <f>+Integración!#REF!</f>
        <v>#REF!</v>
      </c>
      <c r="AX43" s="54" t="e">
        <f>+Integración!#REF!</f>
        <v>#REF!</v>
      </c>
      <c r="AY43" s="54" t="e">
        <f>+Integración!#REF!</f>
        <v>#REF!</v>
      </c>
      <c r="AZ43" s="54" t="e">
        <f>+Integración!#REF!</f>
        <v>#REF!</v>
      </c>
      <c r="BA43" s="54" t="e">
        <f>+Integración!#REF!</f>
        <v>#REF!</v>
      </c>
      <c r="BB43" s="54" t="e">
        <f>+Integración!#REF!</f>
        <v>#REF!</v>
      </c>
      <c r="BC43" s="54" t="e">
        <f>+Integración!#REF!</f>
        <v>#REF!</v>
      </c>
      <c r="BD43" s="54" t="e">
        <f>+Integración!#REF!</f>
        <v>#REF!</v>
      </c>
      <c r="BE43" s="54" t="e">
        <f>+Integración!#REF!</f>
        <v>#REF!</v>
      </c>
      <c r="BF43" s="54" t="e">
        <f>+Integración!#REF!</f>
        <v>#REF!</v>
      </c>
      <c r="BG43" s="54" t="e">
        <f>+Integración!#REF!</f>
        <v>#REF!</v>
      </c>
      <c r="BH43" s="54" t="e">
        <f>+Integración!#REF!</f>
        <v>#REF!</v>
      </c>
      <c r="BI43" s="54" t="e">
        <f>+Integración!#REF!</f>
        <v>#REF!</v>
      </c>
      <c r="BJ43" s="54" t="e">
        <f>+Integración!#REF!</f>
        <v>#REF!</v>
      </c>
      <c r="BK43" s="91" t="e">
        <f t="shared" si="24"/>
        <v>#REF!</v>
      </c>
      <c r="BL43" s="54" t="e">
        <f t="shared" si="25"/>
        <v>#REF!</v>
      </c>
      <c r="BM43" s="92" t="e">
        <f t="shared" si="26"/>
        <v>#REF!</v>
      </c>
      <c r="BN43" s="54"/>
      <c r="BO43" s="54"/>
      <c r="BP43" s="54"/>
      <c r="BQ43" s="91" t="e">
        <f t="shared" si="57"/>
        <v>#REF!</v>
      </c>
      <c r="BR43" s="54" t="e">
        <f t="shared" si="46"/>
        <v>#REF!</v>
      </c>
      <c r="BS43" s="92" t="e">
        <f t="shared" si="47"/>
        <v>#REF!</v>
      </c>
      <c r="BT43" s="100"/>
      <c r="BV43" s="27"/>
      <c r="BW43" s="133"/>
      <c r="BX43" s="233" t="s">
        <v>482</v>
      </c>
      <c r="BY43" s="233"/>
      <c r="BZ43" s="221">
        <f>+BZ14-BZ26</f>
        <v>0</v>
      </c>
      <c r="CA43" s="221">
        <f t="shared" ref="CA43:CB43" si="138">+CA14-CA26</f>
        <v>0</v>
      </c>
      <c r="CB43" s="221">
        <f t="shared" si="138"/>
        <v>0</v>
      </c>
      <c r="CC43" s="221" t="e">
        <f>+Integración!#REF!</f>
        <v>#REF!</v>
      </c>
      <c r="CD43" s="221" t="e">
        <f>+Integración!#REF!</f>
        <v>#REF!</v>
      </c>
      <c r="CE43" s="221" t="e">
        <f>+Integración!#REF!</f>
        <v>#REF!</v>
      </c>
      <c r="CF43" s="221" t="e">
        <f>+Integración!#REF!</f>
        <v>#REF!</v>
      </c>
      <c r="CG43" s="221" t="e">
        <f>+Integración!#REF!</f>
        <v>#REF!</v>
      </c>
      <c r="CH43" s="221" t="e">
        <f>+Integración!#REF!</f>
        <v>#REF!</v>
      </c>
      <c r="CI43" s="221" t="e">
        <f>+Integración!#REF!</f>
        <v>#REF!</v>
      </c>
      <c r="CJ43" s="221" t="e">
        <f>+Integración!#REF!</f>
        <v>#REF!</v>
      </c>
      <c r="CK43" s="221" t="e">
        <f>+Integración!#REF!</f>
        <v>#REF!</v>
      </c>
      <c r="CL43" s="221" t="e">
        <f>+Integración!#REF!</f>
        <v>#REF!</v>
      </c>
      <c r="CM43" s="221" t="e">
        <f>+Integración!#REF!</f>
        <v>#REF!</v>
      </c>
      <c r="CN43" s="221" t="e">
        <f>+Integración!#REF!</f>
        <v>#REF!</v>
      </c>
      <c r="CO43" s="221" t="e">
        <f>+Integración!#REF!</f>
        <v>#REF!</v>
      </c>
      <c r="CP43" s="221" t="e">
        <f>+Integración!#REF!</f>
        <v>#REF!</v>
      </c>
      <c r="CQ43" s="221" t="e">
        <f>+Integración!#REF!</f>
        <v>#REF!</v>
      </c>
      <c r="CR43" s="221" t="e">
        <f>+Integración!#REF!</f>
        <v>#REF!</v>
      </c>
      <c r="CS43" s="221" t="e">
        <f>+Integración!#REF!</f>
        <v>#REF!</v>
      </c>
      <c r="CT43" s="221" t="e">
        <f>+Integración!#REF!</f>
        <v>#REF!</v>
      </c>
      <c r="CU43" s="222" t="e">
        <f t="shared" si="58"/>
        <v>#REF!</v>
      </c>
      <c r="CV43" s="221" t="e">
        <f t="shared" si="59"/>
        <v>#REF!</v>
      </c>
      <c r="CW43" s="223" t="e">
        <f t="shared" si="60"/>
        <v>#REF!</v>
      </c>
      <c r="CX43" s="221"/>
      <c r="CY43" s="221"/>
      <c r="CZ43" s="221"/>
      <c r="DA43" s="222" t="e">
        <f t="shared" si="61"/>
        <v>#REF!</v>
      </c>
      <c r="DB43" s="221" t="e">
        <f t="shared" si="48"/>
        <v>#REF!</v>
      </c>
      <c r="DC43" s="223" t="e">
        <f t="shared" si="49"/>
        <v>#REF!</v>
      </c>
      <c r="DD43" s="100"/>
      <c r="DF43" s="33"/>
      <c r="DG43" s="128"/>
      <c r="DH43" s="202"/>
      <c r="DI43" s="202"/>
      <c r="DJ43" s="202"/>
      <c r="DK43" s="202"/>
      <c r="DL43" s="202"/>
      <c r="DM43" s="145" t="s">
        <v>96</v>
      </c>
      <c r="DN43" s="342" t="s">
        <v>52</v>
      </c>
      <c r="DO43" s="342"/>
      <c r="DP43" s="54" t="e">
        <f t="shared" si="134"/>
        <v>#REF!</v>
      </c>
      <c r="DQ43" s="54" t="e">
        <f t="shared" si="135"/>
        <v>#REF!</v>
      </c>
      <c r="DR43" s="54" t="e">
        <f t="shared" si="135"/>
        <v>#REF!</v>
      </c>
      <c r="DS43" s="51"/>
      <c r="DT43" s="26"/>
      <c r="DU43" s="1"/>
      <c r="DV43" s="27"/>
      <c r="DW43" s="132"/>
      <c r="DX43" s="203"/>
      <c r="DY43" s="73"/>
      <c r="DZ43" s="73"/>
      <c r="EA43" s="73"/>
      <c r="EB43" s="73"/>
      <c r="EC43" s="145" t="s">
        <v>193</v>
      </c>
      <c r="ED43" s="342" t="s">
        <v>150</v>
      </c>
      <c r="EE43" s="342"/>
      <c r="EF43" s="54" t="e">
        <f t="shared" si="136"/>
        <v>#REF!</v>
      </c>
      <c r="EG43" s="54" t="e">
        <f t="shared" si="137"/>
        <v>#REF!</v>
      </c>
      <c r="EH43" s="54" t="e">
        <f t="shared" si="137"/>
        <v>#REF!</v>
      </c>
      <c r="EI43" s="42"/>
      <c r="EJ43" s="77"/>
      <c r="EK43" s="1"/>
      <c r="EL43" s="27"/>
      <c r="EM43" s="132"/>
      <c r="EN43" s="203"/>
      <c r="EO43" s="73"/>
      <c r="EP43" s="73"/>
      <c r="EQ43" s="72"/>
      <c r="ER43" s="73"/>
      <c r="ES43" s="72"/>
      <c r="ET43" s="145" t="s">
        <v>193</v>
      </c>
      <c r="EU43" s="342" t="s">
        <v>150</v>
      </c>
      <c r="EV43" s="342"/>
      <c r="EW43" s="54" t="e">
        <f t="shared" si="12"/>
        <v>#REF!</v>
      </c>
      <c r="EX43" s="54" t="e">
        <f t="shared" si="13"/>
        <v>#REF!</v>
      </c>
      <c r="EY43" s="54" t="e">
        <f t="shared" si="81"/>
        <v>#REF!</v>
      </c>
      <c r="EZ43" s="54" t="e">
        <f t="shared" si="82"/>
        <v>#REF!</v>
      </c>
      <c r="FA43" s="42"/>
      <c r="FB43" s="77"/>
      <c r="FC43" s="1"/>
      <c r="FD43" s="27"/>
      <c r="FE43" s="132" t="s">
        <v>225</v>
      </c>
      <c r="FF43" s="1"/>
      <c r="FG43" s="9" t="s">
        <v>222</v>
      </c>
      <c r="FH43" s="54" t="e">
        <f>+DP33</f>
        <v>#REF!</v>
      </c>
      <c r="FI43" s="54" t="e">
        <f t="shared" ref="FI43" si="139">+DQ33</f>
        <v>#REF!</v>
      </c>
      <c r="FJ43" s="162"/>
      <c r="FK43" s="364" t="s">
        <v>221</v>
      </c>
      <c r="FL43" s="364"/>
      <c r="FM43" s="78" t="e">
        <f>+FH48+FM23+FM40</f>
        <v>#REF!</v>
      </c>
      <c r="FN43" s="78" t="e">
        <f>+FI48+FN23+FN40</f>
        <v>#REF!</v>
      </c>
      <c r="FO43" s="42"/>
      <c r="FP43" s="26"/>
      <c r="FQ43" s="1"/>
      <c r="FR43" s="27"/>
      <c r="FS43" s="132" t="s">
        <v>225</v>
      </c>
      <c r="FT43" s="1"/>
      <c r="FU43" s="9" t="s">
        <v>222</v>
      </c>
      <c r="FV43" s="54" t="e">
        <f t="shared" si="101"/>
        <v>#REF!</v>
      </c>
      <c r="FW43" s="54" t="e">
        <f t="shared" si="102"/>
        <v>#REF!</v>
      </c>
      <c r="FX43" s="162"/>
      <c r="FY43" s="364" t="s">
        <v>221</v>
      </c>
      <c r="FZ43" s="364"/>
      <c r="GA43" s="78" t="e">
        <f>+FV48+GA23+GA40</f>
        <v>#REF!</v>
      </c>
      <c r="GB43" s="78" t="e">
        <f>+FW48+GB23+GB40</f>
        <v>#REF!</v>
      </c>
      <c r="GC43" s="42"/>
      <c r="GD43" s="26"/>
      <c r="GE43" s="1"/>
      <c r="GF43" s="1"/>
      <c r="GG43" s="20"/>
      <c r="GH43" s="1"/>
      <c r="GI43" s="1"/>
      <c r="GJ43" s="1"/>
      <c r="GK43" s="1"/>
      <c r="GL43" s="1"/>
      <c r="GM43" s="1"/>
      <c r="GN43" s="177" t="e">
        <f>+GN39-EF34</f>
        <v>#REF!</v>
      </c>
      <c r="GO43" s="1"/>
      <c r="GP43" s="1"/>
    </row>
    <row r="44" spans="2:198" ht="14.45" customHeight="1" x14ac:dyDescent="0.2">
      <c r="B44" s="33"/>
      <c r="C44" s="128">
        <v>5270</v>
      </c>
      <c r="D44" s="235" t="s">
        <v>414</v>
      </c>
      <c r="E44" s="235"/>
      <c r="F44" s="217">
        <v>0</v>
      </c>
      <c r="G44" s="217">
        <v>0</v>
      </c>
      <c r="H44" s="217">
        <v>0</v>
      </c>
      <c r="I44" s="217" t="e">
        <f>+Integración!#REF!</f>
        <v>#REF!</v>
      </c>
      <c r="J44" s="217" t="e">
        <f>+Integración!#REF!</f>
        <v>#REF!</v>
      </c>
      <c r="K44" s="217" t="e">
        <f>+Integración!#REF!</f>
        <v>#REF!</v>
      </c>
      <c r="L44" s="217" t="e">
        <f>+Integración!#REF!</f>
        <v>#REF!</v>
      </c>
      <c r="M44" s="217" t="e">
        <f>+Integración!#REF!</f>
        <v>#REF!</v>
      </c>
      <c r="N44" s="217" t="e">
        <f>+Integración!#REF!</f>
        <v>#REF!</v>
      </c>
      <c r="O44" s="217" t="e">
        <f>+Integración!#REF!</f>
        <v>#REF!</v>
      </c>
      <c r="P44" s="217" t="e">
        <f>+Integración!#REF!</f>
        <v>#REF!</v>
      </c>
      <c r="Q44" s="217" t="e">
        <f>+Integración!#REF!</f>
        <v>#REF!</v>
      </c>
      <c r="R44" s="217" t="e">
        <f>+Integración!#REF!</f>
        <v>#REF!</v>
      </c>
      <c r="S44" s="217" t="e">
        <f>+Integración!#REF!</f>
        <v>#REF!</v>
      </c>
      <c r="T44" s="217" t="e">
        <f>+Integración!#REF!</f>
        <v>#REF!</v>
      </c>
      <c r="U44" s="217" t="e">
        <f>+Integración!#REF!</f>
        <v>#REF!</v>
      </c>
      <c r="V44" s="217" t="e">
        <f>+Integración!#REF!</f>
        <v>#REF!</v>
      </c>
      <c r="W44" s="217" t="e">
        <f>+Integración!#REF!</f>
        <v>#REF!</v>
      </c>
      <c r="X44" s="217" t="e">
        <f>+Integración!#REF!</f>
        <v>#REF!</v>
      </c>
      <c r="Y44" s="217" t="e">
        <f>+Integración!#REF!</f>
        <v>#REF!</v>
      </c>
      <c r="Z44" s="217" t="e">
        <f>+Integración!#REF!</f>
        <v>#REF!</v>
      </c>
      <c r="AA44" s="218" t="e">
        <f t="shared" si="31"/>
        <v>#REF!</v>
      </c>
      <c r="AB44" s="225" t="e">
        <f t="shared" si="17"/>
        <v>#REF!</v>
      </c>
      <c r="AC44" s="227" t="e">
        <f t="shared" si="18"/>
        <v>#REF!</v>
      </c>
      <c r="AD44" s="54"/>
      <c r="AE44" s="54"/>
      <c r="AF44" s="54"/>
      <c r="AG44" s="218" t="e">
        <f t="shared" si="54"/>
        <v>#REF!</v>
      </c>
      <c r="AH44" s="225" t="e">
        <f t="shared" si="55"/>
        <v>#REF!</v>
      </c>
      <c r="AI44" s="227" t="e">
        <f t="shared" si="56"/>
        <v>#REF!</v>
      </c>
      <c r="AJ44" s="26"/>
      <c r="AL44" s="27"/>
      <c r="AM44" s="132">
        <v>2220</v>
      </c>
      <c r="AN44" s="224" t="s">
        <v>460</v>
      </c>
      <c r="AO44" s="224"/>
      <c r="AP44" s="217">
        <v>0</v>
      </c>
      <c r="AQ44" s="217">
        <v>0</v>
      </c>
      <c r="AR44" s="217">
        <v>0</v>
      </c>
      <c r="AS44" s="54" t="e">
        <f>+Integración!#REF!</f>
        <v>#REF!</v>
      </c>
      <c r="AT44" s="54" t="e">
        <f>+Integración!#REF!</f>
        <v>#REF!</v>
      </c>
      <c r="AU44" s="54" t="e">
        <f>+Integración!#REF!</f>
        <v>#REF!</v>
      </c>
      <c r="AV44" s="54" t="e">
        <f>+Integración!#REF!</f>
        <v>#REF!</v>
      </c>
      <c r="AW44" s="54" t="e">
        <f>+Integración!#REF!</f>
        <v>#REF!</v>
      </c>
      <c r="AX44" s="54" t="e">
        <f>+Integración!#REF!</f>
        <v>#REF!</v>
      </c>
      <c r="AY44" s="54" t="e">
        <f>+Integración!#REF!</f>
        <v>#REF!</v>
      </c>
      <c r="AZ44" s="54" t="e">
        <f>+Integración!#REF!</f>
        <v>#REF!</v>
      </c>
      <c r="BA44" s="54" t="e">
        <f>+Integración!#REF!</f>
        <v>#REF!</v>
      </c>
      <c r="BB44" s="54" t="e">
        <f>+Integración!#REF!</f>
        <v>#REF!</v>
      </c>
      <c r="BC44" s="54" t="e">
        <f>+Integración!#REF!</f>
        <v>#REF!</v>
      </c>
      <c r="BD44" s="54" t="e">
        <f>+Integración!#REF!</f>
        <v>#REF!</v>
      </c>
      <c r="BE44" s="54" t="e">
        <f>+Integración!#REF!</f>
        <v>#REF!</v>
      </c>
      <c r="BF44" s="54" t="e">
        <f>+Integración!#REF!</f>
        <v>#REF!</v>
      </c>
      <c r="BG44" s="54" t="e">
        <f>+Integración!#REF!</f>
        <v>#REF!</v>
      </c>
      <c r="BH44" s="54" t="e">
        <f>+Integración!#REF!</f>
        <v>#REF!</v>
      </c>
      <c r="BI44" s="54" t="e">
        <f>+Integración!#REF!</f>
        <v>#REF!</v>
      </c>
      <c r="BJ44" s="54" t="e">
        <f>+Integración!#REF!</f>
        <v>#REF!</v>
      </c>
      <c r="BK44" s="91" t="e">
        <f t="shared" si="24"/>
        <v>#REF!</v>
      </c>
      <c r="BL44" s="54" t="e">
        <f t="shared" si="25"/>
        <v>#REF!</v>
      </c>
      <c r="BM44" s="92" t="e">
        <f t="shared" si="26"/>
        <v>#REF!</v>
      </c>
      <c r="BN44" s="54"/>
      <c r="BO44" s="54"/>
      <c r="BP44" s="54"/>
      <c r="BQ44" s="91" t="e">
        <f t="shared" si="57"/>
        <v>#REF!</v>
      </c>
      <c r="BR44" s="54" t="e">
        <f t="shared" si="46"/>
        <v>#REF!</v>
      </c>
      <c r="BS44" s="92" t="e">
        <f t="shared" si="47"/>
        <v>#REF!</v>
      </c>
      <c r="BT44" s="100"/>
      <c r="BV44" s="27"/>
      <c r="BW44" s="133"/>
      <c r="BX44" s="233" t="s">
        <v>483</v>
      </c>
      <c r="BY44" s="233"/>
      <c r="BZ44" s="221"/>
      <c r="CA44" s="221"/>
      <c r="CB44" s="221"/>
      <c r="CC44" s="221" t="e">
        <f>+Integración!#REF!</f>
        <v>#REF!</v>
      </c>
      <c r="CD44" s="221" t="e">
        <f>+Integración!#REF!</f>
        <v>#REF!</v>
      </c>
      <c r="CE44" s="221" t="e">
        <f>+Integración!#REF!</f>
        <v>#REF!</v>
      </c>
      <c r="CF44" s="221" t="e">
        <f>+Integración!#REF!</f>
        <v>#REF!</v>
      </c>
      <c r="CG44" s="221" t="e">
        <f>+Integración!#REF!</f>
        <v>#REF!</v>
      </c>
      <c r="CH44" s="221" t="e">
        <f>+Integración!#REF!</f>
        <v>#REF!</v>
      </c>
      <c r="CI44" s="221" t="e">
        <f>+Integración!#REF!</f>
        <v>#REF!</v>
      </c>
      <c r="CJ44" s="221" t="e">
        <f>+Integración!#REF!</f>
        <v>#REF!</v>
      </c>
      <c r="CK44" s="221" t="e">
        <f>+Integración!#REF!</f>
        <v>#REF!</v>
      </c>
      <c r="CL44" s="221" t="e">
        <f>+Integración!#REF!</f>
        <v>#REF!</v>
      </c>
      <c r="CM44" s="221" t="e">
        <f>+Integración!#REF!</f>
        <v>#REF!</v>
      </c>
      <c r="CN44" s="221" t="e">
        <f>+Integración!#REF!</f>
        <v>#REF!</v>
      </c>
      <c r="CO44" s="221" t="e">
        <f>+Integración!#REF!</f>
        <v>#REF!</v>
      </c>
      <c r="CP44" s="221" t="e">
        <f>+Integración!#REF!</f>
        <v>#REF!</v>
      </c>
      <c r="CQ44" s="221" t="e">
        <f>+Integración!#REF!</f>
        <v>#REF!</v>
      </c>
      <c r="CR44" s="221" t="e">
        <f>+Integración!#REF!</f>
        <v>#REF!</v>
      </c>
      <c r="CS44" s="221" t="e">
        <f>+Integración!#REF!</f>
        <v>#REF!</v>
      </c>
      <c r="CT44" s="221" t="e">
        <f>+Integración!#REF!</f>
        <v>#REF!</v>
      </c>
      <c r="CU44" s="222" t="e">
        <f t="shared" si="58"/>
        <v>#REF!</v>
      </c>
      <c r="CV44" s="221" t="e">
        <f t="shared" si="59"/>
        <v>#REF!</v>
      </c>
      <c r="CW44" s="223" t="e">
        <f t="shared" si="60"/>
        <v>#REF!</v>
      </c>
      <c r="CX44" s="221"/>
      <c r="CY44" s="221"/>
      <c r="CZ44" s="221"/>
      <c r="DA44" s="222" t="e">
        <f t="shared" si="61"/>
        <v>#REF!</v>
      </c>
      <c r="DB44" s="221" t="e">
        <f t="shared" si="48"/>
        <v>#REF!</v>
      </c>
      <c r="DC44" s="223" t="e">
        <f t="shared" si="49"/>
        <v>#REF!</v>
      </c>
      <c r="DD44" s="100"/>
      <c r="DF44" s="33"/>
      <c r="DG44" s="128"/>
      <c r="DH44" s="202"/>
      <c r="DI44" s="202"/>
      <c r="DJ44" s="202"/>
      <c r="DK44" s="202"/>
      <c r="DL44" s="202"/>
      <c r="DM44" s="145" t="s">
        <v>97</v>
      </c>
      <c r="DN44" s="362" t="s">
        <v>53</v>
      </c>
      <c r="DO44" s="362"/>
      <c r="DP44" s="54" t="e">
        <f t="shared" si="134"/>
        <v>#REF!</v>
      </c>
      <c r="DQ44" s="54" t="e">
        <f t="shared" si="135"/>
        <v>#REF!</v>
      </c>
      <c r="DR44" s="54" t="e">
        <f t="shared" si="135"/>
        <v>#REF!</v>
      </c>
      <c r="DS44" s="51"/>
      <c r="DT44" s="26"/>
      <c r="DU44" s="1"/>
      <c r="DV44" s="27"/>
      <c r="DW44" s="132"/>
      <c r="DX44" s="203"/>
      <c r="DY44" s="73"/>
      <c r="DZ44" s="73"/>
      <c r="EA44" s="73"/>
      <c r="EB44" s="73"/>
      <c r="EC44" s="145" t="s">
        <v>194</v>
      </c>
      <c r="ED44" s="342" t="s">
        <v>151</v>
      </c>
      <c r="EE44" s="342"/>
      <c r="EF44" s="54" t="e">
        <f t="shared" si="136"/>
        <v>#REF!</v>
      </c>
      <c r="EG44" s="54" t="e">
        <f t="shared" si="137"/>
        <v>#REF!</v>
      </c>
      <c r="EH44" s="54" t="e">
        <f t="shared" si="137"/>
        <v>#REF!</v>
      </c>
      <c r="EI44" s="42"/>
      <c r="EJ44" s="77"/>
      <c r="EK44" s="1"/>
      <c r="EL44" s="27"/>
      <c r="EM44" s="132"/>
      <c r="EN44" s="203"/>
      <c r="EO44" s="73"/>
      <c r="EP44" s="73"/>
      <c r="EQ44" s="72"/>
      <c r="ER44" s="73"/>
      <c r="ES44" s="72"/>
      <c r="ET44" s="145" t="s">
        <v>194</v>
      </c>
      <c r="EU44" s="342" t="s">
        <v>151</v>
      </c>
      <c r="EV44" s="342"/>
      <c r="EW44" s="54" t="e">
        <f t="shared" si="12"/>
        <v>#REF!</v>
      </c>
      <c r="EX44" s="54" t="e">
        <f t="shared" si="13"/>
        <v>#REF!</v>
      </c>
      <c r="EY44" s="54" t="e">
        <f t="shared" si="81"/>
        <v>#REF!</v>
      </c>
      <c r="EZ44" s="54" t="e">
        <f t="shared" si="82"/>
        <v>#REF!</v>
      </c>
      <c r="FA44" s="42"/>
      <c r="FB44" s="77"/>
      <c r="FC44" s="1"/>
      <c r="FD44" s="27"/>
      <c r="FE44" s="160"/>
      <c r="FF44" s="1"/>
      <c r="FG44" s="266"/>
      <c r="FH44" s="1"/>
      <c r="FI44" s="1"/>
      <c r="FJ44" s="162"/>
      <c r="FK44" s="8"/>
      <c r="FL44" s="8"/>
      <c r="FM44" s="7"/>
      <c r="FN44" s="7"/>
      <c r="FO44" s="42"/>
      <c r="FP44" s="26"/>
      <c r="FQ44" s="1"/>
      <c r="FR44" s="27"/>
      <c r="FS44" s="160"/>
      <c r="FT44" s="1"/>
      <c r="FU44" s="266"/>
      <c r="FV44" s="1"/>
      <c r="FW44" s="1"/>
      <c r="FX44" s="162"/>
      <c r="FY44" s="8"/>
      <c r="FZ44" s="8"/>
      <c r="GA44" s="7"/>
      <c r="GB44" s="7"/>
      <c r="GC44" s="42"/>
      <c r="GD44" s="26"/>
      <c r="GE44" s="1"/>
      <c r="GF44" s="1"/>
      <c r="GG44" s="20"/>
      <c r="GH44" s="1"/>
      <c r="GI44" s="1"/>
      <c r="GJ44" s="1"/>
      <c r="GK44" s="1"/>
      <c r="GL44" s="1"/>
      <c r="GM44" s="1"/>
      <c r="GN44" s="1"/>
      <c r="GO44" s="1"/>
      <c r="GP44" s="1"/>
    </row>
    <row r="45" spans="2:198" ht="13.9" customHeight="1" x14ac:dyDescent="0.2">
      <c r="B45" s="33"/>
      <c r="C45" s="128">
        <v>5280</v>
      </c>
      <c r="D45" s="235" t="s">
        <v>32</v>
      </c>
      <c r="E45" s="235"/>
      <c r="F45" s="217">
        <v>0</v>
      </c>
      <c r="G45" s="217">
        <v>0</v>
      </c>
      <c r="H45" s="217">
        <v>0</v>
      </c>
      <c r="I45" s="217" t="e">
        <f>+Integración!#REF!</f>
        <v>#REF!</v>
      </c>
      <c r="J45" s="217" t="e">
        <f>+Integración!#REF!</f>
        <v>#REF!</v>
      </c>
      <c r="K45" s="217" t="e">
        <f>+Integración!#REF!</f>
        <v>#REF!</v>
      </c>
      <c r="L45" s="217" t="e">
        <f>+Integración!#REF!</f>
        <v>#REF!</v>
      </c>
      <c r="M45" s="217" t="e">
        <f>+Integración!#REF!</f>
        <v>#REF!</v>
      </c>
      <c r="N45" s="217" t="e">
        <f>+Integración!#REF!</f>
        <v>#REF!</v>
      </c>
      <c r="O45" s="217" t="e">
        <f>+Integración!#REF!</f>
        <v>#REF!</v>
      </c>
      <c r="P45" s="217" t="e">
        <f>+Integración!#REF!</f>
        <v>#REF!</v>
      </c>
      <c r="Q45" s="217" t="e">
        <f>+Integración!#REF!</f>
        <v>#REF!</v>
      </c>
      <c r="R45" s="217" t="e">
        <f>+Integración!#REF!</f>
        <v>#REF!</v>
      </c>
      <c r="S45" s="217" t="e">
        <f>+Integración!#REF!</f>
        <v>#REF!</v>
      </c>
      <c r="T45" s="217" t="e">
        <f>+Integración!#REF!</f>
        <v>#REF!</v>
      </c>
      <c r="U45" s="217" t="e">
        <f>+Integración!#REF!</f>
        <v>#REF!</v>
      </c>
      <c r="V45" s="217" t="e">
        <f>+Integración!#REF!</f>
        <v>#REF!</v>
      </c>
      <c r="W45" s="217" t="e">
        <f>+Integración!#REF!</f>
        <v>#REF!</v>
      </c>
      <c r="X45" s="217" t="e">
        <f>+Integración!#REF!</f>
        <v>#REF!</v>
      </c>
      <c r="Y45" s="217" t="e">
        <f>+Integración!#REF!</f>
        <v>#REF!</v>
      </c>
      <c r="Z45" s="217" t="e">
        <f>+Integración!#REF!</f>
        <v>#REF!</v>
      </c>
      <c r="AA45" s="218" t="e">
        <f t="shared" si="31"/>
        <v>#REF!</v>
      </c>
      <c r="AB45" s="225" t="e">
        <f t="shared" si="17"/>
        <v>#REF!</v>
      </c>
      <c r="AC45" s="227" t="e">
        <f t="shared" si="18"/>
        <v>#REF!</v>
      </c>
      <c r="AD45" s="54"/>
      <c r="AE45" s="54"/>
      <c r="AF45" s="54"/>
      <c r="AG45" s="218" t="e">
        <f t="shared" si="54"/>
        <v>#REF!</v>
      </c>
      <c r="AH45" s="225" t="e">
        <f t="shared" si="55"/>
        <v>#REF!</v>
      </c>
      <c r="AI45" s="227" t="e">
        <f t="shared" si="56"/>
        <v>#REF!</v>
      </c>
      <c r="AJ45" s="26"/>
      <c r="AL45" s="27"/>
      <c r="AM45" s="132">
        <v>2230</v>
      </c>
      <c r="AN45" s="224" t="s">
        <v>461</v>
      </c>
      <c r="AO45" s="224"/>
      <c r="AP45" s="217">
        <v>0</v>
      </c>
      <c r="AQ45" s="217">
        <v>0</v>
      </c>
      <c r="AR45" s="217">
        <v>0</v>
      </c>
      <c r="AS45" s="54" t="e">
        <f>+Integración!#REF!</f>
        <v>#REF!</v>
      </c>
      <c r="AT45" s="54" t="e">
        <f>+Integración!#REF!</f>
        <v>#REF!</v>
      </c>
      <c r="AU45" s="54" t="e">
        <f>+Integración!#REF!</f>
        <v>#REF!</v>
      </c>
      <c r="AV45" s="54" t="e">
        <f>+Integración!#REF!</f>
        <v>#REF!</v>
      </c>
      <c r="AW45" s="54" t="e">
        <f>+Integración!#REF!</f>
        <v>#REF!</v>
      </c>
      <c r="AX45" s="54" t="e">
        <f>+Integración!#REF!</f>
        <v>#REF!</v>
      </c>
      <c r="AY45" s="54" t="e">
        <f>+Integración!#REF!</f>
        <v>#REF!</v>
      </c>
      <c r="AZ45" s="54" t="e">
        <f>+Integración!#REF!</f>
        <v>#REF!</v>
      </c>
      <c r="BA45" s="54" t="e">
        <f>+Integración!#REF!</f>
        <v>#REF!</v>
      </c>
      <c r="BB45" s="54" t="e">
        <f>+Integración!#REF!</f>
        <v>#REF!</v>
      </c>
      <c r="BC45" s="54" t="e">
        <f>+Integración!#REF!</f>
        <v>#REF!</v>
      </c>
      <c r="BD45" s="54" t="e">
        <f>+Integración!#REF!</f>
        <v>#REF!</v>
      </c>
      <c r="BE45" s="54" t="e">
        <f>+Integración!#REF!</f>
        <v>#REF!</v>
      </c>
      <c r="BF45" s="54" t="e">
        <f>+Integración!#REF!</f>
        <v>#REF!</v>
      </c>
      <c r="BG45" s="54" t="e">
        <f>+Integración!#REF!</f>
        <v>#REF!</v>
      </c>
      <c r="BH45" s="54" t="e">
        <f>+Integración!#REF!</f>
        <v>#REF!</v>
      </c>
      <c r="BI45" s="54" t="e">
        <f>+Integración!#REF!</f>
        <v>#REF!</v>
      </c>
      <c r="BJ45" s="54" t="e">
        <f>+Integración!#REF!</f>
        <v>#REF!</v>
      </c>
      <c r="BK45" s="91" t="e">
        <f t="shared" si="24"/>
        <v>#REF!</v>
      </c>
      <c r="BL45" s="54" t="e">
        <f t="shared" si="25"/>
        <v>#REF!</v>
      </c>
      <c r="BM45" s="92" t="e">
        <f t="shared" si="26"/>
        <v>#REF!</v>
      </c>
      <c r="BN45" s="54"/>
      <c r="BO45" s="54"/>
      <c r="BP45" s="54"/>
      <c r="BQ45" s="91" t="e">
        <f t="shared" si="57"/>
        <v>#REF!</v>
      </c>
      <c r="BR45" s="54" t="e">
        <f t="shared" si="46"/>
        <v>#REF!</v>
      </c>
      <c r="BS45" s="92" t="e">
        <f t="shared" si="47"/>
        <v>#REF!</v>
      </c>
      <c r="BT45" s="100"/>
      <c r="BV45" s="27"/>
      <c r="BW45" s="133"/>
      <c r="BX45" s="233" t="s">
        <v>477</v>
      </c>
      <c r="BY45" s="233"/>
      <c r="BZ45" s="221">
        <f>SUM(BZ46:BZ48)</f>
        <v>0</v>
      </c>
      <c r="CA45" s="221">
        <f t="shared" ref="CA45:CB45" si="140">SUM(CA46:CA48)</f>
        <v>0</v>
      </c>
      <c r="CB45" s="221">
        <f t="shared" si="140"/>
        <v>0</v>
      </c>
      <c r="CC45" s="221" t="e">
        <f>+Integración!#REF!</f>
        <v>#REF!</v>
      </c>
      <c r="CD45" s="221" t="e">
        <f>+Integración!#REF!</f>
        <v>#REF!</v>
      </c>
      <c r="CE45" s="221" t="e">
        <f>+Integración!#REF!</f>
        <v>#REF!</v>
      </c>
      <c r="CF45" s="221" t="e">
        <f>+Integración!#REF!</f>
        <v>#REF!</v>
      </c>
      <c r="CG45" s="221" t="e">
        <f>+Integración!#REF!</f>
        <v>#REF!</v>
      </c>
      <c r="CH45" s="221" t="e">
        <f>+Integración!#REF!</f>
        <v>#REF!</v>
      </c>
      <c r="CI45" s="221" t="e">
        <f>+Integración!#REF!</f>
        <v>#REF!</v>
      </c>
      <c r="CJ45" s="221" t="e">
        <f>+Integración!#REF!</f>
        <v>#REF!</v>
      </c>
      <c r="CK45" s="221" t="e">
        <f>+Integración!#REF!</f>
        <v>#REF!</v>
      </c>
      <c r="CL45" s="221" t="e">
        <f>+Integración!#REF!</f>
        <v>#REF!</v>
      </c>
      <c r="CM45" s="221" t="e">
        <f>+Integración!#REF!</f>
        <v>#REF!</v>
      </c>
      <c r="CN45" s="221" t="e">
        <f>+Integración!#REF!</f>
        <v>#REF!</v>
      </c>
      <c r="CO45" s="221" t="e">
        <f>+Integración!#REF!</f>
        <v>#REF!</v>
      </c>
      <c r="CP45" s="221" t="e">
        <f>+Integración!#REF!</f>
        <v>#REF!</v>
      </c>
      <c r="CQ45" s="221" t="e">
        <f>+Integración!#REF!</f>
        <v>#REF!</v>
      </c>
      <c r="CR45" s="221" t="e">
        <f>+Integración!#REF!</f>
        <v>#REF!</v>
      </c>
      <c r="CS45" s="221" t="e">
        <f>+Integración!#REF!</f>
        <v>#REF!</v>
      </c>
      <c r="CT45" s="221" t="e">
        <f>+Integración!#REF!</f>
        <v>#REF!</v>
      </c>
      <c r="CU45" s="222" t="e">
        <f t="shared" si="58"/>
        <v>#REF!</v>
      </c>
      <c r="CV45" s="221" t="e">
        <f t="shared" si="59"/>
        <v>#REF!</v>
      </c>
      <c r="CW45" s="223" t="e">
        <f t="shared" si="60"/>
        <v>#REF!</v>
      </c>
      <c r="CX45" s="221"/>
      <c r="CY45" s="221"/>
      <c r="CZ45" s="221"/>
      <c r="DA45" s="222" t="e">
        <f t="shared" si="61"/>
        <v>#REF!</v>
      </c>
      <c r="DB45" s="221" t="e">
        <f t="shared" si="48"/>
        <v>#REF!</v>
      </c>
      <c r="DC45" s="223" t="e">
        <f t="shared" si="49"/>
        <v>#REF!</v>
      </c>
      <c r="DD45" s="100"/>
      <c r="DF45" s="33"/>
      <c r="DG45" s="128"/>
      <c r="DH45" s="202"/>
      <c r="DI45" s="202"/>
      <c r="DJ45" s="202"/>
      <c r="DK45" s="202"/>
      <c r="DL45" s="202"/>
      <c r="DM45" s="145" t="s">
        <v>98</v>
      </c>
      <c r="DN45" s="342" t="s">
        <v>54</v>
      </c>
      <c r="DO45" s="342"/>
      <c r="DP45" s="54" t="e">
        <f t="shared" si="134"/>
        <v>#REF!</v>
      </c>
      <c r="DQ45" s="54" t="e">
        <f t="shared" si="135"/>
        <v>#REF!</v>
      </c>
      <c r="DR45" s="54" t="e">
        <f t="shared" si="135"/>
        <v>#REF!</v>
      </c>
      <c r="DS45" s="51"/>
      <c r="DT45" s="26"/>
      <c r="DU45" s="1"/>
      <c r="DV45" s="27"/>
      <c r="DW45" s="132"/>
      <c r="DX45" s="203"/>
      <c r="DY45" s="203"/>
      <c r="DZ45" s="72"/>
      <c r="EA45" s="72"/>
      <c r="EB45" s="72"/>
      <c r="EC45" s="145" t="s">
        <v>195</v>
      </c>
      <c r="ED45" s="342" t="s">
        <v>152</v>
      </c>
      <c r="EE45" s="342"/>
      <c r="EF45" s="54" t="e">
        <f t="shared" si="136"/>
        <v>#REF!</v>
      </c>
      <c r="EG45" s="54" t="e">
        <f t="shared" si="137"/>
        <v>#REF!</v>
      </c>
      <c r="EH45" s="54" t="e">
        <f t="shared" si="137"/>
        <v>#REF!</v>
      </c>
      <c r="EI45" s="42"/>
      <c r="EJ45" s="77"/>
      <c r="EK45" s="1"/>
      <c r="EL45" s="27"/>
      <c r="EM45" s="132"/>
      <c r="EN45" s="203"/>
      <c r="EO45" s="203"/>
      <c r="EP45" s="72"/>
      <c r="EQ45" s="72"/>
      <c r="ER45" s="72"/>
      <c r="ES45" s="72"/>
      <c r="ET45" s="145" t="s">
        <v>195</v>
      </c>
      <c r="EU45" s="342" t="s">
        <v>152</v>
      </c>
      <c r="EV45" s="342"/>
      <c r="EW45" s="54" t="e">
        <f t="shared" si="12"/>
        <v>#REF!</v>
      </c>
      <c r="EX45" s="54" t="e">
        <f t="shared" si="13"/>
        <v>#REF!</v>
      </c>
      <c r="EY45" s="54" t="e">
        <f t="shared" si="81"/>
        <v>#REF!</v>
      </c>
      <c r="EZ45" s="54" t="e">
        <f t="shared" si="82"/>
        <v>#REF!</v>
      </c>
      <c r="FA45" s="42"/>
      <c r="FB45" s="77"/>
      <c r="FC45" s="1"/>
      <c r="FD45" s="27"/>
      <c r="FE45" s="159"/>
      <c r="FF45" s="202"/>
      <c r="FG45" s="5"/>
      <c r="FH45" s="54"/>
      <c r="FI45" s="54"/>
      <c r="FJ45" s="162"/>
      <c r="FK45" s="8"/>
      <c r="FL45" s="8"/>
      <c r="FM45" s="7"/>
      <c r="FN45" s="7"/>
      <c r="FO45" s="42"/>
      <c r="FP45" s="26"/>
      <c r="FQ45" s="1"/>
      <c r="FR45" s="27"/>
      <c r="FS45" s="159"/>
      <c r="FT45" s="202"/>
      <c r="FU45" s="5"/>
      <c r="FV45" s="54"/>
      <c r="FW45" s="54"/>
      <c r="FX45" s="162"/>
      <c r="FY45" s="8"/>
      <c r="FZ45" s="8"/>
      <c r="GA45" s="7"/>
      <c r="GB45" s="7"/>
      <c r="GC45" s="42"/>
      <c r="GD45" s="26"/>
      <c r="GE45" s="1"/>
      <c r="GF45" s="1"/>
      <c r="GG45" s="20"/>
      <c r="GH45" s="1"/>
      <c r="GI45" s="1"/>
      <c r="GJ45" s="1"/>
      <c r="GK45" s="1"/>
      <c r="GL45" s="1"/>
      <c r="GM45" s="1"/>
      <c r="GN45" s="1"/>
      <c r="GO45" s="1"/>
      <c r="GP45" s="1"/>
    </row>
    <row r="46" spans="2:198" ht="13.9" customHeight="1" x14ac:dyDescent="0.2">
      <c r="B46" s="33"/>
      <c r="C46" s="128">
        <v>5290</v>
      </c>
      <c r="D46" s="235" t="s">
        <v>415</v>
      </c>
      <c r="E46" s="235"/>
      <c r="F46" s="217">
        <v>0</v>
      </c>
      <c r="G46" s="217">
        <v>0</v>
      </c>
      <c r="H46" s="217">
        <v>0</v>
      </c>
      <c r="I46" s="217" t="e">
        <f>+Integración!#REF!</f>
        <v>#REF!</v>
      </c>
      <c r="J46" s="217" t="e">
        <f>+Integración!#REF!</f>
        <v>#REF!</v>
      </c>
      <c r="K46" s="217" t="e">
        <f>+Integración!#REF!</f>
        <v>#REF!</v>
      </c>
      <c r="L46" s="217" t="e">
        <f>+Integración!#REF!</f>
        <v>#REF!</v>
      </c>
      <c r="M46" s="217" t="e">
        <f>+Integración!#REF!</f>
        <v>#REF!</v>
      </c>
      <c r="N46" s="217" t="e">
        <f>+Integración!#REF!</f>
        <v>#REF!</v>
      </c>
      <c r="O46" s="217" t="e">
        <f>+Integración!#REF!</f>
        <v>#REF!</v>
      </c>
      <c r="P46" s="217" t="e">
        <f>+Integración!#REF!</f>
        <v>#REF!</v>
      </c>
      <c r="Q46" s="217" t="e">
        <f>+Integración!#REF!</f>
        <v>#REF!</v>
      </c>
      <c r="R46" s="217" t="e">
        <f>+Integración!#REF!</f>
        <v>#REF!</v>
      </c>
      <c r="S46" s="217" t="e">
        <f>+Integración!#REF!</f>
        <v>#REF!</v>
      </c>
      <c r="T46" s="217" t="e">
        <f>+Integración!#REF!</f>
        <v>#REF!</v>
      </c>
      <c r="U46" s="217" t="e">
        <f>+Integración!#REF!</f>
        <v>#REF!</v>
      </c>
      <c r="V46" s="217" t="e">
        <f>+Integración!#REF!</f>
        <v>#REF!</v>
      </c>
      <c r="W46" s="217" t="e">
        <f>+Integración!#REF!</f>
        <v>#REF!</v>
      </c>
      <c r="X46" s="217" t="e">
        <f>+Integración!#REF!</f>
        <v>#REF!</v>
      </c>
      <c r="Y46" s="217" t="e">
        <f>+Integración!#REF!</f>
        <v>#REF!</v>
      </c>
      <c r="Z46" s="217" t="e">
        <f>+Integración!#REF!</f>
        <v>#REF!</v>
      </c>
      <c r="AA46" s="218" t="e">
        <f t="shared" si="31"/>
        <v>#REF!</v>
      </c>
      <c r="AB46" s="225" t="e">
        <f t="shared" si="17"/>
        <v>#REF!</v>
      </c>
      <c r="AC46" s="227" t="e">
        <f t="shared" si="18"/>
        <v>#REF!</v>
      </c>
      <c r="AD46" s="54"/>
      <c r="AE46" s="54"/>
      <c r="AF46" s="54"/>
      <c r="AG46" s="218" t="e">
        <f t="shared" si="54"/>
        <v>#REF!</v>
      </c>
      <c r="AH46" s="225" t="e">
        <f t="shared" si="55"/>
        <v>#REF!</v>
      </c>
      <c r="AI46" s="227" t="e">
        <f t="shared" si="56"/>
        <v>#REF!</v>
      </c>
      <c r="AJ46" s="26"/>
      <c r="AL46" s="27"/>
      <c r="AM46" s="132">
        <v>2240</v>
      </c>
      <c r="AN46" s="224" t="s">
        <v>462</v>
      </c>
      <c r="AO46" s="224"/>
      <c r="AP46" s="217">
        <v>0</v>
      </c>
      <c r="AQ46" s="217">
        <v>0</v>
      </c>
      <c r="AR46" s="217">
        <v>0</v>
      </c>
      <c r="AS46" s="54" t="e">
        <f>+Integración!#REF!</f>
        <v>#REF!</v>
      </c>
      <c r="AT46" s="54" t="e">
        <f>+Integración!#REF!</f>
        <v>#REF!</v>
      </c>
      <c r="AU46" s="54" t="e">
        <f>+Integración!#REF!</f>
        <v>#REF!</v>
      </c>
      <c r="AV46" s="54" t="e">
        <f>+Integración!#REF!</f>
        <v>#REF!</v>
      </c>
      <c r="AW46" s="54" t="e">
        <f>+Integración!#REF!</f>
        <v>#REF!</v>
      </c>
      <c r="AX46" s="54" t="e">
        <f>+Integración!#REF!</f>
        <v>#REF!</v>
      </c>
      <c r="AY46" s="54" t="e">
        <f>+Integración!#REF!</f>
        <v>#REF!</v>
      </c>
      <c r="AZ46" s="54" t="e">
        <f>+Integración!#REF!</f>
        <v>#REF!</v>
      </c>
      <c r="BA46" s="54" t="e">
        <f>+Integración!#REF!</f>
        <v>#REF!</v>
      </c>
      <c r="BB46" s="54" t="e">
        <f>+Integración!#REF!</f>
        <v>#REF!</v>
      </c>
      <c r="BC46" s="54" t="e">
        <f>+Integración!#REF!</f>
        <v>#REF!</v>
      </c>
      <c r="BD46" s="54" t="e">
        <f>+Integración!#REF!</f>
        <v>#REF!</v>
      </c>
      <c r="BE46" s="54" t="e">
        <f>+Integración!#REF!</f>
        <v>#REF!</v>
      </c>
      <c r="BF46" s="54" t="e">
        <f>+Integración!#REF!</f>
        <v>#REF!</v>
      </c>
      <c r="BG46" s="54" t="e">
        <f>+Integración!#REF!</f>
        <v>#REF!</v>
      </c>
      <c r="BH46" s="54" t="e">
        <f>+Integración!#REF!</f>
        <v>#REF!</v>
      </c>
      <c r="BI46" s="54" t="e">
        <f>+Integración!#REF!</f>
        <v>#REF!</v>
      </c>
      <c r="BJ46" s="54" t="e">
        <f>+Integración!#REF!</f>
        <v>#REF!</v>
      </c>
      <c r="BK46" s="91" t="e">
        <f t="shared" si="24"/>
        <v>#REF!</v>
      </c>
      <c r="BL46" s="54" t="e">
        <f t="shared" si="25"/>
        <v>#REF!</v>
      </c>
      <c r="BM46" s="92" t="e">
        <f t="shared" si="26"/>
        <v>#REF!</v>
      </c>
      <c r="BN46" s="54"/>
      <c r="BO46" s="54"/>
      <c r="BP46" s="54"/>
      <c r="BQ46" s="91" t="e">
        <f t="shared" si="57"/>
        <v>#REF!</v>
      </c>
      <c r="BR46" s="54" t="e">
        <f t="shared" si="46"/>
        <v>#REF!</v>
      </c>
      <c r="BS46" s="92" t="e">
        <f t="shared" si="47"/>
        <v>#REF!</v>
      </c>
      <c r="BT46" s="100"/>
      <c r="BV46" s="27"/>
      <c r="BW46" s="132"/>
      <c r="BX46" s="224" t="s">
        <v>442</v>
      </c>
      <c r="BY46" s="224"/>
      <c r="BZ46" s="217">
        <v>0</v>
      </c>
      <c r="CA46" s="217">
        <v>0</v>
      </c>
      <c r="CB46" s="217">
        <v>0</v>
      </c>
      <c r="CC46" s="217" t="e">
        <f>+Integración!#REF!</f>
        <v>#REF!</v>
      </c>
      <c r="CD46" s="217" t="e">
        <f>+Integración!#REF!</f>
        <v>#REF!</v>
      </c>
      <c r="CE46" s="217" t="e">
        <f>+Integración!#REF!</f>
        <v>#REF!</v>
      </c>
      <c r="CF46" s="217" t="e">
        <f>+Integración!#REF!</f>
        <v>#REF!</v>
      </c>
      <c r="CG46" s="217" t="e">
        <f>+Integración!#REF!</f>
        <v>#REF!</v>
      </c>
      <c r="CH46" s="217" t="e">
        <f>+Integración!#REF!</f>
        <v>#REF!</v>
      </c>
      <c r="CI46" s="217" t="e">
        <f>+Integración!#REF!</f>
        <v>#REF!</v>
      </c>
      <c r="CJ46" s="217" t="e">
        <f>+Integración!#REF!</f>
        <v>#REF!</v>
      </c>
      <c r="CK46" s="217" t="e">
        <f>+Integración!#REF!</f>
        <v>#REF!</v>
      </c>
      <c r="CL46" s="217" t="e">
        <f>+Integración!#REF!</f>
        <v>#REF!</v>
      </c>
      <c r="CM46" s="217" t="e">
        <f>+Integración!#REF!</f>
        <v>#REF!</v>
      </c>
      <c r="CN46" s="217" t="e">
        <f>+Integración!#REF!</f>
        <v>#REF!</v>
      </c>
      <c r="CO46" s="217" t="e">
        <f>+Integración!#REF!</f>
        <v>#REF!</v>
      </c>
      <c r="CP46" s="217" t="e">
        <f>+Integración!#REF!</f>
        <v>#REF!</v>
      </c>
      <c r="CQ46" s="217" t="e">
        <f>+Integración!#REF!</f>
        <v>#REF!</v>
      </c>
      <c r="CR46" s="217" t="e">
        <f>+Integración!#REF!</f>
        <v>#REF!</v>
      </c>
      <c r="CS46" s="217" t="e">
        <f>+Integración!#REF!</f>
        <v>#REF!</v>
      </c>
      <c r="CT46" s="217" t="e">
        <f>+Integración!#REF!</f>
        <v>#REF!</v>
      </c>
      <c r="CU46" s="218" t="e">
        <f t="shared" si="58"/>
        <v>#REF!</v>
      </c>
      <c r="CV46" s="217" t="e">
        <f t="shared" si="59"/>
        <v>#REF!</v>
      </c>
      <c r="CW46" s="219" t="e">
        <f t="shared" si="60"/>
        <v>#REF!</v>
      </c>
      <c r="CX46" s="217"/>
      <c r="CY46" s="217"/>
      <c r="CZ46" s="217"/>
      <c r="DA46" s="218" t="e">
        <f t="shared" si="61"/>
        <v>#REF!</v>
      </c>
      <c r="DB46" s="217" t="e">
        <f t="shared" si="48"/>
        <v>#REF!</v>
      </c>
      <c r="DC46" s="219" t="e">
        <f t="shared" si="49"/>
        <v>#REF!</v>
      </c>
      <c r="DD46" s="100"/>
      <c r="DF46" s="33"/>
      <c r="DG46" s="128"/>
      <c r="DH46" s="202"/>
      <c r="DI46" s="202"/>
      <c r="DJ46" s="202"/>
      <c r="DK46" s="202"/>
      <c r="DL46" s="202"/>
      <c r="DM46" s="145" t="s">
        <v>99</v>
      </c>
      <c r="DN46" s="342" t="s">
        <v>55</v>
      </c>
      <c r="DO46" s="342"/>
      <c r="DP46" s="54" t="e">
        <f t="shared" si="134"/>
        <v>#REF!</v>
      </c>
      <c r="DQ46" s="54" t="e">
        <f t="shared" si="135"/>
        <v>#REF!</v>
      </c>
      <c r="DR46" s="54" t="e">
        <f t="shared" si="135"/>
        <v>#REF!</v>
      </c>
      <c r="DS46" s="51"/>
      <c r="DT46" s="26"/>
      <c r="DU46" s="1"/>
      <c r="DV46" s="27"/>
      <c r="DW46" s="132"/>
      <c r="DX46" s="203"/>
      <c r="DY46" s="203"/>
      <c r="DZ46" s="72"/>
      <c r="EA46" s="72"/>
      <c r="EB46" s="72"/>
      <c r="EC46" s="145"/>
      <c r="ED46" s="366"/>
      <c r="EE46" s="366"/>
      <c r="EF46" s="52"/>
      <c r="EG46" s="52"/>
      <c r="EH46" s="52"/>
      <c r="EI46" s="42"/>
      <c r="EJ46" s="77"/>
      <c r="EK46" s="1"/>
      <c r="EL46" s="27"/>
      <c r="EM46" s="132"/>
      <c r="EN46" s="203"/>
      <c r="EO46" s="203"/>
      <c r="EP46" s="72"/>
      <c r="EQ46" s="72"/>
      <c r="ER46" s="72"/>
      <c r="ES46" s="72"/>
      <c r="ET46" s="145"/>
      <c r="EU46" s="366"/>
      <c r="EV46" s="366"/>
      <c r="EW46" s="54"/>
      <c r="EX46" s="54"/>
      <c r="EY46" s="54"/>
      <c r="EZ46" s="54"/>
      <c r="FA46" s="42"/>
      <c r="FB46" s="77"/>
      <c r="FC46" s="1"/>
      <c r="FD46" s="27"/>
      <c r="FE46" s="159"/>
      <c r="FF46" s="1"/>
      <c r="FG46" s="266"/>
      <c r="FH46" s="1"/>
      <c r="FI46" s="1"/>
      <c r="FJ46" s="162"/>
      <c r="FK46" s="8"/>
      <c r="FL46" s="8"/>
      <c r="FM46" s="7"/>
      <c r="FN46" s="7"/>
      <c r="FO46" s="42"/>
      <c r="FP46" s="26"/>
      <c r="FQ46" s="1"/>
      <c r="FR46" s="27"/>
      <c r="FS46" s="159"/>
      <c r="FT46" s="1"/>
      <c r="FU46" s="266"/>
      <c r="FV46" s="1"/>
      <c r="FW46" s="1"/>
      <c r="FX46" s="162"/>
      <c r="FY46" s="8"/>
      <c r="FZ46" s="8"/>
      <c r="GA46" s="7"/>
      <c r="GB46" s="7"/>
      <c r="GC46" s="42"/>
      <c r="GD46" s="26"/>
      <c r="GE46" s="1"/>
      <c r="GF46" s="1"/>
      <c r="GG46" s="20"/>
      <c r="GH46" s="1"/>
      <c r="GI46" s="1"/>
      <c r="GJ46" s="1"/>
      <c r="GK46" s="1"/>
      <c r="GL46" s="1"/>
      <c r="GM46" s="1"/>
      <c r="GN46" s="1"/>
      <c r="GO46" s="1"/>
      <c r="GP46" s="1"/>
    </row>
    <row r="47" spans="2:198" ht="14.45" customHeight="1" x14ac:dyDescent="0.2">
      <c r="B47" s="33"/>
      <c r="C47" s="129">
        <v>5300</v>
      </c>
      <c r="D47" s="234" t="s">
        <v>416</v>
      </c>
      <c r="E47" s="234"/>
      <c r="F47" s="221">
        <f>SUM(F48:F50)</f>
        <v>0</v>
      </c>
      <c r="G47" s="221">
        <f t="shared" ref="G47:H47" si="141">SUM(G48:G50)</f>
        <v>0</v>
      </c>
      <c r="H47" s="221">
        <f t="shared" si="141"/>
        <v>0</v>
      </c>
      <c r="I47" s="221" t="e">
        <f>+Integración!#REF!</f>
        <v>#REF!</v>
      </c>
      <c r="J47" s="221" t="e">
        <f>+Integración!#REF!</f>
        <v>#REF!</v>
      </c>
      <c r="K47" s="221" t="e">
        <f>+Integración!#REF!</f>
        <v>#REF!</v>
      </c>
      <c r="L47" s="221" t="e">
        <f>+Integración!#REF!</f>
        <v>#REF!</v>
      </c>
      <c r="M47" s="221" t="e">
        <f>+Integración!#REF!</f>
        <v>#REF!</v>
      </c>
      <c r="N47" s="221" t="e">
        <f>+Integración!#REF!</f>
        <v>#REF!</v>
      </c>
      <c r="O47" s="221" t="e">
        <f>+Integración!#REF!</f>
        <v>#REF!</v>
      </c>
      <c r="P47" s="221" t="e">
        <f>+Integración!#REF!</f>
        <v>#REF!</v>
      </c>
      <c r="Q47" s="221" t="e">
        <f>+Integración!#REF!</f>
        <v>#REF!</v>
      </c>
      <c r="R47" s="221" t="e">
        <f>+Integración!#REF!</f>
        <v>#REF!</v>
      </c>
      <c r="S47" s="221" t="e">
        <f>+Integración!#REF!</f>
        <v>#REF!</v>
      </c>
      <c r="T47" s="221" t="e">
        <f>+Integración!#REF!</f>
        <v>#REF!</v>
      </c>
      <c r="U47" s="221" t="e">
        <f>+Integración!#REF!</f>
        <v>#REF!</v>
      </c>
      <c r="V47" s="221" t="e">
        <f>+Integración!#REF!</f>
        <v>#REF!</v>
      </c>
      <c r="W47" s="221" t="e">
        <f>+Integración!#REF!</f>
        <v>#REF!</v>
      </c>
      <c r="X47" s="221" t="e">
        <f>+Integración!#REF!</f>
        <v>#REF!</v>
      </c>
      <c r="Y47" s="221" t="e">
        <f>+Integración!#REF!</f>
        <v>#REF!</v>
      </c>
      <c r="Z47" s="221" t="e">
        <f>+Integración!#REF!</f>
        <v>#REF!</v>
      </c>
      <c r="AA47" s="222" t="e">
        <f t="shared" si="31"/>
        <v>#REF!</v>
      </c>
      <c r="AB47" s="212" t="e">
        <f t="shared" si="17"/>
        <v>#REF!</v>
      </c>
      <c r="AC47" s="214" t="e">
        <f t="shared" si="18"/>
        <v>#REF!</v>
      </c>
      <c r="AD47" s="49"/>
      <c r="AE47" s="49"/>
      <c r="AF47" s="49"/>
      <c r="AG47" s="222" t="e">
        <f t="shared" si="54"/>
        <v>#REF!</v>
      </c>
      <c r="AH47" s="212" t="e">
        <f t="shared" si="55"/>
        <v>#REF!</v>
      </c>
      <c r="AI47" s="214" t="e">
        <f t="shared" si="56"/>
        <v>#REF!</v>
      </c>
      <c r="AJ47" s="258"/>
      <c r="AL47" s="27"/>
      <c r="AM47" s="132">
        <v>2250</v>
      </c>
      <c r="AN47" s="224" t="s">
        <v>463</v>
      </c>
      <c r="AO47" s="224"/>
      <c r="AP47" s="217">
        <v>0</v>
      </c>
      <c r="AQ47" s="217">
        <v>0</v>
      </c>
      <c r="AR47" s="217">
        <v>0</v>
      </c>
      <c r="AS47" s="54" t="e">
        <f>+Integración!#REF!</f>
        <v>#REF!</v>
      </c>
      <c r="AT47" s="54" t="e">
        <f>+Integración!#REF!</f>
        <v>#REF!</v>
      </c>
      <c r="AU47" s="54" t="e">
        <f>+Integración!#REF!</f>
        <v>#REF!</v>
      </c>
      <c r="AV47" s="54" t="e">
        <f>+Integración!#REF!</f>
        <v>#REF!</v>
      </c>
      <c r="AW47" s="54" t="e">
        <f>+Integración!#REF!</f>
        <v>#REF!</v>
      </c>
      <c r="AX47" s="54" t="e">
        <f>+Integración!#REF!</f>
        <v>#REF!</v>
      </c>
      <c r="AY47" s="54" t="e">
        <f>+Integración!#REF!</f>
        <v>#REF!</v>
      </c>
      <c r="AZ47" s="54" t="e">
        <f>+Integración!#REF!</f>
        <v>#REF!</v>
      </c>
      <c r="BA47" s="54" t="e">
        <f>+Integración!#REF!</f>
        <v>#REF!</v>
      </c>
      <c r="BB47" s="54" t="e">
        <f>+Integración!#REF!</f>
        <v>#REF!</v>
      </c>
      <c r="BC47" s="54" t="e">
        <f>+Integración!#REF!</f>
        <v>#REF!</v>
      </c>
      <c r="BD47" s="54" t="e">
        <f>+Integración!#REF!</f>
        <v>#REF!</v>
      </c>
      <c r="BE47" s="54" t="e">
        <f>+Integración!#REF!</f>
        <v>#REF!</v>
      </c>
      <c r="BF47" s="54" t="e">
        <f>+Integración!#REF!</f>
        <v>#REF!</v>
      </c>
      <c r="BG47" s="54" t="e">
        <f>+Integración!#REF!</f>
        <v>#REF!</v>
      </c>
      <c r="BH47" s="54" t="e">
        <f>+Integración!#REF!</f>
        <v>#REF!</v>
      </c>
      <c r="BI47" s="54" t="e">
        <f>+Integración!#REF!</f>
        <v>#REF!</v>
      </c>
      <c r="BJ47" s="54" t="e">
        <f>+Integración!#REF!</f>
        <v>#REF!</v>
      </c>
      <c r="BK47" s="91" t="e">
        <f t="shared" si="24"/>
        <v>#REF!</v>
      </c>
      <c r="BL47" s="54" t="e">
        <f t="shared" si="25"/>
        <v>#REF!</v>
      </c>
      <c r="BM47" s="92" t="e">
        <f t="shared" si="26"/>
        <v>#REF!</v>
      </c>
      <c r="BN47" s="54"/>
      <c r="BO47" s="54"/>
      <c r="BP47" s="54"/>
      <c r="BQ47" s="91" t="e">
        <f t="shared" si="57"/>
        <v>#REF!</v>
      </c>
      <c r="BR47" s="54" t="e">
        <f t="shared" si="46"/>
        <v>#REF!</v>
      </c>
      <c r="BS47" s="92" t="e">
        <f t="shared" si="47"/>
        <v>#REF!</v>
      </c>
      <c r="BT47" s="100"/>
      <c r="BV47" s="27"/>
      <c r="BW47" s="132"/>
      <c r="BX47" s="224" t="s">
        <v>443</v>
      </c>
      <c r="BY47" s="224"/>
      <c r="BZ47" s="217">
        <v>0</v>
      </c>
      <c r="CA47" s="217">
        <v>0</v>
      </c>
      <c r="CB47" s="217">
        <v>0</v>
      </c>
      <c r="CC47" s="217" t="e">
        <f>+Integración!#REF!</f>
        <v>#REF!</v>
      </c>
      <c r="CD47" s="217" t="e">
        <f>+Integración!#REF!</f>
        <v>#REF!</v>
      </c>
      <c r="CE47" s="217" t="e">
        <f>+Integración!#REF!</f>
        <v>#REF!</v>
      </c>
      <c r="CF47" s="217" t="e">
        <f>+Integración!#REF!</f>
        <v>#REF!</v>
      </c>
      <c r="CG47" s="217" t="e">
        <f>+Integración!#REF!</f>
        <v>#REF!</v>
      </c>
      <c r="CH47" s="217" t="e">
        <f>+Integración!#REF!</f>
        <v>#REF!</v>
      </c>
      <c r="CI47" s="217" t="e">
        <f>+Integración!#REF!</f>
        <v>#REF!</v>
      </c>
      <c r="CJ47" s="217" t="e">
        <f>+Integración!#REF!</f>
        <v>#REF!</v>
      </c>
      <c r="CK47" s="217" t="e">
        <f>+Integración!#REF!</f>
        <v>#REF!</v>
      </c>
      <c r="CL47" s="217" t="e">
        <f>+Integración!#REF!</f>
        <v>#REF!</v>
      </c>
      <c r="CM47" s="217" t="e">
        <f>+Integración!#REF!</f>
        <v>#REF!</v>
      </c>
      <c r="CN47" s="217" t="e">
        <f>+Integración!#REF!</f>
        <v>#REF!</v>
      </c>
      <c r="CO47" s="217" t="e">
        <f>+Integración!#REF!</f>
        <v>#REF!</v>
      </c>
      <c r="CP47" s="217" t="e">
        <f>+Integración!#REF!</f>
        <v>#REF!</v>
      </c>
      <c r="CQ47" s="217" t="e">
        <f>+Integración!#REF!</f>
        <v>#REF!</v>
      </c>
      <c r="CR47" s="217" t="e">
        <f>+Integración!#REF!</f>
        <v>#REF!</v>
      </c>
      <c r="CS47" s="217" t="e">
        <f>+Integración!#REF!</f>
        <v>#REF!</v>
      </c>
      <c r="CT47" s="217" t="e">
        <f>+Integración!#REF!</f>
        <v>#REF!</v>
      </c>
      <c r="CU47" s="218" t="e">
        <f t="shared" si="58"/>
        <v>#REF!</v>
      </c>
      <c r="CV47" s="217" t="e">
        <f t="shared" si="59"/>
        <v>#REF!</v>
      </c>
      <c r="CW47" s="219" t="e">
        <f t="shared" si="60"/>
        <v>#REF!</v>
      </c>
      <c r="CX47" s="217"/>
      <c r="CY47" s="217"/>
      <c r="CZ47" s="217"/>
      <c r="DA47" s="218" t="e">
        <f t="shared" si="61"/>
        <v>#REF!</v>
      </c>
      <c r="DB47" s="217" t="e">
        <f t="shared" si="48"/>
        <v>#REF!</v>
      </c>
      <c r="DC47" s="219" t="e">
        <f t="shared" si="49"/>
        <v>#REF!</v>
      </c>
      <c r="DD47" s="100"/>
      <c r="DF47" s="33"/>
      <c r="DG47" s="128"/>
      <c r="DH47" s="202"/>
      <c r="DI47" s="202"/>
      <c r="DJ47" s="202"/>
      <c r="DK47" s="202"/>
      <c r="DL47" s="202"/>
      <c r="DM47" s="145"/>
      <c r="DN47" s="197"/>
      <c r="DO47" s="202"/>
      <c r="DP47" s="66"/>
      <c r="DQ47" s="66"/>
      <c r="DR47" s="66"/>
      <c r="DS47" s="51"/>
      <c r="DT47" s="26"/>
      <c r="DU47" s="1"/>
      <c r="DV47" s="27"/>
      <c r="DW47" s="132"/>
      <c r="DX47" s="203"/>
      <c r="DY47" s="203"/>
      <c r="DZ47" s="72"/>
      <c r="EA47" s="72"/>
      <c r="EB47" s="72"/>
      <c r="EC47" s="145"/>
      <c r="ED47" s="345" t="s">
        <v>153</v>
      </c>
      <c r="EE47" s="345"/>
      <c r="EF47" s="48" t="e">
        <f>SUM(EF48:EF49)</f>
        <v>#REF!</v>
      </c>
      <c r="EG47" s="48" t="e">
        <f t="shared" ref="EG47:EH47" si="142">SUM(EG48:EG49)</f>
        <v>#REF!</v>
      </c>
      <c r="EH47" s="48" t="e">
        <f t="shared" si="142"/>
        <v>#REF!</v>
      </c>
      <c r="EI47" s="42"/>
      <c r="EJ47" s="77"/>
      <c r="EK47" s="1"/>
      <c r="EL47" s="27"/>
      <c r="EM47" s="132"/>
      <c r="EN47" s="203"/>
      <c r="EO47" s="203"/>
      <c r="EP47" s="72"/>
      <c r="EQ47" s="72"/>
      <c r="ER47" s="72"/>
      <c r="ES47" s="72"/>
      <c r="ET47" s="145"/>
      <c r="EU47" s="345" t="s">
        <v>153</v>
      </c>
      <c r="EV47" s="345"/>
      <c r="EW47" s="49" t="e">
        <f t="shared" si="12"/>
        <v>#REF!</v>
      </c>
      <c r="EX47" s="49" t="e">
        <f t="shared" si="13"/>
        <v>#REF!</v>
      </c>
      <c r="EY47" s="49" t="e">
        <f t="shared" si="81"/>
        <v>#REF!</v>
      </c>
      <c r="EZ47" s="49" t="e">
        <f t="shared" si="82"/>
        <v>#REF!</v>
      </c>
      <c r="FA47" s="42"/>
      <c r="FB47" s="77"/>
      <c r="FC47" s="1"/>
      <c r="FD47" s="27"/>
      <c r="FE47" s="159"/>
      <c r="FF47" s="202"/>
      <c r="FG47" s="202"/>
      <c r="FH47" s="52"/>
      <c r="FI47" s="52"/>
      <c r="FJ47" s="165" t="s">
        <v>158</v>
      </c>
      <c r="FK47" s="364" t="s">
        <v>243</v>
      </c>
      <c r="FL47" s="364"/>
      <c r="FM47" s="186" t="e">
        <f>+EA13</f>
        <v>#REF!</v>
      </c>
      <c r="FN47" s="186" t="e">
        <f>+EB13</f>
        <v>#REF!</v>
      </c>
      <c r="FO47" s="42"/>
      <c r="FP47" s="26"/>
      <c r="FQ47" s="1"/>
      <c r="FR47" s="27"/>
      <c r="FS47" s="159"/>
      <c r="FT47" s="202"/>
      <c r="FU47" s="202"/>
      <c r="FV47" s="52"/>
      <c r="FW47" s="52"/>
      <c r="FX47" s="165" t="s">
        <v>158</v>
      </c>
      <c r="FY47" s="364" t="s">
        <v>243</v>
      </c>
      <c r="FZ47" s="364"/>
      <c r="GA47" s="186" t="e">
        <f>+DA67</f>
        <v>#REF!</v>
      </c>
      <c r="GB47" s="186" t="e">
        <f>+DB67</f>
        <v>#REF!</v>
      </c>
      <c r="GC47" s="42"/>
      <c r="GD47" s="26"/>
      <c r="GE47" s="1"/>
      <c r="GF47" s="1"/>
      <c r="GG47" s="20"/>
      <c r="GH47" s="1"/>
      <c r="GI47" s="1"/>
      <c r="GJ47" s="1"/>
      <c r="GK47" s="1"/>
      <c r="GL47" s="1"/>
      <c r="GM47" s="1"/>
      <c r="GN47" s="1"/>
      <c r="GO47" s="1"/>
      <c r="GP47" s="1"/>
    </row>
    <row r="48" spans="2:198" ht="13.9" customHeight="1" x14ac:dyDescent="0.2">
      <c r="B48" s="33"/>
      <c r="C48" s="128">
        <v>5310</v>
      </c>
      <c r="D48" s="235" t="s">
        <v>38</v>
      </c>
      <c r="E48" s="235"/>
      <c r="F48" s="217">
        <v>0</v>
      </c>
      <c r="G48" s="217">
        <v>0</v>
      </c>
      <c r="H48" s="217">
        <v>0</v>
      </c>
      <c r="I48" s="217" t="e">
        <f>+Integración!#REF!</f>
        <v>#REF!</v>
      </c>
      <c r="J48" s="217" t="e">
        <f>+Integración!#REF!</f>
        <v>#REF!</v>
      </c>
      <c r="K48" s="217" t="e">
        <f>+Integración!#REF!</f>
        <v>#REF!</v>
      </c>
      <c r="L48" s="217" t="e">
        <f>+Integración!#REF!</f>
        <v>#REF!</v>
      </c>
      <c r="M48" s="217" t="e">
        <f>+Integración!#REF!</f>
        <v>#REF!</v>
      </c>
      <c r="N48" s="217" t="e">
        <f>+Integración!#REF!</f>
        <v>#REF!</v>
      </c>
      <c r="O48" s="217" t="e">
        <f>+Integración!#REF!</f>
        <v>#REF!</v>
      </c>
      <c r="P48" s="217" t="e">
        <f>+Integración!#REF!</f>
        <v>#REF!</v>
      </c>
      <c r="Q48" s="217" t="e">
        <f>+Integración!#REF!</f>
        <v>#REF!</v>
      </c>
      <c r="R48" s="217" t="e">
        <f>+Integración!#REF!</f>
        <v>#REF!</v>
      </c>
      <c r="S48" s="217" t="e">
        <f>+Integración!#REF!</f>
        <v>#REF!</v>
      </c>
      <c r="T48" s="217" t="e">
        <f>+Integración!#REF!</f>
        <v>#REF!</v>
      </c>
      <c r="U48" s="217" t="e">
        <f>+Integración!#REF!</f>
        <v>#REF!</v>
      </c>
      <c r="V48" s="217" t="e">
        <f>+Integración!#REF!</f>
        <v>#REF!</v>
      </c>
      <c r="W48" s="217" t="e">
        <f>+Integración!#REF!</f>
        <v>#REF!</v>
      </c>
      <c r="X48" s="217" t="e">
        <f>+Integración!#REF!</f>
        <v>#REF!</v>
      </c>
      <c r="Y48" s="217" t="e">
        <f>+Integración!#REF!</f>
        <v>#REF!</v>
      </c>
      <c r="Z48" s="217" t="e">
        <f>+Integración!#REF!</f>
        <v>#REF!</v>
      </c>
      <c r="AA48" s="218" t="e">
        <f t="shared" si="31"/>
        <v>#REF!</v>
      </c>
      <c r="AB48" s="225" t="e">
        <f t="shared" si="17"/>
        <v>#REF!</v>
      </c>
      <c r="AC48" s="227" t="e">
        <f t="shared" si="18"/>
        <v>#REF!</v>
      </c>
      <c r="AD48" s="54"/>
      <c r="AE48" s="54"/>
      <c r="AF48" s="54"/>
      <c r="AG48" s="218" t="e">
        <f t="shared" si="54"/>
        <v>#REF!</v>
      </c>
      <c r="AH48" s="225" t="e">
        <f t="shared" si="55"/>
        <v>#REF!</v>
      </c>
      <c r="AI48" s="227" t="e">
        <f t="shared" si="56"/>
        <v>#REF!</v>
      </c>
      <c r="AJ48" s="26"/>
      <c r="AL48" s="27"/>
      <c r="AM48" s="132">
        <v>2260</v>
      </c>
      <c r="AN48" s="224" t="s">
        <v>464</v>
      </c>
      <c r="AO48" s="224"/>
      <c r="AP48" s="217">
        <v>0</v>
      </c>
      <c r="AQ48" s="217">
        <v>0</v>
      </c>
      <c r="AR48" s="217">
        <v>0</v>
      </c>
      <c r="AS48" s="48" t="e">
        <f>+Integración!#REF!</f>
        <v>#REF!</v>
      </c>
      <c r="AT48" s="48" t="e">
        <f>+Integración!#REF!</f>
        <v>#REF!</v>
      </c>
      <c r="AU48" s="48" t="e">
        <f>+Integración!#REF!</f>
        <v>#REF!</v>
      </c>
      <c r="AV48" s="48" t="e">
        <f>+Integración!#REF!</f>
        <v>#REF!</v>
      </c>
      <c r="AW48" s="48" t="e">
        <f>+Integración!#REF!</f>
        <v>#REF!</v>
      </c>
      <c r="AX48" s="48" t="e">
        <f>+Integración!#REF!</f>
        <v>#REF!</v>
      </c>
      <c r="AY48" s="48" t="e">
        <f>+Integración!#REF!</f>
        <v>#REF!</v>
      </c>
      <c r="AZ48" s="48" t="e">
        <f>+Integración!#REF!</f>
        <v>#REF!</v>
      </c>
      <c r="BA48" s="48" t="e">
        <f>+Integración!#REF!</f>
        <v>#REF!</v>
      </c>
      <c r="BB48" s="48" t="e">
        <f>+Integración!#REF!</f>
        <v>#REF!</v>
      </c>
      <c r="BC48" s="48" t="e">
        <f>+Integración!#REF!</f>
        <v>#REF!</v>
      </c>
      <c r="BD48" s="48" t="e">
        <f>+Integración!#REF!</f>
        <v>#REF!</v>
      </c>
      <c r="BE48" s="48" t="e">
        <f>+Integración!#REF!</f>
        <v>#REF!</v>
      </c>
      <c r="BF48" s="48" t="e">
        <f>+Integración!#REF!</f>
        <v>#REF!</v>
      </c>
      <c r="BG48" s="48" t="e">
        <f>+Integración!#REF!</f>
        <v>#REF!</v>
      </c>
      <c r="BH48" s="48" t="e">
        <f>+Integración!#REF!</f>
        <v>#REF!</v>
      </c>
      <c r="BI48" s="48" t="e">
        <f>+Integración!#REF!</f>
        <v>#REF!</v>
      </c>
      <c r="BJ48" s="48" t="e">
        <f>+Integración!#REF!</f>
        <v>#REF!</v>
      </c>
      <c r="BK48" s="99" t="e">
        <f t="shared" si="24"/>
        <v>#REF!</v>
      </c>
      <c r="BL48" s="48" t="e">
        <f t="shared" si="25"/>
        <v>#REF!</v>
      </c>
      <c r="BM48" s="97" t="e">
        <f t="shared" si="26"/>
        <v>#REF!</v>
      </c>
      <c r="BN48" s="54"/>
      <c r="BO48" s="54"/>
      <c r="BP48" s="54"/>
      <c r="BQ48" s="99" t="e">
        <f t="shared" si="57"/>
        <v>#REF!</v>
      </c>
      <c r="BR48" s="48" t="e">
        <f t="shared" si="46"/>
        <v>#REF!</v>
      </c>
      <c r="BS48" s="97" t="e">
        <f t="shared" si="47"/>
        <v>#REF!</v>
      </c>
      <c r="BT48" s="100"/>
      <c r="BV48" s="27"/>
      <c r="BW48" s="132"/>
      <c r="BX48" s="224" t="s">
        <v>484</v>
      </c>
      <c r="BY48" s="224"/>
      <c r="BZ48" s="242">
        <v>0</v>
      </c>
      <c r="CA48" s="242">
        <v>0</v>
      </c>
      <c r="CB48" s="242">
        <v>0</v>
      </c>
      <c r="CC48" s="242" t="e">
        <f>+Integración!#REF!</f>
        <v>#REF!</v>
      </c>
      <c r="CD48" s="242" t="e">
        <f>+Integración!#REF!</f>
        <v>#REF!</v>
      </c>
      <c r="CE48" s="242" t="e">
        <f>+Integración!#REF!</f>
        <v>#REF!</v>
      </c>
      <c r="CF48" s="242" t="e">
        <f>+Integración!#REF!</f>
        <v>#REF!</v>
      </c>
      <c r="CG48" s="242" t="e">
        <f>+Integración!#REF!</f>
        <v>#REF!</v>
      </c>
      <c r="CH48" s="242" t="e">
        <f>+Integración!#REF!</f>
        <v>#REF!</v>
      </c>
      <c r="CI48" s="242" t="e">
        <f>+Integración!#REF!</f>
        <v>#REF!</v>
      </c>
      <c r="CJ48" s="242" t="e">
        <f>+Integración!#REF!</f>
        <v>#REF!</v>
      </c>
      <c r="CK48" s="242" t="e">
        <f>+Integración!#REF!</f>
        <v>#REF!</v>
      </c>
      <c r="CL48" s="242" t="e">
        <f>+Integración!#REF!</f>
        <v>#REF!</v>
      </c>
      <c r="CM48" s="242" t="e">
        <f>+Integración!#REF!</f>
        <v>#REF!</v>
      </c>
      <c r="CN48" s="242" t="e">
        <f>+Integración!#REF!</f>
        <v>#REF!</v>
      </c>
      <c r="CO48" s="242" t="e">
        <f>+Integración!#REF!</f>
        <v>#REF!</v>
      </c>
      <c r="CP48" s="242" t="e">
        <f>+Integración!#REF!</f>
        <v>#REF!</v>
      </c>
      <c r="CQ48" s="242" t="e">
        <f>+Integración!#REF!</f>
        <v>#REF!</v>
      </c>
      <c r="CR48" s="242" t="e">
        <f>+Integración!#REF!</f>
        <v>#REF!</v>
      </c>
      <c r="CS48" s="242" t="e">
        <f>+Integración!#REF!</f>
        <v>#REF!</v>
      </c>
      <c r="CT48" s="242" t="e">
        <f>+Integración!#REF!</f>
        <v>#REF!</v>
      </c>
      <c r="CU48" s="280" t="e">
        <f t="shared" si="58"/>
        <v>#REF!</v>
      </c>
      <c r="CV48" s="242" t="e">
        <f t="shared" si="59"/>
        <v>#REF!</v>
      </c>
      <c r="CW48" s="281" t="e">
        <f t="shared" si="60"/>
        <v>#REF!</v>
      </c>
      <c r="CX48" s="242"/>
      <c r="CY48" s="242"/>
      <c r="CZ48" s="242"/>
      <c r="DA48" s="280" t="e">
        <f t="shared" si="61"/>
        <v>#REF!</v>
      </c>
      <c r="DB48" s="242" t="e">
        <f t="shared" si="48"/>
        <v>#REF!</v>
      </c>
      <c r="DC48" s="281" t="e">
        <f t="shared" si="49"/>
        <v>#REF!</v>
      </c>
      <c r="DD48" s="100"/>
      <c r="DF48" s="33"/>
      <c r="DG48" s="128"/>
      <c r="DH48" s="202"/>
      <c r="DI48" s="202"/>
      <c r="DJ48" s="202"/>
      <c r="DK48" s="202"/>
      <c r="DL48" s="202"/>
      <c r="DM48" s="145"/>
      <c r="DN48" s="344" t="s">
        <v>56</v>
      </c>
      <c r="DO48" s="344"/>
      <c r="DP48" s="50" t="e">
        <f>SUM(DP49)</f>
        <v>#REF!</v>
      </c>
      <c r="DQ48" s="50" t="e">
        <f t="shared" ref="DQ48:DR48" si="143">SUM(DQ49)</f>
        <v>#REF!</v>
      </c>
      <c r="DR48" s="50" t="e">
        <f t="shared" si="143"/>
        <v>#REF!</v>
      </c>
      <c r="DS48" s="51"/>
      <c r="DT48" s="26"/>
      <c r="DU48" s="1"/>
      <c r="DV48" s="27"/>
      <c r="DW48" s="132"/>
      <c r="DX48" s="203"/>
      <c r="DY48" s="203"/>
      <c r="DZ48" s="72"/>
      <c r="EA48" s="72"/>
      <c r="EB48" s="72"/>
      <c r="EC48" s="145" t="s">
        <v>196</v>
      </c>
      <c r="ED48" s="342" t="s">
        <v>154</v>
      </c>
      <c r="EE48" s="342"/>
      <c r="EF48" s="54" t="e">
        <f>+BQ61</f>
        <v>#REF!</v>
      </c>
      <c r="EG48" s="54" t="e">
        <f>+BR61</f>
        <v>#REF!</v>
      </c>
      <c r="EH48" s="54" t="e">
        <f>+BS61</f>
        <v>#REF!</v>
      </c>
      <c r="EI48" s="42"/>
      <c r="EJ48" s="77"/>
      <c r="EK48" s="1"/>
      <c r="EL48" s="27"/>
      <c r="EM48" s="132"/>
      <c r="EN48" s="203"/>
      <c r="EO48" s="203"/>
      <c r="EP48" s="72"/>
      <c r="EQ48" s="72"/>
      <c r="ER48" s="72"/>
      <c r="ES48" s="72"/>
      <c r="ET48" s="145" t="s">
        <v>196</v>
      </c>
      <c r="EU48" s="342" t="s">
        <v>154</v>
      </c>
      <c r="EV48" s="342"/>
      <c r="EW48" s="54" t="e">
        <f t="shared" si="12"/>
        <v>#REF!</v>
      </c>
      <c r="EX48" s="54" t="e">
        <f t="shared" si="13"/>
        <v>#REF!</v>
      </c>
      <c r="EY48" s="54" t="e">
        <f t="shared" si="81"/>
        <v>#REF!</v>
      </c>
      <c r="EZ48" s="54" t="e">
        <f t="shared" si="82"/>
        <v>#REF!</v>
      </c>
      <c r="FA48" s="42"/>
      <c r="FB48" s="77"/>
      <c r="FC48" s="1"/>
      <c r="FD48" s="27"/>
      <c r="FE48" s="161"/>
      <c r="FF48" s="349" t="s">
        <v>223</v>
      </c>
      <c r="FG48" s="349"/>
      <c r="FH48" s="78" t="e">
        <f>FH14-FH27</f>
        <v>#REF!</v>
      </c>
      <c r="FI48" s="78" t="e">
        <f t="shared" ref="FI48" si="144">FI14-FI27</f>
        <v>#REF!</v>
      </c>
      <c r="FJ48" s="165" t="s">
        <v>158</v>
      </c>
      <c r="FK48" s="364" t="s">
        <v>244</v>
      </c>
      <c r="FL48" s="364"/>
      <c r="FM48" s="49" t="e">
        <f>+DZ13</f>
        <v>#REF!</v>
      </c>
      <c r="FN48" s="49" t="e">
        <f>+EA13</f>
        <v>#REF!</v>
      </c>
      <c r="FO48" s="83"/>
      <c r="FP48" s="84"/>
      <c r="FQ48" s="1"/>
      <c r="FR48" s="27"/>
      <c r="FS48" s="161"/>
      <c r="FT48" s="349" t="s">
        <v>223</v>
      </c>
      <c r="FU48" s="349"/>
      <c r="FV48" s="78" t="e">
        <f>FV14-FV27</f>
        <v>#REF!</v>
      </c>
      <c r="FW48" s="78" t="e">
        <f t="shared" ref="FW48" si="145">FW14-FW27</f>
        <v>#REF!</v>
      </c>
      <c r="FX48" s="165" t="s">
        <v>158</v>
      </c>
      <c r="FY48" s="364" t="s">
        <v>244</v>
      </c>
      <c r="FZ48" s="364"/>
      <c r="GA48" s="186" t="e">
        <f t="shared" ref="GA48" si="146">+DA68</f>
        <v>#REF!</v>
      </c>
      <c r="GB48" s="186" t="e">
        <f>+DB68</f>
        <v>#REF!</v>
      </c>
      <c r="GC48" s="83"/>
      <c r="GD48" s="84"/>
      <c r="GE48" s="1"/>
      <c r="GF48" s="1"/>
      <c r="GG48" s="20"/>
      <c r="GH48" s="1"/>
      <c r="GI48" s="1"/>
      <c r="GJ48" s="1"/>
      <c r="GK48" s="1"/>
      <c r="GL48" s="1"/>
      <c r="GM48" s="1"/>
      <c r="GN48" s="1"/>
      <c r="GO48" s="1"/>
      <c r="GP48" s="1"/>
    </row>
    <row r="49" spans="2:198" ht="13.9" customHeight="1" x14ac:dyDescent="0.2">
      <c r="B49" s="33"/>
      <c r="C49" s="128">
        <v>5320</v>
      </c>
      <c r="D49" s="235" t="s">
        <v>0</v>
      </c>
      <c r="E49" s="235"/>
      <c r="F49" s="217">
        <v>0</v>
      </c>
      <c r="G49" s="217">
        <v>0</v>
      </c>
      <c r="H49" s="217">
        <v>0</v>
      </c>
      <c r="I49" s="217" t="e">
        <f>+Integración!#REF!</f>
        <v>#REF!</v>
      </c>
      <c r="J49" s="217" t="e">
        <f>+Integración!#REF!</f>
        <v>#REF!</v>
      </c>
      <c r="K49" s="217" t="e">
        <f>+Integración!#REF!</f>
        <v>#REF!</v>
      </c>
      <c r="L49" s="217" t="e">
        <f>+Integración!#REF!</f>
        <v>#REF!</v>
      </c>
      <c r="M49" s="217" t="e">
        <f>+Integración!#REF!</f>
        <v>#REF!</v>
      </c>
      <c r="N49" s="217" t="e">
        <f>+Integración!#REF!</f>
        <v>#REF!</v>
      </c>
      <c r="O49" s="217" t="e">
        <f>+Integración!#REF!</f>
        <v>#REF!</v>
      </c>
      <c r="P49" s="217" t="e">
        <f>+Integración!#REF!</f>
        <v>#REF!</v>
      </c>
      <c r="Q49" s="217" t="e">
        <f>+Integración!#REF!</f>
        <v>#REF!</v>
      </c>
      <c r="R49" s="217" t="e">
        <f>+Integración!#REF!</f>
        <v>#REF!</v>
      </c>
      <c r="S49" s="217" t="e">
        <f>+Integración!#REF!</f>
        <v>#REF!</v>
      </c>
      <c r="T49" s="217" t="e">
        <f>+Integración!#REF!</f>
        <v>#REF!</v>
      </c>
      <c r="U49" s="217" t="e">
        <f>+Integración!#REF!</f>
        <v>#REF!</v>
      </c>
      <c r="V49" s="217" t="e">
        <f>+Integración!#REF!</f>
        <v>#REF!</v>
      </c>
      <c r="W49" s="217" t="e">
        <f>+Integración!#REF!</f>
        <v>#REF!</v>
      </c>
      <c r="X49" s="217" t="e">
        <f>+Integración!#REF!</f>
        <v>#REF!</v>
      </c>
      <c r="Y49" s="217" t="e">
        <f>+Integración!#REF!</f>
        <v>#REF!</v>
      </c>
      <c r="Z49" s="217" t="e">
        <f>+Integración!#REF!</f>
        <v>#REF!</v>
      </c>
      <c r="AA49" s="218" t="e">
        <f t="shared" si="31"/>
        <v>#REF!</v>
      </c>
      <c r="AB49" s="225" t="e">
        <f t="shared" si="17"/>
        <v>#REF!</v>
      </c>
      <c r="AC49" s="227" t="e">
        <f t="shared" si="18"/>
        <v>#REF!</v>
      </c>
      <c r="AD49" s="54"/>
      <c r="AE49" s="54"/>
      <c r="AF49" s="54"/>
      <c r="AG49" s="218" t="e">
        <f t="shared" si="54"/>
        <v>#REF!</v>
      </c>
      <c r="AH49" s="225" t="e">
        <f t="shared" si="55"/>
        <v>#REF!</v>
      </c>
      <c r="AI49" s="227" t="e">
        <f t="shared" si="56"/>
        <v>#REF!</v>
      </c>
      <c r="AJ49" s="26"/>
      <c r="AL49" s="27"/>
      <c r="AM49" s="133">
        <v>3000</v>
      </c>
      <c r="AN49" s="245" t="s">
        <v>143</v>
      </c>
      <c r="AO49" s="245"/>
      <c r="AP49" s="253">
        <f>+AP50+AP54+AP60</f>
        <v>0</v>
      </c>
      <c r="AQ49" s="253">
        <f t="shared" ref="AQ49:AR49" si="147">+AQ50+AQ54+AQ60</f>
        <v>0</v>
      </c>
      <c r="AR49" s="253">
        <f t="shared" si="147"/>
        <v>0</v>
      </c>
      <c r="AS49" s="254" t="e">
        <f>+Integración!#REF!</f>
        <v>#REF!</v>
      </c>
      <c r="AT49" s="254" t="e">
        <f>+Integración!#REF!</f>
        <v>#REF!</v>
      </c>
      <c r="AU49" s="254" t="e">
        <f>+Integración!#REF!</f>
        <v>#REF!</v>
      </c>
      <c r="AV49" s="254" t="e">
        <f>+Integración!#REF!</f>
        <v>#REF!</v>
      </c>
      <c r="AW49" s="254" t="e">
        <f>+Integración!#REF!</f>
        <v>#REF!</v>
      </c>
      <c r="AX49" s="254" t="e">
        <f>+Integración!#REF!</f>
        <v>#REF!</v>
      </c>
      <c r="AY49" s="254" t="e">
        <f>+Integración!#REF!</f>
        <v>#REF!</v>
      </c>
      <c r="AZ49" s="254" t="e">
        <f>+Integración!#REF!</f>
        <v>#REF!</v>
      </c>
      <c r="BA49" s="254" t="e">
        <f>+Integración!#REF!</f>
        <v>#REF!</v>
      </c>
      <c r="BB49" s="254" t="e">
        <f>+Integración!#REF!</f>
        <v>#REF!</v>
      </c>
      <c r="BC49" s="254" t="e">
        <f>+Integración!#REF!</f>
        <v>#REF!</v>
      </c>
      <c r="BD49" s="254" t="e">
        <f>+Integración!#REF!</f>
        <v>#REF!</v>
      </c>
      <c r="BE49" s="254" t="e">
        <f>+Integración!#REF!</f>
        <v>#REF!</v>
      </c>
      <c r="BF49" s="254" t="e">
        <f>+Integración!#REF!</f>
        <v>#REF!</v>
      </c>
      <c r="BG49" s="254" t="e">
        <f>+Integración!#REF!</f>
        <v>#REF!</v>
      </c>
      <c r="BH49" s="254" t="e">
        <f>+Integración!#REF!</f>
        <v>#REF!</v>
      </c>
      <c r="BI49" s="254" t="e">
        <f>+Integración!#REF!</f>
        <v>#REF!</v>
      </c>
      <c r="BJ49" s="254" t="e">
        <f>+Integración!#REF!</f>
        <v>#REF!</v>
      </c>
      <c r="BK49" s="263" t="e">
        <f t="shared" si="24"/>
        <v>#REF!</v>
      </c>
      <c r="BL49" s="254" t="e">
        <f t="shared" si="25"/>
        <v>#REF!</v>
      </c>
      <c r="BM49" s="265" t="e">
        <f t="shared" si="26"/>
        <v>#REF!</v>
      </c>
      <c r="BN49" s="54"/>
      <c r="BO49" s="54"/>
      <c r="BP49" s="54"/>
      <c r="BQ49" s="263" t="e">
        <f t="shared" si="57"/>
        <v>#REF!</v>
      </c>
      <c r="BR49" s="254" t="e">
        <f t="shared" si="46"/>
        <v>#REF!</v>
      </c>
      <c r="BS49" s="265" t="e">
        <f t="shared" si="47"/>
        <v>#REF!</v>
      </c>
      <c r="BT49" s="100"/>
      <c r="BV49" s="27"/>
      <c r="BW49" s="133"/>
      <c r="BX49" s="245" t="s">
        <v>480</v>
      </c>
      <c r="BY49" s="245"/>
      <c r="BZ49" s="221">
        <f>SUM(BZ50:BZ52)</f>
        <v>0</v>
      </c>
      <c r="CA49" s="221">
        <f t="shared" ref="CA49:CB49" si="148">SUM(CA50:CA52)</f>
        <v>0</v>
      </c>
      <c r="CB49" s="221">
        <f t="shared" si="148"/>
        <v>0</v>
      </c>
      <c r="CC49" s="221" t="e">
        <f>+Integración!#REF!</f>
        <v>#REF!</v>
      </c>
      <c r="CD49" s="221" t="e">
        <f>+Integración!#REF!</f>
        <v>#REF!</v>
      </c>
      <c r="CE49" s="221" t="e">
        <f>+Integración!#REF!</f>
        <v>#REF!</v>
      </c>
      <c r="CF49" s="221" t="e">
        <f>+Integración!#REF!</f>
        <v>#REF!</v>
      </c>
      <c r="CG49" s="221" t="e">
        <f>+Integración!#REF!</f>
        <v>#REF!</v>
      </c>
      <c r="CH49" s="221" t="e">
        <f>+Integración!#REF!</f>
        <v>#REF!</v>
      </c>
      <c r="CI49" s="221" t="e">
        <f>+Integración!#REF!</f>
        <v>#REF!</v>
      </c>
      <c r="CJ49" s="221" t="e">
        <f>+Integración!#REF!</f>
        <v>#REF!</v>
      </c>
      <c r="CK49" s="221" t="e">
        <f>+Integración!#REF!</f>
        <v>#REF!</v>
      </c>
      <c r="CL49" s="221" t="e">
        <f>+Integración!#REF!</f>
        <v>#REF!</v>
      </c>
      <c r="CM49" s="221" t="e">
        <f>+Integración!#REF!</f>
        <v>#REF!</v>
      </c>
      <c r="CN49" s="221" t="e">
        <f>+Integración!#REF!</f>
        <v>#REF!</v>
      </c>
      <c r="CO49" s="221" t="e">
        <f>+Integración!#REF!</f>
        <v>#REF!</v>
      </c>
      <c r="CP49" s="221" t="e">
        <f>+Integración!#REF!</f>
        <v>#REF!</v>
      </c>
      <c r="CQ49" s="221" t="e">
        <f>+Integración!#REF!</f>
        <v>#REF!</v>
      </c>
      <c r="CR49" s="221" t="e">
        <f>+Integración!#REF!</f>
        <v>#REF!</v>
      </c>
      <c r="CS49" s="221" t="e">
        <f>+Integración!#REF!</f>
        <v>#REF!</v>
      </c>
      <c r="CT49" s="221" t="e">
        <f>+Integración!#REF!</f>
        <v>#REF!</v>
      </c>
      <c r="CU49" s="222" t="e">
        <f t="shared" si="58"/>
        <v>#REF!</v>
      </c>
      <c r="CV49" s="221" t="e">
        <f t="shared" si="59"/>
        <v>#REF!</v>
      </c>
      <c r="CW49" s="223" t="e">
        <f t="shared" si="60"/>
        <v>#REF!</v>
      </c>
      <c r="CX49" s="221"/>
      <c r="CY49" s="221"/>
      <c r="CZ49" s="221"/>
      <c r="DA49" s="222" t="e">
        <f t="shared" si="61"/>
        <v>#REF!</v>
      </c>
      <c r="DB49" s="221" t="e">
        <f t="shared" si="48"/>
        <v>#REF!</v>
      </c>
      <c r="DC49" s="223" t="e">
        <f t="shared" si="49"/>
        <v>#REF!</v>
      </c>
      <c r="DD49" s="100"/>
      <c r="DF49" s="33"/>
      <c r="DG49" s="128"/>
      <c r="DH49" s="202"/>
      <c r="DI49" s="202"/>
      <c r="DJ49" s="202"/>
      <c r="DK49" s="202"/>
      <c r="DL49" s="202"/>
      <c r="DM49" s="145" t="s">
        <v>100</v>
      </c>
      <c r="DN49" s="342" t="s">
        <v>57</v>
      </c>
      <c r="DO49" s="342"/>
      <c r="DP49" s="54" t="e">
        <f>+AG65</f>
        <v>#REF!</v>
      </c>
      <c r="DQ49" s="54" t="e">
        <f>+AH65</f>
        <v>#REF!</v>
      </c>
      <c r="DR49" s="54" t="e">
        <f>+AI65</f>
        <v>#REF!</v>
      </c>
      <c r="DS49" s="51"/>
      <c r="DT49" s="26"/>
      <c r="DU49" s="1"/>
      <c r="DV49" s="27"/>
      <c r="DW49" s="132"/>
      <c r="DX49" s="203"/>
      <c r="DY49" s="203"/>
      <c r="DZ49" s="72"/>
      <c r="EA49" s="72"/>
      <c r="EB49" s="72"/>
      <c r="EC49" s="145" t="s">
        <v>197</v>
      </c>
      <c r="ED49" s="342" t="s">
        <v>155</v>
      </c>
      <c r="EE49" s="342"/>
      <c r="EF49" s="54" t="e">
        <f t="shared" ref="EF49" si="149">+BQ62</f>
        <v>#REF!</v>
      </c>
      <c r="EG49" s="54" t="e">
        <f>+BR62</f>
        <v>#REF!</v>
      </c>
      <c r="EH49" s="54" t="e">
        <f>+BS62</f>
        <v>#REF!</v>
      </c>
      <c r="EI49" s="42"/>
      <c r="EJ49" s="77"/>
      <c r="EK49" s="1"/>
      <c r="EL49" s="27"/>
      <c r="EM49" s="132"/>
      <c r="EN49" s="203"/>
      <c r="EO49" s="203"/>
      <c r="EP49" s="72"/>
      <c r="EQ49" s="72"/>
      <c r="ER49" s="72"/>
      <c r="ES49" s="72"/>
      <c r="ET49" s="145" t="s">
        <v>197</v>
      </c>
      <c r="EU49" s="342" t="s">
        <v>155</v>
      </c>
      <c r="EV49" s="342"/>
      <c r="EW49" s="54" t="e">
        <f t="shared" si="12"/>
        <v>#REF!</v>
      </c>
      <c r="EX49" s="54" t="e">
        <f t="shared" si="13"/>
        <v>#REF!</v>
      </c>
      <c r="EY49" s="54" t="e">
        <f t="shared" si="81"/>
        <v>#REF!</v>
      </c>
      <c r="EZ49" s="54" t="e">
        <f t="shared" si="82"/>
        <v>#REF!</v>
      </c>
      <c r="FA49" s="42"/>
      <c r="FB49" s="77"/>
      <c r="FC49" s="1"/>
      <c r="FD49" s="27"/>
      <c r="FE49" s="161"/>
      <c r="FF49" s="270"/>
      <c r="FG49" s="272"/>
      <c r="FH49" s="82"/>
      <c r="FI49" s="82"/>
      <c r="FJ49" s="166"/>
      <c r="FK49" s="10"/>
      <c r="FL49" s="10"/>
      <c r="FM49" s="85"/>
      <c r="FN49" s="85"/>
      <c r="FO49" s="83"/>
      <c r="FP49" s="84"/>
      <c r="FQ49" s="1"/>
      <c r="FR49" s="27"/>
      <c r="FS49" s="161"/>
      <c r="FT49" s="270"/>
      <c r="FU49" s="272"/>
      <c r="FV49" s="82"/>
      <c r="FW49" s="82"/>
      <c r="FX49" s="166"/>
      <c r="FY49" s="10"/>
      <c r="FZ49" s="10"/>
      <c r="GA49" s="85"/>
      <c r="GB49" s="85"/>
      <c r="GC49" s="83"/>
      <c r="GD49" s="84"/>
      <c r="GE49" s="1"/>
      <c r="GF49" s="1"/>
      <c r="GG49" s="20"/>
      <c r="GH49" s="1"/>
      <c r="GI49" s="1"/>
      <c r="GJ49" s="1"/>
      <c r="GK49" s="1"/>
      <c r="GL49" s="1"/>
      <c r="GM49" s="1"/>
      <c r="GN49" s="1"/>
      <c r="GO49" s="1"/>
      <c r="GP49" s="1"/>
    </row>
    <row r="50" spans="2:198" ht="13.9" customHeight="1" x14ac:dyDescent="0.2">
      <c r="B50" s="33"/>
      <c r="C50" s="128">
        <v>5330</v>
      </c>
      <c r="D50" s="235" t="s">
        <v>41</v>
      </c>
      <c r="E50" s="235"/>
      <c r="F50" s="217">
        <v>0</v>
      </c>
      <c r="G50" s="217">
        <v>0</v>
      </c>
      <c r="H50" s="217">
        <v>0</v>
      </c>
      <c r="I50" s="217" t="e">
        <f>+Integración!#REF!</f>
        <v>#REF!</v>
      </c>
      <c r="J50" s="217" t="e">
        <f>+Integración!#REF!</f>
        <v>#REF!</v>
      </c>
      <c r="K50" s="217" t="e">
        <f>+Integración!#REF!</f>
        <v>#REF!</v>
      </c>
      <c r="L50" s="217" t="e">
        <f>+Integración!#REF!</f>
        <v>#REF!</v>
      </c>
      <c r="M50" s="217" t="e">
        <f>+Integración!#REF!</f>
        <v>#REF!</v>
      </c>
      <c r="N50" s="217" t="e">
        <f>+Integración!#REF!</f>
        <v>#REF!</v>
      </c>
      <c r="O50" s="217" t="e">
        <f>+Integración!#REF!</f>
        <v>#REF!</v>
      </c>
      <c r="P50" s="217" t="e">
        <f>+Integración!#REF!</f>
        <v>#REF!</v>
      </c>
      <c r="Q50" s="217" t="e">
        <f>+Integración!#REF!</f>
        <v>#REF!</v>
      </c>
      <c r="R50" s="217" t="e">
        <f>+Integración!#REF!</f>
        <v>#REF!</v>
      </c>
      <c r="S50" s="217" t="e">
        <f>+Integración!#REF!</f>
        <v>#REF!</v>
      </c>
      <c r="T50" s="217" t="e">
        <f>+Integración!#REF!</f>
        <v>#REF!</v>
      </c>
      <c r="U50" s="217" t="e">
        <f>+Integración!#REF!</f>
        <v>#REF!</v>
      </c>
      <c r="V50" s="217" t="e">
        <f>+Integración!#REF!</f>
        <v>#REF!</v>
      </c>
      <c r="W50" s="217" t="e">
        <f>+Integración!#REF!</f>
        <v>#REF!</v>
      </c>
      <c r="X50" s="217" t="e">
        <f>+Integración!#REF!</f>
        <v>#REF!</v>
      </c>
      <c r="Y50" s="217" t="e">
        <f>+Integración!#REF!</f>
        <v>#REF!</v>
      </c>
      <c r="Z50" s="217" t="e">
        <f>+Integración!#REF!</f>
        <v>#REF!</v>
      </c>
      <c r="AA50" s="218" t="e">
        <f t="shared" si="31"/>
        <v>#REF!</v>
      </c>
      <c r="AB50" s="225" t="e">
        <f t="shared" si="17"/>
        <v>#REF!</v>
      </c>
      <c r="AC50" s="227" t="e">
        <f t="shared" si="18"/>
        <v>#REF!</v>
      </c>
      <c r="AD50" s="54"/>
      <c r="AE50" s="54"/>
      <c r="AF50" s="54"/>
      <c r="AG50" s="218" t="e">
        <f t="shared" si="54"/>
        <v>#REF!</v>
      </c>
      <c r="AH50" s="225" t="e">
        <f t="shared" si="55"/>
        <v>#REF!</v>
      </c>
      <c r="AI50" s="227" t="e">
        <f t="shared" si="56"/>
        <v>#REF!</v>
      </c>
      <c r="AJ50" s="26"/>
      <c r="AL50" s="27"/>
      <c r="AM50" s="133">
        <v>3100</v>
      </c>
      <c r="AN50" s="233" t="s">
        <v>465</v>
      </c>
      <c r="AO50" s="233"/>
      <c r="AP50" s="221">
        <f>SUM(AP51:AP53)</f>
        <v>0</v>
      </c>
      <c r="AQ50" s="221">
        <f t="shared" ref="AQ50:AR50" si="150">SUM(AQ51:AQ53)</f>
        <v>0</v>
      </c>
      <c r="AR50" s="221">
        <f t="shared" si="150"/>
        <v>0</v>
      </c>
      <c r="AS50" s="48" t="e">
        <f>+Integración!#REF!</f>
        <v>#REF!</v>
      </c>
      <c r="AT50" s="48" t="e">
        <f>+Integración!#REF!</f>
        <v>#REF!</v>
      </c>
      <c r="AU50" s="48" t="e">
        <f>+Integración!#REF!</f>
        <v>#REF!</v>
      </c>
      <c r="AV50" s="48" t="e">
        <f>+Integración!#REF!</f>
        <v>#REF!</v>
      </c>
      <c r="AW50" s="48" t="e">
        <f>+Integración!#REF!</f>
        <v>#REF!</v>
      </c>
      <c r="AX50" s="48" t="e">
        <f>+Integración!#REF!</f>
        <v>#REF!</v>
      </c>
      <c r="AY50" s="48" t="e">
        <f>+Integración!#REF!</f>
        <v>#REF!</v>
      </c>
      <c r="AZ50" s="48" t="e">
        <f>+Integración!#REF!</f>
        <v>#REF!</v>
      </c>
      <c r="BA50" s="48" t="e">
        <f>+Integración!#REF!</f>
        <v>#REF!</v>
      </c>
      <c r="BB50" s="48" t="e">
        <f>+Integración!#REF!</f>
        <v>#REF!</v>
      </c>
      <c r="BC50" s="48" t="e">
        <f>+Integración!#REF!</f>
        <v>#REF!</v>
      </c>
      <c r="BD50" s="48" t="e">
        <f>+Integración!#REF!</f>
        <v>#REF!</v>
      </c>
      <c r="BE50" s="48" t="e">
        <f>+Integración!#REF!</f>
        <v>#REF!</v>
      </c>
      <c r="BF50" s="48" t="e">
        <f>+Integración!#REF!</f>
        <v>#REF!</v>
      </c>
      <c r="BG50" s="48" t="e">
        <f>+Integración!#REF!</f>
        <v>#REF!</v>
      </c>
      <c r="BH50" s="48" t="e">
        <f>+Integración!#REF!</f>
        <v>#REF!</v>
      </c>
      <c r="BI50" s="48" t="e">
        <f>+Integración!#REF!</f>
        <v>#REF!</v>
      </c>
      <c r="BJ50" s="48" t="e">
        <f>+Integración!#REF!</f>
        <v>#REF!</v>
      </c>
      <c r="BK50" s="99" t="e">
        <f t="shared" si="24"/>
        <v>#REF!</v>
      </c>
      <c r="BL50" s="48" t="e">
        <f t="shared" si="25"/>
        <v>#REF!</v>
      </c>
      <c r="BM50" s="97" t="e">
        <f t="shared" si="26"/>
        <v>#REF!</v>
      </c>
      <c r="BN50" s="54"/>
      <c r="BO50" s="54"/>
      <c r="BP50" s="54"/>
      <c r="BQ50" s="99" t="e">
        <f t="shared" si="57"/>
        <v>#REF!</v>
      </c>
      <c r="BR50" s="48" t="e">
        <f t="shared" si="46"/>
        <v>#REF!</v>
      </c>
      <c r="BS50" s="97" t="e">
        <f t="shared" si="47"/>
        <v>#REF!</v>
      </c>
      <c r="BT50" s="100"/>
      <c r="BV50" s="27"/>
      <c r="BW50" s="132">
        <v>1230</v>
      </c>
      <c r="BX50" s="224" t="s">
        <v>442</v>
      </c>
      <c r="BY50" s="224"/>
      <c r="BZ50" s="242">
        <v>0</v>
      </c>
      <c r="CA50" s="242">
        <v>0</v>
      </c>
      <c r="CB50" s="242">
        <v>0</v>
      </c>
      <c r="CC50" s="242" t="e">
        <f>+Integración!#REF!</f>
        <v>#REF!</v>
      </c>
      <c r="CD50" s="242" t="e">
        <f>+Integración!#REF!</f>
        <v>#REF!</v>
      </c>
      <c r="CE50" s="242" t="e">
        <f>+Integración!#REF!</f>
        <v>#REF!</v>
      </c>
      <c r="CF50" s="242" t="e">
        <f>+Integración!#REF!</f>
        <v>#REF!</v>
      </c>
      <c r="CG50" s="242" t="e">
        <f>+Integración!#REF!</f>
        <v>#REF!</v>
      </c>
      <c r="CH50" s="242" t="e">
        <f>+Integración!#REF!</f>
        <v>#REF!</v>
      </c>
      <c r="CI50" s="242" t="e">
        <f>+Integración!#REF!</f>
        <v>#REF!</v>
      </c>
      <c r="CJ50" s="242" t="e">
        <f>+Integración!#REF!</f>
        <v>#REF!</v>
      </c>
      <c r="CK50" s="242" t="e">
        <f>+Integración!#REF!</f>
        <v>#REF!</v>
      </c>
      <c r="CL50" s="242" t="e">
        <f>+Integración!#REF!</f>
        <v>#REF!</v>
      </c>
      <c r="CM50" s="242" t="e">
        <f>+Integración!#REF!</f>
        <v>#REF!</v>
      </c>
      <c r="CN50" s="242" t="e">
        <f>+Integración!#REF!</f>
        <v>#REF!</v>
      </c>
      <c r="CO50" s="242" t="e">
        <f>+Integración!#REF!</f>
        <v>#REF!</v>
      </c>
      <c r="CP50" s="242" t="e">
        <f>+Integración!#REF!</f>
        <v>#REF!</v>
      </c>
      <c r="CQ50" s="242" t="e">
        <f>+Integración!#REF!</f>
        <v>#REF!</v>
      </c>
      <c r="CR50" s="242" t="e">
        <f>+Integración!#REF!</f>
        <v>#REF!</v>
      </c>
      <c r="CS50" s="242" t="e">
        <f>+Integración!#REF!</f>
        <v>#REF!</v>
      </c>
      <c r="CT50" s="242" t="e">
        <f>+Integración!#REF!</f>
        <v>#REF!</v>
      </c>
      <c r="CU50" s="280" t="e">
        <f t="shared" si="58"/>
        <v>#REF!</v>
      </c>
      <c r="CV50" s="242" t="e">
        <f t="shared" si="59"/>
        <v>#REF!</v>
      </c>
      <c r="CW50" s="281" t="e">
        <f t="shared" si="60"/>
        <v>#REF!</v>
      </c>
      <c r="CX50" s="242"/>
      <c r="CY50" s="242"/>
      <c r="CZ50" s="242"/>
      <c r="DA50" s="280" t="e">
        <f t="shared" si="61"/>
        <v>#REF!</v>
      </c>
      <c r="DB50" s="242" t="e">
        <f t="shared" si="48"/>
        <v>#REF!</v>
      </c>
      <c r="DC50" s="281" t="e">
        <f t="shared" si="49"/>
        <v>#REF!</v>
      </c>
      <c r="DD50" s="100"/>
      <c r="DF50" s="33"/>
      <c r="DG50" s="128"/>
      <c r="DH50" s="202"/>
      <c r="DI50" s="202"/>
      <c r="DJ50" s="202"/>
      <c r="DK50" s="202"/>
      <c r="DL50" s="202"/>
      <c r="DM50" s="145"/>
      <c r="DN50" s="197"/>
      <c r="DO50" s="202"/>
      <c r="DP50" s="66"/>
      <c r="DQ50" s="66"/>
      <c r="DR50" s="66"/>
      <c r="DS50" s="51"/>
      <c r="DT50" s="26"/>
      <c r="DU50" s="1"/>
      <c r="DV50" s="27"/>
      <c r="DW50" s="132"/>
      <c r="DX50" s="203"/>
      <c r="DY50" s="203"/>
      <c r="DZ50" s="72"/>
      <c r="EA50" s="72"/>
      <c r="EB50" s="72"/>
      <c r="EC50" s="145"/>
      <c r="ED50" s="366"/>
      <c r="EE50" s="366"/>
      <c r="EF50" s="52"/>
      <c r="EG50" s="52"/>
      <c r="EH50" s="52"/>
      <c r="EI50" s="42"/>
      <c r="EJ50" s="77"/>
      <c r="EK50" s="1"/>
      <c r="EL50" s="27"/>
      <c r="EM50" s="132"/>
      <c r="EN50" s="203"/>
      <c r="EO50" s="203"/>
      <c r="EP50" s="72"/>
      <c r="EQ50" s="72"/>
      <c r="ER50" s="72"/>
      <c r="ES50" s="72"/>
      <c r="ET50" s="145"/>
      <c r="EU50" s="366"/>
      <c r="EV50" s="366"/>
      <c r="EW50" s="52"/>
      <c r="EX50" s="52"/>
      <c r="EY50" s="52"/>
      <c r="EZ50" s="52"/>
      <c r="FA50" s="42"/>
      <c r="FB50" s="77"/>
      <c r="FC50" s="1"/>
      <c r="FD50" s="27"/>
      <c r="FE50" s="132"/>
      <c r="FF50" s="271"/>
      <c r="FG50" s="202"/>
      <c r="FH50" s="72"/>
      <c r="FI50" s="72"/>
      <c r="FJ50" s="145"/>
      <c r="FK50" s="366"/>
      <c r="FL50" s="366"/>
      <c r="FM50" s="52"/>
      <c r="FN50" s="52"/>
      <c r="FO50" s="42"/>
      <c r="FP50" s="77"/>
      <c r="FQ50" s="1"/>
      <c r="FR50" s="27"/>
      <c r="FS50" s="132"/>
      <c r="FT50" s="271"/>
      <c r="FU50" s="202"/>
      <c r="FV50" s="72"/>
      <c r="FW50" s="72"/>
      <c r="FX50" s="145"/>
      <c r="FY50" s="366"/>
      <c r="FZ50" s="366"/>
      <c r="GA50" s="52"/>
      <c r="GB50" s="52"/>
      <c r="GC50" s="42"/>
      <c r="GD50" s="77"/>
      <c r="GE50" s="1"/>
      <c r="GF50" s="1"/>
      <c r="GG50" s="20"/>
      <c r="GH50" s="1"/>
      <c r="GI50" s="1"/>
      <c r="GJ50" s="1"/>
      <c r="GK50" s="1"/>
      <c r="GL50" s="1"/>
      <c r="GM50" s="1"/>
      <c r="GN50" s="1"/>
      <c r="GO50" s="1"/>
      <c r="GP50" s="1"/>
    </row>
    <row r="51" spans="2:198" ht="13.9" customHeight="1" x14ac:dyDescent="0.2">
      <c r="B51" s="33"/>
      <c r="C51" s="129">
        <v>5400</v>
      </c>
      <c r="D51" s="234" t="s">
        <v>417</v>
      </c>
      <c r="E51" s="234"/>
      <c r="F51" s="221">
        <f>SUM(F52:F56)</f>
        <v>0</v>
      </c>
      <c r="G51" s="221">
        <f t="shared" ref="G51:H51" si="151">SUM(G52:G56)</f>
        <v>0</v>
      </c>
      <c r="H51" s="221">
        <f t="shared" si="151"/>
        <v>0</v>
      </c>
      <c r="I51" s="221" t="e">
        <f>+Integración!#REF!</f>
        <v>#REF!</v>
      </c>
      <c r="J51" s="221" t="e">
        <f>+Integración!#REF!</f>
        <v>#REF!</v>
      </c>
      <c r="K51" s="221" t="e">
        <f>+Integración!#REF!</f>
        <v>#REF!</v>
      </c>
      <c r="L51" s="221" t="e">
        <f>+Integración!#REF!</f>
        <v>#REF!</v>
      </c>
      <c r="M51" s="221" t="e">
        <f>+Integración!#REF!</f>
        <v>#REF!</v>
      </c>
      <c r="N51" s="221" t="e">
        <f>+Integración!#REF!</f>
        <v>#REF!</v>
      </c>
      <c r="O51" s="221" t="e">
        <f>+Integración!#REF!</f>
        <v>#REF!</v>
      </c>
      <c r="P51" s="221" t="e">
        <f>+Integración!#REF!</f>
        <v>#REF!</v>
      </c>
      <c r="Q51" s="221" t="e">
        <f>+Integración!#REF!</f>
        <v>#REF!</v>
      </c>
      <c r="R51" s="221" t="e">
        <f>+Integración!#REF!</f>
        <v>#REF!</v>
      </c>
      <c r="S51" s="221" t="e">
        <f>+Integración!#REF!</f>
        <v>#REF!</v>
      </c>
      <c r="T51" s="221" t="e">
        <f>+Integración!#REF!</f>
        <v>#REF!</v>
      </c>
      <c r="U51" s="221" t="e">
        <f>+Integración!#REF!</f>
        <v>#REF!</v>
      </c>
      <c r="V51" s="221" t="e">
        <f>+Integración!#REF!</f>
        <v>#REF!</v>
      </c>
      <c r="W51" s="221" t="e">
        <f>+Integración!#REF!</f>
        <v>#REF!</v>
      </c>
      <c r="X51" s="221" t="e">
        <f>+Integración!#REF!</f>
        <v>#REF!</v>
      </c>
      <c r="Y51" s="221" t="e">
        <f>+Integración!#REF!</f>
        <v>#REF!</v>
      </c>
      <c r="Z51" s="221" t="e">
        <f>+Integración!#REF!</f>
        <v>#REF!</v>
      </c>
      <c r="AA51" s="222" t="e">
        <f t="shared" si="31"/>
        <v>#REF!</v>
      </c>
      <c r="AB51" s="212" t="e">
        <f t="shared" si="17"/>
        <v>#REF!</v>
      </c>
      <c r="AC51" s="214" t="e">
        <f t="shared" si="18"/>
        <v>#REF!</v>
      </c>
      <c r="AD51" s="49"/>
      <c r="AE51" s="49"/>
      <c r="AF51" s="49"/>
      <c r="AG51" s="222" t="e">
        <f t="shared" si="54"/>
        <v>#REF!</v>
      </c>
      <c r="AH51" s="212" t="e">
        <f t="shared" si="55"/>
        <v>#REF!</v>
      </c>
      <c r="AI51" s="214" t="e">
        <f t="shared" si="56"/>
        <v>#REF!</v>
      </c>
      <c r="AJ51" s="258"/>
      <c r="AL51" s="27"/>
      <c r="AM51" s="132">
        <v>3110</v>
      </c>
      <c r="AN51" s="224" t="s">
        <v>0</v>
      </c>
      <c r="AO51" s="224"/>
      <c r="AP51" s="217">
        <v>0</v>
      </c>
      <c r="AQ51" s="217">
        <v>0</v>
      </c>
      <c r="AR51" s="217">
        <v>0</v>
      </c>
      <c r="AS51" s="54" t="e">
        <f>+Integración!#REF!</f>
        <v>#REF!</v>
      </c>
      <c r="AT51" s="54" t="e">
        <f>+Integración!#REF!</f>
        <v>#REF!</v>
      </c>
      <c r="AU51" s="54" t="e">
        <f>+Integración!#REF!</f>
        <v>#REF!</v>
      </c>
      <c r="AV51" s="54" t="e">
        <f>+Integración!#REF!</f>
        <v>#REF!</v>
      </c>
      <c r="AW51" s="54" t="e">
        <f>+Integración!#REF!</f>
        <v>#REF!</v>
      </c>
      <c r="AX51" s="54" t="e">
        <f>+Integración!#REF!</f>
        <v>#REF!</v>
      </c>
      <c r="AY51" s="54" t="e">
        <f>+Integración!#REF!</f>
        <v>#REF!</v>
      </c>
      <c r="AZ51" s="54" t="e">
        <f>+Integración!#REF!</f>
        <v>#REF!</v>
      </c>
      <c r="BA51" s="54" t="e">
        <f>+Integración!#REF!</f>
        <v>#REF!</v>
      </c>
      <c r="BB51" s="54" t="e">
        <f>+Integración!#REF!</f>
        <v>#REF!</v>
      </c>
      <c r="BC51" s="54" t="e">
        <f>+Integración!#REF!</f>
        <v>#REF!</v>
      </c>
      <c r="BD51" s="54" t="e">
        <f>+Integración!#REF!</f>
        <v>#REF!</v>
      </c>
      <c r="BE51" s="54" t="e">
        <f>+Integración!#REF!</f>
        <v>#REF!</v>
      </c>
      <c r="BF51" s="54" t="e">
        <f>+Integración!#REF!</f>
        <v>#REF!</v>
      </c>
      <c r="BG51" s="54" t="e">
        <f>+Integración!#REF!</f>
        <v>#REF!</v>
      </c>
      <c r="BH51" s="54" t="e">
        <f>+Integración!#REF!</f>
        <v>#REF!</v>
      </c>
      <c r="BI51" s="54" t="e">
        <f>+Integración!#REF!</f>
        <v>#REF!</v>
      </c>
      <c r="BJ51" s="54" t="e">
        <f>+Integración!#REF!</f>
        <v>#REF!</v>
      </c>
      <c r="BK51" s="91" t="e">
        <f t="shared" si="24"/>
        <v>#REF!</v>
      </c>
      <c r="BL51" s="54" t="e">
        <f t="shared" si="25"/>
        <v>#REF!</v>
      </c>
      <c r="BM51" s="92" t="e">
        <f t="shared" si="26"/>
        <v>#REF!</v>
      </c>
      <c r="BN51" s="54"/>
      <c r="BO51" s="54"/>
      <c r="BP51" s="54"/>
      <c r="BQ51" s="91" t="e">
        <f t="shared" si="57"/>
        <v>#REF!</v>
      </c>
      <c r="BR51" s="54" t="e">
        <f t="shared" si="46"/>
        <v>#REF!</v>
      </c>
      <c r="BS51" s="92" t="e">
        <f t="shared" si="47"/>
        <v>#REF!</v>
      </c>
      <c r="BT51" s="100"/>
      <c r="BV51" s="27"/>
      <c r="BW51" s="132" t="s">
        <v>485</v>
      </c>
      <c r="BX51" s="224" t="s">
        <v>443</v>
      </c>
      <c r="BY51" s="224"/>
      <c r="BZ51" s="217">
        <v>0</v>
      </c>
      <c r="CA51" s="217">
        <v>0</v>
      </c>
      <c r="CB51" s="217">
        <v>0</v>
      </c>
      <c r="CC51" s="217" t="e">
        <f>+Integración!#REF!</f>
        <v>#REF!</v>
      </c>
      <c r="CD51" s="217" t="e">
        <f>+Integración!#REF!</f>
        <v>#REF!</v>
      </c>
      <c r="CE51" s="217" t="e">
        <f>+Integración!#REF!</f>
        <v>#REF!</v>
      </c>
      <c r="CF51" s="217" t="e">
        <f>+Integración!#REF!</f>
        <v>#REF!</v>
      </c>
      <c r="CG51" s="217" t="e">
        <f>+Integración!#REF!</f>
        <v>#REF!</v>
      </c>
      <c r="CH51" s="217" t="e">
        <f>+Integración!#REF!</f>
        <v>#REF!</v>
      </c>
      <c r="CI51" s="217" t="e">
        <f>+Integración!#REF!</f>
        <v>#REF!</v>
      </c>
      <c r="CJ51" s="217" t="e">
        <f>+Integración!#REF!</f>
        <v>#REF!</v>
      </c>
      <c r="CK51" s="217" t="e">
        <f>+Integración!#REF!</f>
        <v>#REF!</v>
      </c>
      <c r="CL51" s="217" t="e">
        <f>+Integración!#REF!</f>
        <v>#REF!</v>
      </c>
      <c r="CM51" s="217" t="e">
        <f>+Integración!#REF!</f>
        <v>#REF!</v>
      </c>
      <c r="CN51" s="217" t="e">
        <f>+Integración!#REF!</f>
        <v>#REF!</v>
      </c>
      <c r="CO51" s="217" t="e">
        <f>+Integración!#REF!</f>
        <v>#REF!</v>
      </c>
      <c r="CP51" s="217" t="e">
        <f>+Integración!#REF!</f>
        <v>#REF!</v>
      </c>
      <c r="CQ51" s="217" t="e">
        <f>+Integración!#REF!</f>
        <v>#REF!</v>
      </c>
      <c r="CR51" s="217" t="e">
        <f>+Integración!#REF!</f>
        <v>#REF!</v>
      </c>
      <c r="CS51" s="217" t="e">
        <f>+Integración!#REF!</f>
        <v>#REF!</v>
      </c>
      <c r="CT51" s="217" t="e">
        <f>+Integración!#REF!</f>
        <v>#REF!</v>
      </c>
      <c r="CU51" s="218" t="e">
        <f t="shared" si="58"/>
        <v>#REF!</v>
      </c>
      <c r="CV51" s="217" t="e">
        <f t="shared" si="59"/>
        <v>#REF!</v>
      </c>
      <c r="CW51" s="219" t="e">
        <f t="shared" si="60"/>
        <v>#REF!</v>
      </c>
      <c r="CX51" s="217"/>
      <c r="CY51" s="217"/>
      <c r="CZ51" s="217"/>
      <c r="DA51" s="218" t="e">
        <f t="shared" si="61"/>
        <v>#REF!</v>
      </c>
      <c r="DB51" s="217" t="e">
        <f t="shared" si="48"/>
        <v>#REF!</v>
      </c>
      <c r="DC51" s="219" t="e">
        <f t="shared" si="49"/>
        <v>#REF!</v>
      </c>
      <c r="DD51" s="100"/>
      <c r="DF51" s="33"/>
      <c r="DG51" s="128"/>
      <c r="DH51" s="345" t="s">
        <v>42</v>
      </c>
      <c r="DI51" s="345"/>
      <c r="DJ51" s="50" t="e">
        <f>+DJ11</f>
        <v>#REF!</v>
      </c>
      <c r="DK51" s="50" t="e">
        <f t="shared" ref="DK51:DL51" si="152">+DK11</f>
        <v>#REF!</v>
      </c>
      <c r="DL51" s="50" t="e">
        <f t="shared" si="152"/>
        <v>#REF!</v>
      </c>
      <c r="DM51" s="145"/>
      <c r="DN51" s="345" t="s">
        <v>58</v>
      </c>
      <c r="DO51" s="345"/>
      <c r="DP51" s="50" t="e">
        <f>+DP11</f>
        <v>#REF!</v>
      </c>
      <c r="DQ51" s="50" t="e">
        <f t="shared" ref="DQ51:DR51" si="153">+DQ11</f>
        <v>#REF!</v>
      </c>
      <c r="DR51" s="50" t="e">
        <f t="shared" si="153"/>
        <v>#REF!</v>
      </c>
      <c r="DS51" s="86"/>
      <c r="DT51" s="26"/>
      <c r="DU51" s="1"/>
      <c r="DV51" s="27"/>
      <c r="DW51" s="132"/>
      <c r="DX51" s="203"/>
      <c r="DY51" s="203"/>
      <c r="DZ51" s="72"/>
      <c r="EA51" s="72"/>
      <c r="EB51" s="72"/>
      <c r="EC51" s="145"/>
      <c r="ED51" s="345" t="s">
        <v>156</v>
      </c>
      <c r="EE51" s="345"/>
      <c r="EF51" s="48" t="e">
        <f>+EF34</f>
        <v>#REF!</v>
      </c>
      <c r="EG51" s="48" t="e">
        <f t="shared" ref="EG51:EH51" si="154">+EG34</f>
        <v>#REF!</v>
      </c>
      <c r="EH51" s="48" t="e">
        <f t="shared" si="154"/>
        <v>#REF!</v>
      </c>
      <c r="EI51" s="42"/>
      <c r="EJ51" s="77"/>
      <c r="EK51" s="1"/>
      <c r="EL51" s="27"/>
      <c r="EM51" s="132"/>
      <c r="EN51" s="203"/>
      <c r="EO51" s="203"/>
      <c r="EP51" s="72"/>
      <c r="EQ51" s="72"/>
      <c r="ER51" s="72"/>
      <c r="ES51" s="72"/>
      <c r="ET51" s="145"/>
      <c r="EU51" s="345"/>
      <c r="EV51" s="345"/>
      <c r="EW51" s="48"/>
      <c r="EX51" s="48"/>
      <c r="EY51" s="48"/>
      <c r="EZ51" s="48"/>
      <c r="FA51" s="42"/>
      <c r="FB51" s="77"/>
      <c r="FC51" s="1"/>
      <c r="FD51" s="27"/>
      <c r="FE51" s="132"/>
      <c r="FF51" s="271"/>
      <c r="FG51" s="202"/>
      <c r="FH51" s="72"/>
      <c r="FI51" s="72"/>
      <c r="FJ51" s="145"/>
      <c r="FK51" s="345"/>
      <c r="FL51" s="345"/>
      <c r="FM51" s="48"/>
      <c r="FN51" s="48"/>
      <c r="FO51" s="42"/>
      <c r="FP51" s="77"/>
      <c r="FQ51" s="1"/>
      <c r="FR51" s="27"/>
      <c r="FS51" s="132"/>
      <c r="FT51" s="271"/>
      <c r="FU51" s="202"/>
      <c r="FV51" s="72"/>
      <c r="FW51" s="72"/>
      <c r="FX51" s="145"/>
      <c r="FY51" s="345"/>
      <c r="FZ51" s="345"/>
      <c r="GA51" s="48"/>
      <c r="GB51" s="48"/>
      <c r="GC51" s="42"/>
      <c r="GD51" s="77"/>
      <c r="GE51" s="1"/>
      <c r="GF51" s="1"/>
      <c r="GG51" s="20"/>
      <c r="GH51" s="1"/>
      <c r="GI51" s="1"/>
      <c r="GJ51" s="1"/>
      <c r="GK51" s="1"/>
      <c r="GL51" s="1"/>
      <c r="GM51" s="1"/>
      <c r="GN51" s="1"/>
      <c r="GO51" s="1"/>
      <c r="GP51" s="1"/>
    </row>
    <row r="52" spans="2:198" ht="13.9" customHeight="1" x14ac:dyDescent="0.2">
      <c r="B52" s="33"/>
      <c r="C52" s="128">
        <v>5410</v>
      </c>
      <c r="D52" s="235" t="s">
        <v>418</v>
      </c>
      <c r="E52" s="235"/>
      <c r="F52" s="217">
        <v>0</v>
      </c>
      <c r="G52" s="217">
        <v>0</v>
      </c>
      <c r="H52" s="217">
        <v>0</v>
      </c>
      <c r="I52" s="217" t="e">
        <f>+Integración!#REF!</f>
        <v>#REF!</v>
      </c>
      <c r="J52" s="217" t="e">
        <f>+Integración!#REF!</f>
        <v>#REF!</v>
      </c>
      <c r="K52" s="217" t="e">
        <f>+Integración!#REF!</f>
        <v>#REF!</v>
      </c>
      <c r="L52" s="217" t="e">
        <f>+Integración!#REF!</f>
        <v>#REF!</v>
      </c>
      <c r="M52" s="217" t="e">
        <f>+Integración!#REF!</f>
        <v>#REF!</v>
      </c>
      <c r="N52" s="217" t="e">
        <f>+Integración!#REF!</f>
        <v>#REF!</v>
      </c>
      <c r="O52" s="217" t="e">
        <f>+Integración!#REF!</f>
        <v>#REF!</v>
      </c>
      <c r="P52" s="217" t="e">
        <f>+Integración!#REF!</f>
        <v>#REF!</v>
      </c>
      <c r="Q52" s="217" t="e">
        <f>+Integración!#REF!</f>
        <v>#REF!</v>
      </c>
      <c r="R52" s="217" t="e">
        <f>+Integración!#REF!</f>
        <v>#REF!</v>
      </c>
      <c r="S52" s="217" t="e">
        <f>+Integración!#REF!</f>
        <v>#REF!</v>
      </c>
      <c r="T52" s="217" t="e">
        <f>+Integración!#REF!</f>
        <v>#REF!</v>
      </c>
      <c r="U52" s="217" t="e">
        <f>+Integración!#REF!</f>
        <v>#REF!</v>
      </c>
      <c r="V52" s="217" t="e">
        <f>+Integración!#REF!</f>
        <v>#REF!</v>
      </c>
      <c r="W52" s="217" t="e">
        <f>+Integración!#REF!</f>
        <v>#REF!</v>
      </c>
      <c r="X52" s="217" t="e">
        <f>+Integración!#REF!</f>
        <v>#REF!</v>
      </c>
      <c r="Y52" s="217" t="e">
        <f>+Integración!#REF!</f>
        <v>#REF!</v>
      </c>
      <c r="Z52" s="217" t="e">
        <f>+Integración!#REF!</f>
        <v>#REF!</v>
      </c>
      <c r="AA52" s="218" t="e">
        <f t="shared" si="31"/>
        <v>#REF!</v>
      </c>
      <c r="AB52" s="225" t="e">
        <f t="shared" si="17"/>
        <v>#REF!</v>
      </c>
      <c r="AC52" s="227" t="e">
        <f t="shared" si="18"/>
        <v>#REF!</v>
      </c>
      <c r="AD52" s="54"/>
      <c r="AE52" s="54"/>
      <c r="AF52" s="54"/>
      <c r="AG52" s="218" t="e">
        <f t="shared" si="54"/>
        <v>#REF!</v>
      </c>
      <c r="AH52" s="225" t="e">
        <f t="shared" si="55"/>
        <v>#REF!</v>
      </c>
      <c r="AI52" s="227" t="e">
        <f t="shared" si="56"/>
        <v>#REF!</v>
      </c>
      <c r="AJ52" s="26"/>
      <c r="AL52" s="27"/>
      <c r="AM52" s="132">
        <v>3120</v>
      </c>
      <c r="AN52" s="224" t="s">
        <v>466</v>
      </c>
      <c r="AO52" s="224"/>
      <c r="AP52" s="217">
        <v>0</v>
      </c>
      <c r="AQ52" s="217">
        <v>0</v>
      </c>
      <c r="AR52" s="217">
        <v>0</v>
      </c>
      <c r="AS52" s="54" t="e">
        <f>+Integración!#REF!</f>
        <v>#REF!</v>
      </c>
      <c r="AT52" s="54" t="e">
        <f>+Integración!#REF!</f>
        <v>#REF!</v>
      </c>
      <c r="AU52" s="54" t="e">
        <f>+Integración!#REF!</f>
        <v>#REF!</v>
      </c>
      <c r="AV52" s="54" t="e">
        <f>+Integración!#REF!</f>
        <v>#REF!</v>
      </c>
      <c r="AW52" s="54" t="e">
        <f>+Integración!#REF!</f>
        <v>#REF!</v>
      </c>
      <c r="AX52" s="54" t="e">
        <f>+Integración!#REF!</f>
        <v>#REF!</v>
      </c>
      <c r="AY52" s="54" t="e">
        <f>+Integración!#REF!</f>
        <v>#REF!</v>
      </c>
      <c r="AZ52" s="54" t="e">
        <f>+Integración!#REF!</f>
        <v>#REF!</v>
      </c>
      <c r="BA52" s="54" t="e">
        <f>+Integración!#REF!</f>
        <v>#REF!</v>
      </c>
      <c r="BB52" s="54" t="e">
        <f>+Integración!#REF!</f>
        <v>#REF!</v>
      </c>
      <c r="BC52" s="54" t="e">
        <f>+Integración!#REF!</f>
        <v>#REF!</v>
      </c>
      <c r="BD52" s="54" t="e">
        <f>+Integración!#REF!</f>
        <v>#REF!</v>
      </c>
      <c r="BE52" s="54" t="e">
        <f>+Integración!#REF!</f>
        <v>#REF!</v>
      </c>
      <c r="BF52" s="54" t="e">
        <f>+Integración!#REF!</f>
        <v>#REF!</v>
      </c>
      <c r="BG52" s="54" t="e">
        <f>+Integración!#REF!</f>
        <v>#REF!</v>
      </c>
      <c r="BH52" s="54" t="e">
        <f>+Integración!#REF!</f>
        <v>#REF!</v>
      </c>
      <c r="BI52" s="54" t="e">
        <f>+Integración!#REF!</f>
        <v>#REF!</v>
      </c>
      <c r="BJ52" s="54" t="e">
        <f>+Integración!#REF!</f>
        <v>#REF!</v>
      </c>
      <c r="BK52" s="91" t="e">
        <f t="shared" si="24"/>
        <v>#REF!</v>
      </c>
      <c r="BL52" s="54" t="e">
        <f t="shared" si="25"/>
        <v>#REF!</v>
      </c>
      <c r="BM52" s="92" t="e">
        <f t="shared" si="26"/>
        <v>#REF!</v>
      </c>
      <c r="BN52" s="54"/>
      <c r="BO52" s="54"/>
      <c r="BP52" s="54"/>
      <c r="BQ52" s="91" t="e">
        <f t="shared" si="57"/>
        <v>#REF!</v>
      </c>
      <c r="BR52" s="54" t="e">
        <f t="shared" si="46"/>
        <v>#REF!</v>
      </c>
      <c r="BS52" s="92" t="e">
        <f t="shared" si="47"/>
        <v>#REF!</v>
      </c>
      <c r="BT52" s="100"/>
      <c r="BV52" s="27"/>
      <c r="BW52" s="132"/>
      <c r="BX52" s="224" t="s">
        <v>486</v>
      </c>
      <c r="BY52" s="224"/>
      <c r="BZ52" s="217">
        <v>0</v>
      </c>
      <c r="CA52" s="217">
        <v>0</v>
      </c>
      <c r="CB52" s="217">
        <v>0</v>
      </c>
      <c r="CC52" s="217" t="e">
        <f>+Integración!#REF!</f>
        <v>#REF!</v>
      </c>
      <c r="CD52" s="217" t="e">
        <f>+Integración!#REF!</f>
        <v>#REF!</v>
      </c>
      <c r="CE52" s="217" t="e">
        <f>+Integración!#REF!</f>
        <v>#REF!</v>
      </c>
      <c r="CF52" s="217" t="e">
        <f>+Integración!#REF!</f>
        <v>#REF!</v>
      </c>
      <c r="CG52" s="217" t="e">
        <f>+Integración!#REF!</f>
        <v>#REF!</v>
      </c>
      <c r="CH52" s="217" t="e">
        <f>+Integración!#REF!</f>
        <v>#REF!</v>
      </c>
      <c r="CI52" s="217" t="e">
        <f>+Integración!#REF!</f>
        <v>#REF!</v>
      </c>
      <c r="CJ52" s="217" t="e">
        <f>+Integración!#REF!</f>
        <v>#REF!</v>
      </c>
      <c r="CK52" s="217" t="e">
        <f>+Integración!#REF!</f>
        <v>#REF!</v>
      </c>
      <c r="CL52" s="217" t="e">
        <f>+Integración!#REF!</f>
        <v>#REF!</v>
      </c>
      <c r="CM52" s="217" t="e">
        <f>+Integración!#REF!</f>
        <v>#REF!</v>
      </c>
      <c r="CN52" s="217" t="e">
        <f>+Integración!#REF!</f>
        <v>#REF!</v>
      </c>
      <c r="CO52" s="217" t="e">
        <f>+Integración!#REF!</f>
        <v>#REF!</v>
      </c>
      <c r="CP52" s="217" t="e">
        <f>+Integración!#REF!</f>
        <v>#REF!</v>
      </c>
      <c r="CQ52" s="217" t="e">
        <f>+Integración!#REF!</f>
        <v>#REF!</v>
      </c>
      <c r="CR52" s="217" t="e">
        <f>+Integración!#REF!</f>
        <v>#REF!</v>
      </c>
      <c r="CS52" s="217" t="e">
        <f>+Integración!#REF!</f>
        <v>#REF!</v>
      </c>
      <c r="CT52" s="217" t="e">
        <f>+Integración!#REF!</f>
        <v>#REF!</v>
      </c>
      <c r="CU52" s="218" t="e">
        <f t="shared" si="58"/>
        <v>#REF!</v>
      </c>
      <c r="CV52" s="217" t="e">
        <f t="shared" si="59"/>
        <v>#REF!</v>
      </c>
      <c r="CW52" s="219" t="e">
        <f t="shared" si="60"/>
        <v>#REF!</v>
      </c>
      <c r="CX52" s="217"/>
      <c r="CY52" s="217"/>
      <c r="CZ52" s="217"/>
      <c r="DA52" s="218" t="e">
        <f t="shared" si="61"/>
        <v>#REF!</v>
      </c>
      <c r="DB52" s="217" t="e">
        <f t="shared" si="48"/>
        <v>#REF!</v>
      </c>
      <c r="DC52" s="219" t="e">
        <f t="shared" si="49"/>
        <v>#REF!</v>
      </c>
      <c r="DD52" s="100"/>
      <c r="DF52" s="33"/>
      <c r="DG52" s="128"/>
      <c r="DH52" s="202"/>
      <c r="DI52" s="202"/>
      <c r="DJ52" s="202"/>
      <c r="DK52" s="202"/>
      <c r="DL52" s="202"/>
      <c r="DM52" s="145"/>
      <c r="DN52" s="200"/>
      <c r="DO52" s="200"/>
      <c r="DP52" s="52"/>
      <c r="DQ52" s="52"/>
      <c r="DR52" s="52"/>
      <c r="DS52" s="86"/>
      <c r="DT52" s="26"/>
      <c r="DU52" s="1"/>
      <c r="DV52" s="27"/>
      <c r="DW52" s="132"/>
      <c r="DX52" s="203"/>
      <c r="DY52" s="203"/>
      <c r="DZ52" s="72"/>
      <c r="EA52" s="72"/>
      <c r="EB52" s="72"/>
      <c r="EC52" s="145"/>
      <c r="ED52" s="366"/>
      <c r="EE52" s="366"/>
      <c r="EF52" s="52"/>
      <c r="EG52" s="52"/>
      <c r="EH52" s="52"/>
      <c r="EI52" s="42"/>
      <c r="EJ52" s="77"/>
      <c r="EK52" s="1"/>
      <c r="EL52" s="27"/>
      <c r="EM52" s="132"/>
      <c r="EN52" s="203"/>
      <c r="EO52" s="203"/>
      <c r="EP52" s="72"/>
      <c r="EQ52" s="72"/>
      <c r="ER52" s="72"/>
      <c r="ES52" s="72"/>
      <c r="ET52" s="145"/>
      <c r="EU52" s="366"/>
      <c r="EV52" s="366"/>
      <c r="EW52" s="52"/>
      <c r="EX52" s="52"/>
      <c r="EY52" s="52"/>
      <c r="EZ52" s="52"/>
      <c r="FA52" s="42"/>
      <c r="FB52" s="77"/>
      <c r="FC52" s="1"/>
      <c r="FD52" s="27"/>
      <c r="FE52" s="132"/>
      <c r="FF52" s="271"/>
      <c r="FG52" s="202"/>
      <c r="FH52" s="72"/>
      <c r="FI52" s="72"/>
      <c r="FJ52" s="145"/>
      <c r="FK52" s="366"/>
      <c r="FL52" s="366"/>
      <c r="FM52" s="52"/>
      <c r="FN52" s="52"/>
      <c r="FO52" s="42"/>
      <c r="FP52" s="77"/>
      <c r="FQ52" s="1"/>
      <c r="FR52" s="27"/>
      <c r="FS52" s="132"/>
      <c r="FT52" s="271"/>
      <c r="FU52" s="202"/>
      <c r="FV52" s="72"/>
      <c r="FW52" s="72"/>
      <c r="FX52" s="145"/>
      <c r="FY52" s="366"/>
      <c r="FZ52" s="366"/>
      <c r="GA52" s="52"/>
      <c r="GB52" s="52"/>
      <c r="GC52" s="42"/>
      <c r="GD52" s="77"/>
      <c r="GE52" s="1"/>
      <c r="GF52" s="1"/>
      <c r="GG52" s="20"/>
      <c r="GH52" s="1"/>
      <c r="GI52" s="1"/>
      <c r="GJ52" s="1"/>
      <c r="GK52" s="1"/>
      <c r="GL52" s="1"/>
      <c r="GM52" s="1"/>
      <c r="GN52" s="1"/>
      <c r="GO52" s="1"/>
      <c r="GP52" s="1"/>
    </row>
    <row r="53" spans="2:198" ht="13.9" customHeight="1" x14ac:dyDescent="0.2">
      <c r="B53" s="33"/>
      <c r="C53" s="128">
        <v>5420</v>
      </c>
      <c r="D53" s="235" t="s">
        <v>419</v>
      </c>
      <c r="E53" s="235"/>
      <c r="F53" s="225">
        <v>0</v>
      </c>
      <c r="G53" s="225">
        <v>0</v>
      </c>
      <c r="H53" s="225">
        <v>0</v>
      </c>
      <c r="I53" s="225" t="e">
        <f>+Integración!#REF!</f>
        <v>#REF!</v>
      </c>
      <c r="J53" s="225" t="e">
        <f>+Integración!#REF!</f>
        <v>#REF!</v>
      </c>
      <c r="K53" s="225" t="e">
        <f>+Integración!#REF!</f>
        <v>#REF!</v>
      </c>
      <c r="L53" s="225" t="e">
        <f>+Integración!#REF!</f>
        <v>#REF!</v>
      </c>
      <c r="M53" s="225" t="e">
        <f>+Integración!#REF!</f>
        <v>#REF!</v>
      </c>
      <c r="N53" s="225" t="e">
        <f>+Integración!#REF!</f>
        <v>#REF!</v>
      </c>
      <c r="O53" s="225" t="e">
        <f>+Integración!#REF!</f>
        <v>#REF!</v>
      </c>
      <c r="P53" s="225" t="e">
        <f>+Integración!#REF!</f>
        <v>#REF!</v>
      </c>
      <c r="Q53" s="225" t="e">
        <f>+Integración!#REF!</f>
        <v>#REF!</v>
      </c>
      <c r="R53" s="225" t="e">
        <f>+Integración!#REF!</f>
        <v>#REF!</v>
      </c>
      <c r="S53" s="225" t="e">
        <f>+Integración!#REF!</f>
        <v>#REF!</v>
      </c>
      <c r="T53" s="225" t="e">
        <f>+Integración!#REF!</f>
        <v>#REF!</v>
      </c>
      <c r="U53" s="225" t="e">
        <f>+Integración!#REF!</f>
        <v>#REF!</v>
      </c>
      <c r="V53" s="225" t="e">
        <f>+Integración!#REF!</f>
        <v>#REF!</v>
      </c>
      <c r="W53" s="225" t="e">
        <f>+Integración!#REF!</f>
        <v>#REF!</v>
      </c>
      <c r="X53" s="225" t="e">
        <f>+Integración!#REF!</f>
        <v>#REF!</v>
      </c>
      <c r="Y53" s="225" t="e">
        <f>+Integración!#REF!</f>
        <v>#REF!</v>
      </c>
      <c r="Z53" s="225" t="e">
        <f>+Integración!#REF!</f>
        <v>#REF!</v>
      </c>
      <c r="AA53" s="218" t="e">
        <f t="shared" si="31"/>
        <v>#REF!</v>
      </c>
      <c r="AB53" s="225" t="e">
        <f t="shared" si="17"/>
        <v>#REF!</v>
      </c>
      <c r="AC53" s="227" t="e">
        <f t="shared" si="18"/>
        <v>#REF!</v>
      </c>
      <c r="AD53" s="52"/>
      <c r="AE53" s="52"/>
      <c r="AF53" s="52"/>
      <c r="AG53" s="218" t="e">
        <f t="shared" si="54"/>
        <v>#REF!</v>
      </c>
      <c r="AH53" s="225" t="e">
        <f t="shared" si="55"/>
        <v>#REF!</v>
      </c>
      <c r="AI53" s="227" t="e">
        <f t="shared" si="56"/>
        <v>#REF!</v>
      </c>
      <c r="AJ53" s="26"/>
      <c r="AL53" s="27"/>
      <c r="AM53" s="132">
        <v>3130</v>
      </c>
      <c r="AN53" s="224" t="s">
        <v>467</v>
      </c>
      <c r="AO53" s="224"/>
      <c r="AP53" s="217">
        <v>0</v>
      </c>
      <c r="AQ53" s="217">
        <v>0</v>
      </c>
      <c r="AR53" s="217">
        <v>0</v>
      </c>
      <c r="AS53" s="54" t="e">
        <f>+Integración!#REF!</f>
        <v>#REF!</v>
      </c>
      <c r="AT53" s="54" t="e">
        <f>+Integración!#REF!</f>
        <v>#REF!</v>
      </c>
      <c r="AU53" s="54" t="e">
        <f>+Integración!#REF!</f>
        <v>#REF!</v>
      </c>
      <c r="AV53" s="54" t="e">
        <f>+Integración!#REF!</f>
        <v>#REF!</v>
      </c>
      <c r="AW53" s="54" t="e">
        <f>+Integración!#REF!</f>
        <v>#REF!</v>
      </c>
      <c r="AX53" s="54" t="e">
        <f>+Integración!#REF!</f>
        <v>#REF!</v>
      </c>
      <c r="AY53" s="54" t="e">
        <f>+Integración!#REF!</f>
        <v>#REF!</v>
      </c>
      <c r="AZ53" s="54" t="e">
        <f>+Integración!#REF!</f>
        <v>#REF!</v>
      </c>
      <c r="BA53" s="54" t="e">
        <f>+Integración!#REF!</f>
        <v>#REF!</v>
      </c>
      <c r="BB53" s="54" t="e">
        <f>+Integración!#REF!</f>
        <v>#REF!</v>
      </c>
      <c r="BC53" s="54" t="e">
        <f>+Integración!#REF!</f>
        <v>#REF!</v>
      </c>
      <c r="BD53" s="54" t="e">
        <f>+Integración!#REF!</f>
        <v>#REF!</v>
      </c>
      <c r="BE53" s="54" t="e">
        <f>+Integración!#REF!</f>
        <v>#REF!</v>
      </c>
      <c r="BF53" s="54" t="e">
        <f>+Integración!#REF!</f>
        <v>#REF!</v>
      </c>
      <c r="BG53" s="54" t="e">
        <f>+Integración!#REF!</f>
        <v>#REF!</v>
      </c>
      <c r="BH53" s="54" t="e">
        <f>+Integración!#REF!</f>
        <v>#REF!</v>
      </c>
      <c r="BI53" s="54" t="e">
        <f>+Integración!#REF!</f>
        <v>#REF!</v>
      </c>
      <c r="BJ53" s="54" t="e">
        <f>+Integración!#REF!</f>
        <v>#REF!</v>
      </c>
      <c r="BK53" s="91" t="e">
        <f t="shared" si="24"/>
        <v>#REF!</v>
      </c>
      <c r="BL53" s="54" t="e">
        <f t="shared" si="25"/>
        <v>#REF!</v>
      </c>
      <c r="BM53" s="92" t="e">
        <f t="shared" si="26"/>
        <v>#REF!</v>
      </c>
      <c r="BN53" s="54"/>
      <c r="BO53" s="54"/>
      <c r="BP53" s="54"/>
      <c r="BQ53" s="91" t="e">
        <f t="shared" si="57"/>
        <v>#REF!</v>
      </c>
      <c r="BR53" s="54" t="e">
        <f t="shared" si="46"/>
        <v>#REF!</v>
      </c>
      <c r="BS53" s="92" t="e">
        <f t="shared" si="47"/>
        <v>#REF!</v>
      </c>
      <c r="BT53" s="100"/>
      <c r="BV53" s="27"/>
      <c r="BW53" s="133"/>
      <c r="BX53" s="233" t="s">
        <v>487</v>
      </c>
      <c r="BY53" s="233"/>
      <c r="BZ53" s="221">
        <f>+BZ45-BZ49</f>
        <v>0</v>
      </c>
      <c r="CA53" s="221">
        <f t="shared" ref="CA53:CB53" si="155">+CA45-CA49</f>
        <v>0</v>
      </c>
      <c r="CB53" s="221">
        <f t="shared" si="155"/>
        <v>0</v>
      </c>
      <c r="CC53" s="221" t="e">
        <f>+Integración!#REF!</f>
        <v>#REF!</v>
      </c>
      <c r="CD53" s="221" t="e">
        <f>+Integración!#REF!</f>
        <v>#REF!</v>
      </c>
      <c r="CE53" s="221" t="e">
        <f>+Integración!#REF!</f>
        <v>#REF!</v>
      </c>
      <c r="CF53" s="221" t="e">
        <f>+Integración!#REF!</f>
        <v>#REF!</v>
      </c>
      <c r="CG53" s="221" t="e">
        <f>+Integración!#REF!</f>
        <v>#REF!</v>
      </c>
      <c r="CH53" s="221" t="e">
        <f>+Integración!#REF!</f>
        <v>#REF!</v>
      </c>
      <c r="CI53" s="221" t="e">
        <f>+Integración!#REF!</f>
        <v>#REF!</v>
      </c>
      <c r="CJ53" s="221" t="e">
        <f>+Integración!#REF!</f>
        <v>#REF!</v>
      </c>
      <c r="CK53" s="221" t="e">
        <f>+Integración!#REF!</f>
        <v>#REF!</v>
      </c>
      <c r="CL53" s="221" t="e">
        <f>+Integración!#REF!</f>
        <v>#REF!</v>
      </c>
      <c r="CM53" s="221" t="e">
        <f>+Integración!#REF!</f>
        <v>#REF!</v>
      </c>
      <c r="CN53" s="221" t="e">
        <f>+Integración!#REF!</f>
        <v>#REF!</v>
      </c>
      <c r="CO53" s="221" t="e">
        <f>+Integración!#REF!</f>
        <v>#REF!</v>
      </c>
      <c r="CP53" s="221" t="e">
        <f>+Integración!#REF!</f>
        <v>#REF!</v>
      </c>
      <c r="CQ53" s="221" t="e">
        <f>+Integración!#REF!</f>
        <v>#REF!</v>
      </c>
      <c r="CR53" s="221" t="e">
        <f>+Integración!#REF!</f>
        <v>#REF!</v>
      </c>
      <c r="CS53" s="221" t="e">
        <f>+Integración!#REF!</f>
        <v>#REF!</v>
      </c>
      <c r="CT53" s="221" t="e">
        <f>+Integración!#REF!</f>
        <v>#REF!</v>
      </c>
      <c r="CU53" s="222" t="e">
        <f t="shared" si="58"/>
        <v>#REF!</v>
      </c>
      <c r="CV53" s="221" t="e">
        <f t="shared" si="59"/>
        <v>#REF!</v>
      </c>
      <c r="CW53" s="223" t="e">
        <f t="shared" si="60"/>
        <v>#REF!</v>
      </c>
      <c r="CX53" s="221"/>
      <c r="CY53" s="221"/>
      <c r="CZ53" s="221"/>
      <c r="DA53" s="222" t="e">
        <f t="shared" si="61"/>
        <v>#REF!</v>
      </c>
      <c r="DB53" s="221" t="e">
        <f t="shared" si="48"/>
        <v>#REF!</v>
      </c>
      <c r="DC53" s="223" t="e">
        <f t="shared" si="49"/>
        <v>#REF!</v>
      </c>
      <c r="DD53" s="100"/>
      <c r="DF53" s="33"/>
      <c r="DG53" s="128"/>
      <c r="DH53" s="202"/>
      <c r="DI53" s="202"/>
      <c r="DJ53" s="202"/>
      <c r="DK53" s="202"/>
      <c r="DL53" s="202"/>
      <c r="DM53" s="145"/>
      <c r="DN53" s="368" t="s">
        <v>59</v>
      </c>
      <c r="DO53" s="368"/>
      <c r="DP53" s="50" t="e">
        <f>DJ11-DP11</f>
        <v>#REF!</v>
      </c>
      <c r="DQ53" s="50" t="e">
        <f t="shared" ref="DQ53:DR53" si="156">DK11-DQ11</f>
        <v>#REF!</v>
      </c>
      <c r="DR53" s="50" t="e">
        <f t="shared" si="156"/>
        <v>#REF!</v>
      </c>
      <c r="DS53" s="86"/>
      <c r="DT53" s="26"/>
      <c r="DU53" s="1"/>
      <c r="DV53" s="27"/>
      <c r="DW53" s="132"/>
      <c r="DX53" s="345" t="s">
        <v>200</v>
      </c>
      <c r="DY53" s="345"/>
      <c r="DZ53" s="48" t="e">
        <f>+DZ11</f>
        <v>#REF!</v>
      </c>
      <c r="EA53" s="48" t="e">
        <f t="shared" ref="EA53:EB53" si="157">+EA11</f>
        <v>#REF!</v>
      </c>
      <c r="EB53" s="48" t="e">
        <f t="shared" si="157"/>
        <v>#REF!</v>
      </c>
      <c r="EC53" s="145"/>
      <c r="ED53" s="345" t="s">
        <v>157</v>
      </c>
      <c r="EE53" s="345"/>
      <c r="EF53" s="48" t="e">
        <f>EF11+EF34</f>
        <v>#REF!</v>
      </c>
      <c r="EG53" s="48" t="e">
        <f t="shared" ref="EG53:EH53" si="158">EG11+EG34</f>
        <v>#REF!</v>
      </c>
      <c r="EH53" s="48" t="e">
        <f t="shared" si="158"/>
        <v>#REF!</v>
      </c>
      <c r="EI53" s="42"/>
      <c r="EJ53" s="77"/>
      <c r="EK53" s="1"/>
      <c r="EL53" s="27"/>
      <c r="EM53" s="132"/>
      <c r="EN53" s="345"/>
      <c r="EO53" s="345"/>
      <c r="EP53" s="48"/>
      <c r="EQ53" s="48"/>
      <c r="ER53" s="48"/>
      <c r="ES53" s="48"/>
      <c r="ET53" s="145"/>
      <c r="EU53" s="345"/>
      <c r="EV53" s="345"/>
      <c r="EW53" s="48"/>
      <c r="EX53" s="48"/>
      <c r="EY53" s="48"/>
      <c r="EZ53" s="48"/>
      <c r="FA53" s="42"/>
      <c r="FB53" s="77"/>
      <c r="FC53" s="1"/>
      <c r="FD53" s="27"/>
      <c r="FE53" s="132"/>
      <c r="FF53" s="345"/>
      <c r="FG53" s="345"/>
      <c r="FH53" s="48"/>
      <c r="FI53" s="48"/>
      <c r="FJ53" s="145"/>
      <c r="FK53" s="345"/>
      <c r="FL53" s="345"/>
      <c r="FM53" s="48"/>
      <c r="FN53" s="48"/>
      <c r="FO53" s="42"/>
      <c r="FP53" s="77"/>
      <c r="FQ53" s="1"/>
      <c r="FR53" s="27"/>
      <c r="FS53" s="132"/>
      <c r="FT53" s="345"/>
      <c r="FU53" s="345"/>
      <c r="FV53" s="48"/>
      <c r="FW53" s="48"/>
      <c r="FX53" s="145"/>
      <c r="FY53" s="345"/>
      <c r="FZ53" s="345"/>
      <c r="GA53" s="48"/>
      <c r="GB53" s="48"/>
      <c r="GC53" s="42"/>
      <c r="GD53" s="77"/>
      <c r="GE53" s="1"/>
      <c r="GF53" s="1"/>
      <c r="GG53" s="20"/>
      <c r="GH53" s="1"/>
      <c r="GI53" s="1"/>
      <c r="GJ53" s="1"/>
      <c r="GK53" s="1"/>
      <c r="GL53" s="1"/>
      <c r="GM53" s="1"/>
      <c r="GN53" s="1"/>
      <c r="GO53" s="1"/>
      <c r="GP53" s="1"/>
    </row>
    <row r="54" spans="2:198" ht="13.9" customHeight="1" x14ac:dyDescent="0.2">
      <c r="B54" s="33"/>
      <c r="C54" s="128">
        <v>5430</v>
      </c>
      <c r="D54" s="235" t="s">
        <v>420</v>
      </c>
      <c r="E54" s="235"/>
      <c r="F54" s="225">
        <v>0</v>
      </c>
      <c r="G54" s="225">
        <v>0</v>
      </c>
      <c r="H54" s="225">
        <v>0</v>
      </c>
      <c r="I54" s="225" t="e">
        <f>+Integración!#REF!</f>
        <v>#REF!</v>
      </c>
      <c r="J54" s="225" t="e">
        <f>+Integración!#REF!</f>
        <v>#REF!</v>
      </c>
      <c r="K54" s="225" t="e">
        <f>+Integración!#REF!</f>
        <v>#REF!</v>
      </c>
      <c r="L54" s="225" t="e">
        <f>+Integración!#REF!</f>
        <v>#REF!</v>
      </c>
      <c r="M54" s="225" t="e">
        <f>+Integración!#REF!</f>
        <v>#REF!</v>
      </c>
      <c r="N54" s="225" t="e">
        <f>+Integración!#REF!</f>
        <v>#REF!</v>
      </c>
      <c r="O54" s="225" t="e">
        <f>+Integración!#REF!</f>
        <v>#REF!</v>
      </c>
      <c r="P54" s="225" t="e">
        <f>+Integración!#REF!</f>
        <v>#REF!</v>
      </c>
      <c r="Q54" s="225" t="e">
        <f>+Integración!#REF!</f>
        <v>#REF!</v>
      </c>
      <c r="R54" s="225" t="e">
        <f>+Integración!#REF!</f>
        <v>#REF!</v>
      </c>
      <c r="S54" s="225" t="e">
        <f>+Integración!#REF!</f>
        <v>#REF!</v>
      </c>
      <c r="T54" s="225" t="e">
        <f>+Integración!#REF!</f>
        <v>#REF!</v>
      </c>
      <c r="U54" s="225" t="e">
        <f>+Integración!#REF!</f>
        <v>#REF!</v>
      </c>
      <c r="V54" s="225" t="e">
        <f>+Integración!#REF!</f>
        <v>#REF!</v>
      </c>
      <c r="W54" s="225" t="e">
        <f>+Integración!#REF!</f>
        <v>#REF!</v>
      </c>
      <c r="X54" s="225" t="e">
        <f>+Integración!#REF!</f>
        <v>#REF!</v>
      </c>
      <c r="Y54" s="225" t="e">
        <f>+Integración!#REF!</f>
        <v>#REF!</v>
      </c>
      <c r="Z54" s="225" t="e">
        <f>+Integración!#REF!</f>
        <v>#REF!</v>
      </c>
      <c r="AA54" s="218" t="e">
        <f t="shared" si="31"/>
        <v>#REF!</v>
      </c>
      <c r="AB54" s="225" t="e">
        <f t="shared" si="17"/>
        <v>#REF!</v>
      </c>
      <c r="AC54" s="227" t="e">
        <f t="shared" si="18"/>
        <v>#REF!</v>
      </c>
      <c r="AD54" s="50"/>
      <c r="AE54" s="50"/>
      <c r="AF54" s="50"/>
      <c r="AG54" s="218" t="e">
        <f t="shared" si="54"/>
        <v>#REF!</v>
      </c>
      <c r="AH54" s="225" t="e">
        <f t="shared" si="55"/>
        <v>#REF!</v>
      </c>
      <c r="AI54" s="227" t="e">
        <f t="shared" si="56"/>
        <v>#REF!</v>
      </c>
      <c r="AJ54" s="26"/>
      <c r="AL54" s="27"/>
      <c r="AM54" s="133">
        <v>3200</v>
      </c>
      <c r="AN54" s="233" t="s">
        <v>468</v>
      </c>
      <c r="AO54" s="233"/>
      <c r="AP54" s="221">
        <f>SUM(AP55:AP59)</f>
        <v>0</v>
      </c>
      <c r="AQ54" s="221">
        <f t="shared" ref="AQ54:AR54" si="159">SUM(AQ55:AQ59)</f>
        <v>0</v>
      </c>
      <c r="AR54" s="221">
        <f t="shared" si="159"/>
        <v>0</v>
      </c>
      <c r="AS54" s="54" t="e">
        <f>+Integración!#REF!</f>
        <v>#REF!</v>
      </c>
      <c r="AT54" s="54" t="e">
        <f>+Integración!#REF!</f>
        <v>#REF!</v>
      </c>
      <c r="AU54" s="54" t="e">
        <f>+Integración!#REF!</f>
        <v>#REF!</v>
      </c>
      <c r="AV54" s="54" t="e">
        <f>+Integración!#REF!</f>
        <v>#REF!</v>
      </c>
      <c r="AW54" s="54" t="e">
        <f>+Integración!#REF!</f>
        <v>#REF!</v>
      </c>
      <c r="AX54" s="54" t="e">
        <f>+Integración!#REF!</f>
        <v>#REF!</v>
      </c>
      <c r="AY54" s="54" t="e">
        <f>+Integración!#REF!</f>
        <v>#REF!</v>
      </c>
      <c r="AZ54" s="54" t="e">
        <f>+Integración!#REF!</f>
        <v>#REF!</v>
      </c>
      <c r="BA54" s="54" t="e">
        <f>+Integración!#REF!</f>
        <v>#REF!</v>
      </c>
      <c r="BB54" s="54" t="e">
        <f>+Integración!#REF!</f>
        <v>#REF!</v>
      </c>
      <c r="BC54" s="54" t="e">
        <f>+Integración!#REF!</f>
        <v>#REF!</v>
      </c>
      <c r="BD54" s="54" t="e">
        <f>+Integración!#REF!</f>
        <v>#REF!</v>
      </c>
      <c r="BE54" s="54" t="e">
        <f>+Integración!#REF!</f>
        <v>#REF!</v>
      </c>
      <c r="BF54" s="54" t="e">
        <f>+Integración!#REF!</f>
        <v>#REF!</v>
      </c>
      <c r="BG54" s="54" t="e">
        <f>+Integración!#REF!</f>
        <v>#REF!</v>
      </c>
      <c r="BH54" s="54" t="e">
        <f>+Integración!#REF!</f>
        <v>#REF!</v>
      </c>
      <c r="BI54" s="54" t="e">
        <f>+Integración!#REF!</f>
        <v>#REF!</v>
      </c>
      <c r="BJ54" s="54" t="e">
        <f>+Integración!#REF!</f>
        <v>#REF!</v>
      </c>
      <c r="BK54" s="91" t="e">
        <f t="shared" si="24"/>
        <v>#REF!</v>
      </c>
      <c r="BL54" s="54" t="e">
        <f t="shared" si="25"/>
        <v>#REF!</v>
      </c>
      <c r="BM54" s="92" t="e">
        <f t="shared" si="26"/>
        <v>#REF!</v>
      </c>
      <c r="BN54" s="54"/>
      <c r="BO54" s="54"/>
      <c r="BP54" s="54"/>
      <c r="BQ54" s="91" t="e">
        <f t="shared" si="57"/>
        <v>#REF!</v>
      </c>
      <c r="BR54" s="54" t="e">
        <f t="shared" si="46"/>
        <v>#REF!</v>
      </c>
      <c r="BS54" s="92" t="e">
        <f t="shared" si="47"/>
        <v>#REF!</v>
      </c>
      <c r="BT54" s="100"/>
      <c r="BV54" s="27"/>
      <c r="BW54" s="133"/>
      <c r="BX54" s="233" t="s">
        <v>488</v>
      </c>
      <c r="BY54" s="233"/>
      <c r="BZ54" s="221"/>
      <c r="CA54" s="221"/>
      <c r="CB54" s="221"/>
      <c r="CC54" s="221" t="e">
        <f>+Integración!#REF!</f>
        <v>#REF!</v>
      </c>
      <c r="CD54" s="221" t="e">
        <f>+Integración!#REF!</f>
        <v>#REF!</v>
      </c>
      <c r="CE54" s="221" t="e">
        <f>+Integración!#REF!</f>
        <v>#REF!</v>
      </c>
      <c r="CF54" s="221" t="e">
        <f>+Integración!#REF!</f>
        <v>#REF!</v>
      </c>
      <c r="CG54" s="221" t="e">
        <f>+Integración!#REF!</f>
        <v>#REF!</v>
      </c>
      <c r="CH54" s="221" t="e">
        <f>+Integración!#REF!</f>
        <v>#REF!</v>
      </c>
      <c r="CI54" s="221" t="e">
        <f>+Integración!#REF!</f>
        <v>#REF!</v>
      </c>
      <c r="CJ54" s="221" t="e">
        <f>+Integración!#REF!</f>
        <v>#REF!</v>
      </c>
      <c r="CK54" s="221" t="e">
        <f>+Integración!#REF!</f>
        <v>#REF!</v>
      </c>
      <c r="CL54" s="221" t="e">
        <f>+Integración!#REF!</f>
        <v>#REF!</v>
      </c>
      <c r="CM54" s="221" t="e">
        <f>+Integración!#REF!</f>
        <v>#REF!</v>
      </c>
      <c r="CN54" s="221" t="e">
        <f>+Integración!#REF!</f>
        <v>#REF!</v>
      </c>
      <c r="CO54" s="221" t="e">
        <f>+Integración!#REF!</f>
        <v>#REF!</v>
      </c>
      <c r="CP54" s="221" t="e">
        <f>+Integración!#REF!</f>
        <v>#REF!</v>
      </c>
      <c r="CQ54" s="221" t="e">
        <f>+Integración!#REF!</f>
        <v>#REF!</v>
      </c>
      <c r="CR54" s="221" t="e">
        <f>+Integración!#REF!</f>
        <v>#REF!</v>
      </c>
      <c r="CS54" s="221" t="e">
        <f>+Integración!#REF!</f>
        <v>#REF!</v>
      </c>
      <c r="CT54" s="221" t="e">
        <f>+Integración!#REF!</f>
        <v>#REF!</v>
      </c>
      <c r="CU54" s="222" t="e">
        <f t="shared" si="58"/>
        <v>#REF!</v>
      </c>
      <c r="CV54" s="221" t="e">
        <f t="shared" si="59"/>
        <v>#REF!</v>
      </c>
      <c r="CW54" s="223" t="e">
        <f t="shared" si="60"/>
        <v>#REF!</v>
      </c>
      <c r="CX54" s="221"/>
      <c r="CY54" s="221"/>
      <c r="CZ54" s="221"/>
      <c r="DA54" s="222" t="e">
        <f t="shared" si="61"/>
        <v>#REF!</v>
      </c>
      <c r="DB54" s="221" t="e">
        <f t="shared" si="48"/>
        <v>#REF!</v>
      </c>
      <c r="DC54" s="223" t="e">
        <f t="shared" si="49"/>
        <v>#REF!</v>
      </c>
      <c r="DD54" s="100"/>
      <c r="DF54" s="33"/>
      <c r="DG54" s="130"/>
      <c r="DH54" s="11"/>
      <c r="DI54" s="11"/>
      <c r="DJ54" s="11"/>
      <c r="DK54" s="11"/>
      <c r="DL54" s="11"/>
      <c r="DM54" s="147"/>
      <c r="DN54" s="87"/>
      <c r="DO54" s="87"/>
      <c r="DP54" s="11"/>
      <c r="DQ54" s="11"/>
      <c r="DR54" s="11"/>
      <c r="DS54" s="59"/>
      <c r="DT54" s="26"/>
      <c r="DU54" s="1"/>
      <c r="DV54" s="27"/>
      <c r="DW54" s="134"/>
      <c r="DX54" s="16"/>
      <c r="DY54" s="16"/>
      <c r="DZ54" s="16"/>
      <c r="EA54" s="16"/>
      <c r="EB54" s="16"/>
      <c r="EC54" s="152"/>
      <c r="ED54" s="16"/>
      <c r="EE54" s="16"/>
      <c r="EF54" s="16"/>
      <c r="EG54" s="16"/>
      <c r="EH54" s="16"/>
      <c r="EI54" s="59"/>
      <c r="EJ54" s="77"/>
      <c r="EK54" s="1"/>
      <c r="EL54" s="27"/>
      <c r="EM54" s="134"/>
      <c r="EN54" s="16"/>
      <c r="EO54" s="16"/>
      <c r="EP54" s="16"/>
      <c r="EQ54" s="16"/>
      <c r="ER54" s="16"/>
      <c r="ES54" s="16"/>
      <c r="ET54" s="152"/>
      <c r="EU54" s="16"/>
      <c r="EV54" s="16"/>
      <c r="EW54" s="16"/>
      <c r="EX54" s="16"/>
      <c r="EY54" s="16"/>
      <c r="EZ54" s="16"/>
      <c r="FA54" s="59"/>
      <c r="FB54" s="77"/>
      <c r="FC54" s="1"/>
      <c r="FD54" s="27"/>
      <c r="FE54" s="134"/>
      <c r="FF54" s="16"/>
      <c r="FG54" s="16"/>
      <c r="FH54" s="16"/>
      <c r="FI54" s="16"/>
      <c r="FJ54" s="152"/>
      <c r="FK54" s="16"/>
      <c r="FL54" s="16"/>
      <c r="FM54" s="16"/>
      <c r="FN54" s="16"/>
      <c r="FO54" s="59"/>
      <c r="FP54" s="77"/>
      <c r="FQ54" s="1"/>
      <c r="FR54" s="27"/>
      <c r="FS54" s="134"/>
      <c r="FT54" s="16"/>
      <c r="FU54" s="16"/>
      <c r="FV54" s="16"/>
      <c r="FW54" s="16"/>
      <c r="FX54" s="152"/>
      <c r="FY54" s="16"/>
      <c r="FZ54" s="16"/>
      <c r="GA54" s="16"/>
      <c r="GB54" s="16"/>
      <c r="GC54" s="59"/>
      <c r="GD54" s="77"/>
      <c r="GE54" s="1"/>
      <c r="GF54" s="1"/>
      <c r="GG54" s="20"/>
      <c r="GH54" s="1"/>
      <c r="GI54" s="1"/>
      <c r="GJ54" s="1"/>
      <c r="GK54" s="1"/>
      <c r="GL54" s="1"/>
      <c r="GM54" s="1"/>
      <c r="GN54" s="1"/>
      <c r="GO54" s="1"/>
      <c r="GP54" s="1"/>
    </row>
    <row r="55" spans="2:198" ht="13.9" customHeight="1" x14ac:dyDescent="0.2">
      <c r="B55" s="33"/>
      <c r="C55" s="128">
        <v>5440</v>
      </c>
      <c r="D55" s="235" t="s">
        <v>421</v>
      </c>
      <c r="E55" s="235"/>
      <c r="F55" s="217">
        <v>0</v>
      </c>
      <c r="G55" s="217">
        <v>0</v>
      </c>
      <c r="H55" s="217">
        <v>0</v>
      </c>
      <c r="I55" s="217" t="e">
        <f>+Integración!#REF!</f>
        <v>#REF!</v>
      </c>
      <c r="J55" s="217" t="e">
        <f>+Integración!#REF!</f>
        <v>#REF!</v>
      </c>
      <c r="K55" s="217" t="e">
        <f>+Integración!#REF!</f>
        <v>#REF!</v>
      </c>
      <c r="L55" s="217" t="e">
        <f>+Integración!#REF!</f>
        <v>#REF!</v>
      </c>
      <c r="M55" s="217" t="e">
        <f>+Integración!#REF!</f>
        <v>#REF!</v>
      </c>
      <c r="N55" s="217" t="e">
        <f>+Integración!#REF!</f>
        <v>#REF!</v>
      </c>
      <c r="O55" s="217" t="e">
        <f>+Integración!#REF!</f>
        <v>#REF!</v>
      </c>
      <c r="P55" s="217" t="e">
        <f>+Integración!#REF!</f>
        <v>#REF!</v>
      </c>
      <c r="Q55" s="217" t="e">
        <f>+Integración!#REF!</f>
        <v>#REF!</v>
      </c>
      <c r="R55" s="217" t="e">
        <f>+Integración!#REF!</f>
        <v>#REF!</v>
      </c>
      <c r="S55" s="217" t="e">
        <f>+Integración!#REF!</f>
        <v>#REF!</v>
      </c>
      <c r="T55" s="217" t="e">
        <f>+Integración!#REF!</f>
        <v>#REF!</v>
      </c>
      <c r="U55" s="217" t="e">
        <f>+Integración!#REF!</f>
        <v>#REF!</v>
      </c>
      <c r="V55" s="217" t="e">
        <f>+Integración!#REF!</f>
        <v>#REF!</v>
      </c>
      <c r="W55" s="217" t="e">
        <f>+Integración!#REF!</f>
        <v>#REF!</v>
      </c>
      <c r="X55" s="217" t="e">
        <f>+Integración!#REF!</f>
        <v>#REF!</v>
      </c>
      <c r="Y55" s="217" t="e">
        <f>+Integración!#REF!</f>
        <v>#REF!</v>
      </c>
      <c r="Z55" s="217" t="e">
        <f>+Integración!#REF!</f>
        <v>#REF!</v>
      </c>
      <c r="AA55" s="218" t="e">
        <f t="shared" si="31"/>
        <v>#REF!</v>
      </c>
      <c r="AB55" s="225" t="e">
        <f t="shared" si="17"/>
        <v>#REF!</v>
      </c>
      <c r="AC55" s="227" t="e">
        <f t="shared" si="18"/>
        <v>#REF!</v>
      </c>
      <c r="AD55" s="54"/>
      <c r="AE55" s="54"/>
      <c r="AF55" s="54"/>
      <c r="AG55" s="218" t="e">
        <f t="shared" si="54"/>
        <v>#REF!</v>
      </c>
      <c r="AH55" s="225" t="e">
        <f t="shared" si="55"/>
        <v>#REF!</v>
      </c>
      <c r="AI55" s="227" t="e">
        <f t="shared" si="56"/>
        <v>#REF!</v>
      </c>
      <c r="AJ55" s="39"/>
      <c r="AL55" s="27"/>
      <c r="AM55" s="132">
        <v>3210</v>
      </c>
      <c r="AN55" s="224" t="s">
        <v>469</v>
      </c>
      <c r="AO55" s="224"/>
      <c r="AP55" s="242">
        <v>0</v>
      </c>
      <c r="AQ55" s="242">
        <v>0</v>
      </c>
      <c r="AR55" s="242">
        <v>0</v>
      </c>
      <c r="AS55" s="54" t="e">
        <f>+Integración!#REF!</f>
        <v>#REF!</v>
      </c>
      <c r="AT55" s="54" t="e">
        <f>+Integración!#REF!</f>
        <v>#REF!</v>
      </c>
      <c r="AU55" s="54" t="e">
        <f>+Integración!#REF!</f>
        <v>#REF!</v>
      </c>
      <c r="AV55" s="54" t="e">
        <f>+Integración!#REF!</f>
        <v>#REF!</v>
      </c>
      <c r="AW55" s="54" t="e">
        <f>+Integración!#REF!</f>
        <v>#REF!</v>
      </c>
      <c r="AX55" s="54" t="e">
        <f>+Integración!#REF!</f>
        <v>#REF!</v>
      </c>
      <c r="AY55" s="54" t="e">
        <f>+Integración!#REF!</f>
        <v>#REF!</v>
      </c>
      <c r="AZ55" s="54" t="e">
        <f>+Integración!#REF!</f>
        <v>#REF!</v>
      </c>
      <c r="BA55" s="54" t="e">
        <f>+Integración!#REF!</f>
        <v>#REF!</v>
      </c>
      <c r="BB55" s="54" t="e">
        <f>+Integración!#REF!</f>
        <v>#REF!</v>
      </c>
      <c r="BC55" s="54" t="e">
        <f>+Integración!#REF!</f>
        <v>#REF!</v>
      </c>
      <c r="BD55" s="54" t="e">
        <f>+Integración!#REF!</f>
        <v>#REF!</v>
      </c>
      <c r="BE55" s="54" t="e">
        <f>+Integración!#REF!</f>
        <v>#REF!</v>
      </c>
      <c r="BF55" s="54" t="e">
        <f>+Integración!#REF!</f>
        <v>#REF!</v>
      </c>
      <c r="BG55" s="54" t="e">
        <f>+Integración!#REF!</f>
        <v>#REF!</v>
      </c>
      <c r="BH55" s="54" t="e">
        <f>+Integración!#REF!</f>
        <v>#REF!</v>
      </c>
      <c r="BI55" s="54" t="e">
        <f>+Integración!#REF!</f>
        <v>#REF!</v>
      </c>
      <c r="BJ55" s="54" t="e">
        <f>+Integración!#REF!</f>
        <v>#REF!</v>
      </c>
      <c r="BK55" s="91" t="e">
        <f t="shared" si="24"/>
        <v>#REF!</v>
      </c>
      <c r="BL55" s="54" t="e">
        <f t="shared" si="25"/>
        <v>#REF!</v>
      </c>
      <c r="BM55" s="92" t="e">
        <f t="shared" si="26"/>
        <v>#REF!</v>
      </c>
      <c r="BN55" s="54"/>
      <c r="BO55" s="54"/>
      <c r="BP55" s="54"/>
      <c r="BQ55" s="91" t="e">
        <f t="shared" si="57"/>
        <v>#REF!</v>
      </c>
      <c r="BR55" s="54" t="e">
        <f t="shared" si="46"/>
        <v>#REF!</v>
      </c>
      <c r="BS55" s="92" t="e">
        <f t="shared" si="47"/>
        <v>#REF!</v>
      </c>
      <c r="BT55" s="100"/>
      <c r="BV55" s="27"/>
      <c r="BW55" s="133"/>
      <c r="BX55" s="233" t="s">
        <v>477</v>
      </c>
      <c r="BY55" s="233"/>
      <c r="BZ55" s="221">
        <f>+BZ56+BZ59</f>
        <v>0</v>
      </c>
      <c r="CA55" s="221">
        <f t="shared" ref="CA55:CB55" si="160">+CA56+CA59</f>
        <v>0</v>
      </c>
      <c r="CB55" s="221">
        <f t="shared" si="160"/>
        <v>0</v>
      </c>
      <c r="CC55" s="221" t="e">
        <f>+Integración!#REF!</f>
        <v>#REF!</v>
      </c>
      <c r="CD55" s="221" t="e">
        <f>+Integración!#REF!</f>
        <v>#REF!</v>
      </c>
      <c r="CE55" s="221" t="e">
        <f>+Integración!#REF!</f>
        <v>#REF!</v>
      </c>
      <c r="CF55" s="221" t="e">
        <f>+Integración!#REF!</f>
        <v>#REF!</v>
      </c>
      <c r="CG55" s="221" t="e">
        <f>+Integración!#REF!</f>
        <v>#REF!</v>
      </c>
      <c r="CH55" s="221" t="e">
        <f>+Integración!#REF!</f>
        <v>#REF!</v>
      </c>
      <c r="CI55" s="221" t="e">
        <f>+Integración!#REF!</f>
        <v>#REF!</v>
      </c>
      <c r="CJ55" s="221" t="e">
        <f>+Integración!#REF!</f>
        <v>#REF!</v>
      </c>
      <c r="CK55" s="221" t="e">
        <f>+Integración!#REF!</f>
        <v>#REF!</v>
      </c>
      <c r="CL55" s="221" t="e">
        <f>+Integración!#REF!</f>
        <v>#REF!</v>
      </c>
      <c r="CM55" s="221" t="e">
        <f>+Integración!#REF!</f>
        <v>#REF!</v>
      </c>
      <c r="CN55" s="221" t="e">
        <f>+Integración!#REF!</f>
        <v>#REF!</v>
      </c>
      <c r="CO55" s="221" t="e">
        <f>+Integración!#REF!</f>
        <v>#REF!</v>
      </c>
      <c r="CP55" s="221" t="e">
        <f>+Integración!#REF!</f>
        <v>#REF!</v>
      </c>
      <c r="CQ55" s="221" t="e">
        <f>+Integración!#REF!</f>
        <v>#REF!</v>
      </c>
      <c r="CR55" s="221" t="e">
        <f>+Integración!#REF!</f>
        <v>#REF!</v>
      </c>
      <c r="CS55" s="221" t="e">
        <f>+Integración!#REF!</f>
        <v>#REF!</v>
      </c>
      <c r="CT55" s="221" t="e">
        <f>+Integración!#REF!</f>
        <v>#REF!</v>
      </c>
      <c r="CU55" s="222" t="e">
        <f t="shared" si="58"/>
        <v>#REF!</v>
      </c>
      <c r="CV55" s="221" t="e">
        <f t="shared" si="59"/>
        <v>#REF!</v>
      </c>
      <c r="CW55" s="223" t="e">
        <f t="shared" si="60"/>
        <v>#REF!</v>
      </c>
      <c r="CX55" s="221"/>
      <c r="CY55" s="221"/>
      <c r="CZ55" s="221"/>
      <c r="DA55" s="222" t="e">
        <f t="shared" si="61"/>
        <v>#REF!</v>
      </c>
      <c r="DB55" s="221" t="e">
        <f t="shared" si="48"/>
        <v>#REF!</v>
      </c>
      <c r="DC55" s="223" t="e">
        <f t="shared" si="49"/>
        <v>#REF!</v>
      </c>
      <c r="DD55" s="100"/>
      <c r="DF55" s="33"/>
      <c r="DG55" s="122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26"/>
      <c r="DU55" s="1"/>
      <c r="DV55" s="27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7"/>
      <c r="EI55" s="8"/>
      <c r="EJ55" s="77"/>
      <c r="EK55" s="1"/>
      <c r="EL55" s="27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7"/>
      <c r="EY55" s="7"/>
      <c r="EZ55" s="7"/>
      <c r="FA55" s="8"/>
      <c r="FB55" s="77"/>
      <c r="FC55" s="1"/>
      <c r="FD55" s="27"/>
      <c r="FE55" s="122"/>
      <c r="FF55" s="122"/>
      <c r="FG55" s="156"/>
      <c r="FH55" s="122"/>
      <c r="FI55" s="122"/>
      <c r="FJ55" s="122"/>
      <c r="FK55" s="122"/>
      <c r="FL55" s="122"/>
      <c r="FM55" s="122"/>
      <c r="FN55" s="122"/>
      <c r="FO55" s="8"/>
      <c r="FP55" s="77"/>
      <c r="FQ55" s="1"/>
      <c r="FR55" s="27"/>
      <c r="FS55" s="122"/>
      <c r="FT55" s="122"/>
      <c r="FU55" s="156"/>
      <c r="FV55" s="122"/>
      <c r="FW55" s="122"/>
      <c r="FX55" s="122"/>
      <c r="FY55" s="122"/>
      <c r="FZ55" s="122"/>
      <c r="GA55" s="122"/>
      <c r="GB55" s="122"/>
      <c r="GC55" s="8"/>
      <c r="GD55" s="77"/>
      <c r="GE55" s="1"/>
      <c r="GF55" s="1"/>
      <c r="GG55" s="20"/>
      <c r="GH55" s="1"/>
      <c r="GI55" s="1"/>
      <c r="GJ55" s="1"/>
      <c r="GK55" s="1"/>
      <c r="GL55" s="1"/>
      <c r="GM55" s="1"/>
      <c r="GN55" s="1"/>
      <c r="GO55" s="1"/>
      <c r="GP55" s="1"/>
    </row>
    <row r="56" spans="2:198" ht="13.9" customHeight="1" thickBot="1" x14ac:dyDescent="0.25">
      <c r="B56" s="33"/>
      <c r="C56" s="128">
        <v>5450</v>
      </c>
      <c r="D56" s="235" t="s">
        <v>422</v>
      </c>
      <c r="E56" s="235"/>
      <c r="F56" s="217">
        <v>0</v>
      </c>
      <c r="G56" s="217">
        <v>0</v>
      </c>
      <c r="H56" s="217">
        <v>0</v>
      </c>
      <c r="I56" s="217" t="e">
        <f>+Integración!#REF!</f>
        <v>#REF!</v>
      </c>
      <c r="J56" s="217" t="e">
        <f>+Integración!#REF!</f>
        <v>#REF!</v>
      </c>
      <c r="K56" s="217" t="e">
        <f>+Integración!#REF!</f>
        <v>#REF!</v>
      </c>
      <c r="L56" s="217" t="e">
        <f>+Integración!#REF!</f>
        <v>#REF!</v>
      </c>
      <c r="M56" s="217" t="e">
        <f>+Integración!#REF!</f>
        <v>#REF!</v>
      </c>
      <c r="N56" s="217" t="e">
        <f>+Integración!#REF!</f>
        <v>#REF!</v>
      </c>
      <c r="O56" s="217" t="e">
        <f>+Integración!#REF!</f>
        <v>#REF!</v>
      </c>
      <c r="P56" s="217" t="e">
        <f>+Integración!#REF!</f>
        <v>#REF!</v>
      </c>
      <c r="Q56" s="217" t="e">
        <f>+Integración!#REF!</f>
        <v>#REF!</v>
      </c>
      <c r="R56" s="217" t="e">
        <f>+Integración!#REF!</f>
        <v>#REF!</v>
      </c>
      <c r="S56" s="217" t="e">
        <f>+Integración!#REF!</f>
        <v>#REF!</v>
      </c>
      <c r="T56" s="217" t="e">
        <f>+Integración!#REF!</f>
        <v>#REF!</v>
      </c>
      <c r="U56" s="217" t="e">
        <f>+Integración!#REF!</f>
        <v>#REF!</v>
      </c>
      <c r="V56" s="217" t="e">
        <f>+Integración!#REF!</f>
        <v>#REF!</v>
      </c>
      <c r="W56" s="217" t="e">
        <f>+Integración!#REF!</f>
        <v>#REF!</v>
      </c>
      <c r="X56" s="217" t="e">
        <f>+Integración!#REF!</f>
        <v>#REF!</v>
      </c>
      <c r="Y56" s="217" t="e">
        <f>+Integración!#REF!</f>
        <v>#REF!</v>
      </c>
      <c r="Z56" s="217" t="e">
        <f>+Integración!#REF!</f>
        <v>#REF!</v>
      </c>
      <c r="AA56" s="218" t="e">
        <f t="shared" si="31"/>
        <v>#REF!</v>
      </c>
      <c r="AB56" s="225" t="e">
        <f t="shared" si="17"/>
        <v>#REF!</v>
      </c>
      <c r="AC56" s="227" t="e">
        <f t="shared" si="18"/>
        <v>#REF!</v>
      </c>
      <c r="AD56" s="54"/>
      <c r="AE56" s="54"/>
      <c r="AF56" s="54"/>
      <c r="AG56" s="218" t="e">
        <f t="shared" si="54"/>
        <v>#REF!</v>
      </c>
      <c r="AH56" s="225" t="e">
        <f t="shared" si="55"/>
        <v>#REF!</v>
      </c>
      <c r="AI56" s="227" t="e">
        <f t="shared" si="56"/>
        <v>#REF!</v>
      </c>
      <c r="AJ56" s="26"/>
      <c r="AL56" s="27"/>
      <c r="AM56" s="132">
        <v>3220</v>
      </c>
      <c r="AN56" s="224" t="s">
        <v>470</v>
      </c>
      <c r="AO56" s="224"/>
      <c r="AP56" s="242">
        <v>0</v>
      </c>
      <c r="AQ56" s="242">
        <v>0</v>
      </c>
      <c r="AR56" s="242">
        <v>0</v>
      </c>
      <c r="AS56" s="54" t="e">
        <f>+Integración!#REF!</f>
        <v>#REF!</v>
      </c>
      <c r="AT56" s="54" t="e">
        <f>+Integración!#REF!</f>
        <v>#REF!</v>
      </c>
      <c r="AU56" s="54" t="e">
        <f>+Integración!#REF!</f>
        <v>#REF!</v>
      </c>
      <c r="AV56" s="54" t="e">
        <f>+Integración!#REF!</f>
        <v>#REF!</v>
      </c>
      <c r="AW56" s="54" t="e">
        <f>+Integración!#REF!</f>
        <v>#REF!</v>
      </c>
      <c r="AX56" s="54" t="e">
        <f>+Integración!#REF!</f>
        <v>#REF!</v>
      </c>
      <c r="AY56" s="54" t="e">
        <f>+Integración!#REF!</f>
        <v>#REF!</v>
      </c>
      <c r="AZ56" s="54" t="e">
        <f>+Integración!#REF!</f>
        <v>#REF!</v>
      </c>
      <c r="BA56" s="54" t="e">
        <f>+Integración!#REF!</f>
        <v>#REF!</v>
      </c>
      <c r="BB56" s="54" t="e">
        <f>+Integración!#REF!</f>
        <v>#REF!</v>
      </c>
      <c r="BC56" s="54" t="e">
        <f>+Integración!#REF!</f>
        <v>#REF!</v>
      </c>
      <c r="BD56" s="54" t="e">
        <f>+Integración!#REF!</f>
        <v>#REF!</v>
      </c>
      <c r="BE56" s="54" t="e">
        <f>+Integración!#REF!</f>
        <v>#REF!</v>
      </c>
      <c r="BF56" s="54" t="e">
        <f>+Integración!#REF!</f>
        <v>#REF!</v>
      </c>
      <c r="BG56" s="54" t="e">
        <f>+Integración!#REF!</f>
        <v>#REF!</v>
      </c>
      <c r="BH56" s="54" t="e">
        <f>+Integración!#REF!</f>
        <v>#REF!</v>
      </c>
      <c r="BI56" s="54" t="e">
        <f>+Integración!#REF!</f>
        <v>#REF!</v>
      </c>
      <c r="BJ56" s="54" t="e">
        <f>+Integración!#REF!</f>
        <v>#REF!</v>
      </c>
      <c r="BK56" s="91" t="e">
        <f t="shared" si="24"/>
        <v>#REF!</v>
      </c>
      <c r="BL56" s="54" t="e">
        <f t="shared" si="25"/>
        <v>#REF!</v>
      </c>
      <c r="BM56" s="92" t="e">
        <f t="shared" si="26"/>
        <v>#REF!</v>
      </c>
      <c r="BN56" s="54"/>
      <c r="BO56" s="54"/>
      <c r="BP56" s="54"/>
      <c r="BQ56" s="91" t="e">
        <f t="shared" si="57"/>
        <v>#REF!</v>
      </c>
      <c r="BR56" s="54" t="e">
        <f t="shared" si="46"/>
        <v>#REF!</v>
      </c>
      <c r="BS56" s="92" t="e">
        <f t="shared" si="47"/>
        <v>#REF!</v>
      </c>
      <c r="BT56" s="100"/>
      <c r="BV56" s="27"/>
      <c r="BW56" s="132"/>
      <c r="BX56" s="224" t="s">
        <v>211</v>
      </c>
      <c r="BY56" s="224"/>
      <c r="BZ56" s="217">
        <f>+BZ57+BZ58</f>
        <v>0</v>
      </c>
      <c r="CA56" s="217">
        <f t="shared" ref="CA56:CB56" si="161">+CA57+CA58</f>
        <v>0</v>
      </c>
      <c r="CB56" s="217">
        <f t="shared" si="161"/>
        <v>0</v>
      </c>
      <c r="CC56" s="217" t="e">
        <f>+Integración!#REF!</f>
        <v>#REF!</v>
      </c>
      <c r="CD56" s="217" t="e">
        <f>+Integración!#REF!</f>
        <v>#REF!</v>
      </c>
      <c r="CE56" s="217" t="e">
        <f>+Integración!#REF!</f>
        <v>#REF!</v>
      </c>
      <c r="CF56" s="217" t="e">
        <f>+Integración!#REF!</f>
        <v>#REF!</v>
      </c>
      <c r="CG56" s="217" t="e">
        <f>+Integración!#REF!</f>
        <v>#REF!</v>
      </c>
      <c r="CH56" s="217" t="e">
        <f>+Integración!#REF!</f>
        <v>#REF!</v>
      </c>
      <c r="CI56" s="217" t="e">
        <f>+Integración!#REF!</f>
        <v>#REF!</v>
      </c>
      <c r="CJ56" s="217" t="e">
        <f>+Integración!#REF!</f>
        <v>#REF!</v>
      </c>
      <c r="CK56" s="217" t="e">
        <f>+Integración!#REF!</f>
        <v>#REF!</v>
      </c>
      <c r="CL56" s="217" t="e">
        <f>+Integración!#REF!</f>
        <v>#REF!</v>
      </c>
      <c r="CM56" s="217" t="e">
        <f>+Integración!#REF!</f>
        <v>#REF!</v>
      </c>
      <c r="CN56" s="217" t="e">
        <f>+Integración!#REF!</f>
        <v>#REF!</v>
      </c>
      <c r="CO56" s="217" t="e">
        <f>+Integración!#REF!</f>
        <v>#REF!</v>
      </c>
      <c r="CP56" s="217" t="e">
        <f>+Integración!#REF!</f>
        <v>#REF!</v>
      </c>
      <c r="CQ56" s="217" t="e">
        <f>+Integración!#REF!</f>
        <v>#REF!</v>
      </c>
      <c r="CR56" s="217" t="e">
        <f>+Integración!#REF!</f>
        <v>#REF!</v>
      </c>
      <c r="CS56" s="217" t="e">
        <f>+Integración!#REF!</f>
        <v>#REF!</v>
      </c>
      <c r="CT56" s="217" t="e">
        <f>+Integración!#REF!</f>
        <v>#REF!</v>
      </c>
      <c r="CU56" s="218" t="e">
        <f t="shared" si="58"/>
        <v>#REF!</v>
      </c>
      <c r="CV56" s="217" t="e">
        <f t="shared" si="59"/>
        <v>#REF!</v>
      </c>
      <c r="CW56" s="219" t="e">
        <f t="shared" si="60"/>
        <v>#REF!</v>
      </c>
      <c r="CX56" s="217"/>
      <c r="CY56" s="217"/>
      <c r="CZ56" s="217"/>
      <c r="DA56" s="218" t="e">
        <f t="shared" si="61"/>
        <v>#REF!</v>
      </c>
      <c r="DB56" s="217" t="e">
        <f t="shared" si="48"/>
        <v>#REF!</v>
      </c>
      <c r="DC56" s="219" t="e">
        <f t="shared" si="49"/>
        <v>#REF!</v>
      </c>
      <c r="DD56" s="100"/>
      <c r="DF56" s="88"/>
      <c r="DG56" s="131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79"/>
      <c r="DS56" s="64"/>
      <c r="DT56" s="65"/>
      <c r="DU56" s="1"/>
      <c r="DV56" s="63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79"/>
      <c r="EI56" s="64"/>
      <c r="EJ56" s="174"/>
      <c r="EK56" s="1"/>
      <c r="EL56" s="63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79"/>
      <c r="EY56" s="79"/>
      <c r="EZ56" s="79"/>
      <c r="FA56" s="64"/>
      <c r="FB56" s="174"/>
      <c r="FC56" s="1"/>
      <c r="FD56" s="63"/>
      <c r="FE56" s="131"/>
      <c r="FF56" s="131"/>
      <c r="FG56" s="267"/>
      <c r="FH56" s="131"/>
      <c r="FI56" s="131"/>
      <c r="FJ56" s="131"/>
      <c r="FK56" s="131"/>
      <c r="FL56" s="131"/>
      <c r="FM56" s="131"/>
      <c r="FN56" s="131"/>
      <c r="FO56" s="64"/>
      <c r="FP56" s="174"/>
      <c r="FQ56" s="1"/>
      <c r="FR56" s="63"/>
      <c r="FS56" s="131"/>
      <c r="FT56" s="131"/>
      <c r="FU56" s="267"/>
      <c r="FV56" s="131"/>
      <c r="FW56" s="131"/>
      <c r="FX56" s="131"/>
      <c r="FY56" s="131"/>
      <c r="FZ56" s="131"/>
      <c r="GA56" s="131"/>
      <c r="GB56" s="131"/>
      <c r="GC56" s="64"/>
      <c r="GD56" s="174"/>
      <c r="GE56" s="1"/>
      <c r="GF56" s="1"/>
      <c r="GG56" s="20"/>
      <c r="GH56" s="1"/>
      <c r="GI56" s="1"/>
      <c r="GJ56" s="1"/>
      <c r="GK56" s="1"/>
      <c r="GL56" s="1"/>
      <c r="GM56" s="1"/>
      <c r="GN56" s="1"/>
      <c r="GO56" s="1"/>
      <c r="GP56" s="1"/>
    </row>
    <row r="57" spans="2:198" ht="13.9" customHeight="1" x14ac:dyDescent="0.2">
      <c r="B57" s="33"/>
      <c r="C57" s="129">
        <v>5500</v>
      </c>
      <c r="D57" s="234" t="s">
        <v>423</v>
      </c>
      <c r="E57" s="234"/>
      <c r="F57" s="221">
        <f>SUM(F58:F63)</f>
        <v>0</v>
      </c>
      <c r="G57" s="221">
        <f t="shared" ref="G57:H57" si="162">SUM(G58:G63)</f>
        <v>0</v>
      </c>
      <c r="H57" s="221">
        <f t="shared" si="162"/>
        <v>0</v>
      </c>
      <c r="I57" s="221" t="e">
        <f>+Integración!#REF!</f>
        <v>#REF!</v>
      </c>
      <c r="J57" s="221" t="e">
        <f>+Integración!#REF!</f>
        <v>#REF!</v>
      </c>
      <c r="K57" s="221" t="e">
        <f>+Integración!#REF!</f>
        <v>#REF!</v>
      </c>
      <c r="L57" s="221" t="e">
        <f>+Integración!#REF!</f>
        <v>#REF!</v>
      </c>
      <c r="M57" s="221" t="e">
        <f>+Integración!#REF!</f>
        <v>#REF!</v>
      </c>
      <c r="N57" s="221" t="e">
        <f>+Integración!#REF!</f>
        <v>#REF!</v>
      </c>
      <c r="O57" s="221" t="e">
        <f>+Integración!#REF!</f>
        <v>#REF!</v>
      </c>
      <c r="P57" s="221" t="e">
        <f>+Integración!#REF!</f>
        <v>#REF!</v>
      </c>
      <c r="Q57" s="221" t="e">
        <f>+Integración!#REF!</f>
        <v>#REF!</v>
      </c>
      <c r="R57" s="221" t="e">
        <f>+Integración!#REF!</f>
        <v>#REF!</v>
      </c>
      <c r="S57" s="221" t="e">
        <f>+Integración!#REF!</f>
        <v>#REF!</v>
      </c>
      <c r="T57" s="221" t="e">
        <f>+Integración!#REF!</f>
        <v>#REF!</v>
      </c>
      <c r="U57" s="221" t="e">
        <f>+Integración!#REF!</f>
        <v>#REF!</v>
      </c>
      <c r="V57" s="221" t="e">
        <f>+Integración!#REF!</f>
        <v>#REF!</v>
      </c>
      <c r="W57" s="221" t="e">
        <f>+Integración!#REF!</f>
        <v>#REF!</v>
      </c>
      <c r="X57" s="221" t="e">
        <f>+Integración!#REF!</f>
        <v>#REF!</v>
      </c>
      <c r="Y57" s="221" t="e">
        <f>+Integración!#REF!</f>
        <v>#REF!</v>
      </c>
      <c r="Z57" s="221" t="e">
        <f>+Integración!#REF!</f>
        <v>#REF!</v>
      </c>
      <c r="AA57" s="222" t="e">
        <f t="shared" si="31"/>
        <v>#REF!</v>
      </c>
      <c r="AB57" s="212" t="e">
        <f t="shared" si="17"/>
        <v>#REF!</v>
      </c>
      <c r="AC57" s="214" t="e">
        <f t="shared" si="18"/>
        <v>#REF!</v>
      </c>
      <c r="AD57" s="49"/>
      <c r="AE57" s="49"/>
      <c r="AF57" s="49"/>
      <c r="AG57" s="222" t="e">
        <f t="shared" si="54"/>
        <v>#REF!</v>
      </c>
      <c r="AH57" s="212" t="e">
        <f t="shared" si="55"/>
        <v>#REF!</v>
      </c>
      <c r="AI57" s="214" t="e">
        <f t="shared" si="56"/>
        <v>#REF!</v>
      </c>
      <c r="AJ57" s="46"/>
      <c r="AL57" s="27"/>
      <c r="AM57" s="132">
        <v>3230</v>
      </c>
      <c r="AN57" s="224" t="s">
        <v>150</v>
      </c>
      <c r="AO57" s="224"/>
      <c r="AP57" s="242">
        <v>0</v>
      </c>
      <c r="AQ57" s="242">
        <v>0</v>
      </c>
      <c r="AR57" s="242">
        <v>0</v>
      </c>
      <c r="AS57" s="48" t="e">
        <f>+Integración!#REF!</f>
        <v>#REF!</v>
      </c>
      <c r="AT57" s="48" t="e">
        <f>+Integración!#REF!</f>
        <v>#REF!</v>
      </c>
      <c r="AU57" s="48" t="e">
        <f>+Integración!#REF!</f>
        <v>#REF!</v>
      </c>
      <c r="AV57" s="48" t="e">
        <f>+Integración!#REF!</f>
        <v>#REF!</v>
      </c>
      <c r="AW57" s="48" t="e">
        <f>+Integración!#REF!</f>
        <v>#REF!</v>
      </c>
      <c r="AX57" s="48" t="e">
        <f>+Integración!#REF!</f>
        <v>#REF!</v>
      </c>
      <c r="AY57" s="48" t="e">
        <f>+Integración!#REF!</f>
        <v>#REF!</v>
      </c>
      <c r="AZ57" s="48" t="e">
        <f>+Integración!#REF!</f>
        <v>#REF!</v>
      </c>
      <c r="BA57" s="48" t="e">
        <f>+Integración!#REF!</f>
        <v>#REF!</v>
      </c>
      <c r="BB57" s="48" t="e">
        <f>+Integración!#REF!</f>
        <v>#REF!</v>
      </c>
      <c r="BC57" s="48" t="e">
        <f>+Integración!#REF!</f>
        <v>#REF!</v>
      </c>
      <c r="BD57" s="48" t="e">
        <f>+Integración!#REF!</f>
        <v>#REF!</v>
      </c>
      <c r="BE57" s="48" t="e">
        <f>+Integración!#REF!</f>
        <v>#REF!</v>
      </c>
      <c r="BF57" s="48" t="e">
        <f>+Integración!#REF!</f>
        <v>#REF!</v>
      </c>
      <c r="BG57" s="48" t="e">
        <f>+Integración!#REF!</f>
        <v>#REF!</v>
      </c>
      <c r="BH57" s="48" t="e">
        <f>+Integración!#REF!</f>
        <v>#REF!</v>
      </c>
      <c r="BI57" s="48" t="e">
        <f>+Integración!#REF!</f>
        <v>#REF!</v>
      </c>
      <c r="BJ57" s="48" t="e">
        <f>+Integración!#REF!</f>
        <v>#REF!</v>
      </c>
      <c r="BK57" s="99" t="e">
        <f t="shared" si="24"/>
        <v>#REF!</v>
      </c>
      <c r="BL57" s="48" t="e">
        <f t="shared" si="25"/>
        <v>#REF!</v>
      </c>
      <c r="BM57" s="97" t="e">
        <f t="shared" si="26"/>
        <v>#REF!</v>
      </c>
      <c r="BN57" s="54"/>
      <c r="BO57" s="54"/>
      <c r="BP57" s="54"/>
      <c r="BQ57" s="99" t="e">
        <f t="shared" si="57"/>
        <v>#REF!</v>
      </c>
      <c r="BR57" s="48" t="e">
        <f t="shared" si="46"/>
        <v>#REF!</v>
      </c>
      <c r="BS57" s="97" t="e">
        <f t="shared" si="47"/>
        <v>#REF!</v>
      </c>
      <c r="BT57" s="100"/>
      <c r="BV57" s="27"/>
      <c r="BW57" s="132">
        <v>2233</v>
      </c>
      <c r="BX57" s="224" t="s">
        <v>489</v>
      </c>
      <c r="BY57" s="224"/>
      <c r="BZ57" s="242">
        <v>0</v>
      </c>
      <c r="CA57" s="242">
        <v>0</v>
      </c>
      <c r="CB57" s="242">
        <v>0</v>
      </c>
      <c r="CC57" s="242" t="e">
        <f>+Integración!#REF!</f>
        <v>#REF!</v>
      </c>
      <c r="CD57" s="242" t="e">
        <f>+Integración!#REF!</f>
        <v>#REF!</v>
      </c>
      <c r="CE57" s="242" t="e">
        <f>+Integración!#REF!</f>
        <v>#REF!</v>
      </c>
      <c r="CF57" s="242" t="e">
        <f>+Integración!#REF!</f>
        <v>#REF!</v>
      </c>
      <c r="CG57" s="242" t="e">
        <f>+Integración!#REF!</f>
        <v>#REF!</v>
      </c>
      <c r="CH57" s="242" t="e">
        <f>+Integración!#REF!</f>
        <v>#REF!</v>
      </c>
      <c r="CI57" s="242" t="e">
        <f>+Integración!#REF!</f>
        <v>#REF!</v>
      </c>
      <c r="CJ57" s="242" t="e">
        <f>+Integración!#REF!</f>
        <v>#REF!</v>
      </c>
      <c r="CK57" s="242" t="e">
        <f>+Integración!#REF!</f>
        <v>#REF!</v>
      </c>
      <c r="CL57" s="242" t="e">
        <f>+Integración!#REF!</f>
        <v>#REF!</v>
      </c>
      <c r="CM57" s="242" t="e">
        <f>+Integración!#REF!</f>
        <v>#REF!</v>
      </c>
      <c r="CN57" s="242" t="e">
        <f>+Integración!#REF!</f>
        <v>#REF!</v>
      </c>
      <c r="CO57" s="242" t="e">
        <f>+Integración!#REF!</f>
        <v>#REF!</v>
      </c>
      <c r="CP57" s="242" t="e">
        <f>+Integración!#REF!</f>
        <v>#REF!</v>
      </c>
      <c r="CQ57" s="242" t="e">
        <f>+Integración!#REF!</f>
        <v>#REF!</v>
      </c>
      <c r="CR57" s="242" t="e">
        <f>+Integración!#REF!</f>
        <v>#REF!</v>
      </c>
      <c r="CS57" s="242" t="e">
        <f>+Integración!#REF!</f>
        <v>#REF!</v>
      </c>
      <c r="CT57" s="242" t="e">
        <f>+Integración!#REF!</f>
        <v>#REF!</v>
      </c>
      <c r="CU57" s="280" t="e">
        <f t="shared" si="58"/>
        <v>#REF!</v>
      </c>
      <c r="CV57" s="242" t="e">
        <f t="shared" si="59"/>
        <v>#REF!</v>
      </c>
      <c r="CW57" s="281" t="e">
        <f t="shared" si="60"/>
        <v>#REF!</v>
      </c>
      <c r="CX57" s="242"/>
      <c r="CY57" s="242"/>
      <c r="CZ57" s="242"/>
      <c r="DA57" s="280" t="e">
        <f t="shared" si="61"/>
        <v>#REF!</v>
      </c>
      <c r="DB57" s="242" t="e">
        <f t="shared" si="48"/>
        <v>#REF!</v>
      </c>
      <c r="DC57" s="281" t="e">
        <f t="shared" si="49"/>
        <v>#REF!</v>
      </c>
      <c r="DD57" s="100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77" t="e">
        <f>+DZ53-EF53</f>
        <v>#REF!</v>
      </c>
      <c r="EG57" s="177" t="e">
        <f t="shared" ref="EG57:EH57" si="163">+EA53-EG53</f>
        <v>#REF!</v>
      </c>
      <c r="EH57" s="177" t="e">
        <f t="shared" si="163"/>
        <v>#REF!</v>
      </c>
      <c r="EI57" s="1"/>
      <c r="EJ57" s="1"/>
      <c r="EK57" s="1"/>
      <c r="EL57" s="1"/>
      <c r="EM57" s="20"/>
      <c r="EN57" s="1"/>
      <c r="EO57" s="1"/>
      <c r="EP57" s="1"/>
      <c r="EQ57" s="1"/>
      <c r="ER57" s="1"/>
      <c r="ES57" s="1"/>
      <c r="ET57" s="20"/>
      <c r="EU57" s="1"/>
      <c r="EV57" s="1"/>
      <c r="EW57" s="177" t="e">
        <f>+EP11-EQ11+EW11-EX11+EW34-EX34</f>
        <v>#REF!</v>
      </c>
      <c r="EX57" s="177"/>
      <c r="EY57" s="177" t="e">
        <f>+ER11-ES11+EY11-EZ11+EY34-EZ34</f>
        <v>#REF!</v>
      </c>
      <c r="EZ57" s="177"/>
      <c r="FA57" s="1"/>
      <c r="FB57" s="1"/>
      <c r="FC57" s="1"/>
      <c r="FD57" s="1"/>
      <c r="FE57" s="20"/>
      <c r="FF57" s="1"/>
      <c r="FG57" s="266"/>
      <c r="FH57" s="70" t="e">
        <f>+FH48-DP40-DP53-DP49</f>
        <v>#REF!</v>
      </c>
      <c r="FI57" s="70" t="e">
        <f>+FI48-DQ40-DQ53-DQ49</f>
        <v>#REF!</v>
      </c>
      <c r="FJ57" s="20"/>
      <c r="FK57" s="1"/>
      <c r="FL57" s="1"/>
      <c r="FM57" s="70" t="e">
        <f>+FM48-FM47-FM43</f>
        <v>#REF!</v>
      </c>
      <c r="FN57" s="70" t="e">
        <f>+FN48-FN47-FN43</f>
        <v>#REF!</v>
      </c>
      <c r="FO57" s="1"/>
      <c r="FP57" s="1"/>
      <c r="FQ57" s="1"/>
      <c r="FR57" s="1"/>
      <c r="FS57" s="20"/>
      <c r="FT57" s="1"/>
      <c r="FU57" s="266"/>
      <c r="FV57" s="177" t="e">
        <f>+FV48-DP40-DP53</f>
        <v>#REF!</v>
      </c>
      <c r="FW57" s="177" t="e">
        <f>+FW48-DQ40-DQ53</f>
        <v>#REF!</v>
      </c>
      <c r="FX57" s="20"/>
      <c r="FY57" s="1"/>
      <c r="FZ57" s="1"/>
      <c r="GA57" s="249" t="e">
        <f>+GA48-GA47-GA43</f>
        <v>#REF!</v>
      </c>
      <c r="GB57" s="249" t="e">
        <f>+GB48-GB47-GB43</f>
        <v>#REF!</v>
      </c>
      <c r="GC57" s="1"/>
      <c r="GD57" s="1"/>
      <c r="GE57" s="1"/>
      <c r="GF57" s="1"/>
      <c r="GG57" s="20"/>
      <c r="GH57" s="1"/>
      <c r="GI57" s="1"/>
      <c r="GJ57" s="1"/>
      <c r="GK57" s="1"/>
      <c r="GL57" s="1"/>
      <c r="GM57" s="1"/>
      <c r="GN57" s="1"/>
      <c r="GO57" s="1"/>
      <c r="GP57" s="1"/>
    </row>
    <row r="58" spans="2:198" ht="13.9" customHeight="1" x14ac:dyDescent="0.2">
      <c r="B58" s="33"/>
      <c r="C58" s="128">
        <v>5510</v>
      </c>
      <c r="D58" s="235" t="s">
        <v>424</v>
      </c>
      <c r="E58" s="235"/>
      <c r="F58" s="225">
        <v>0</v>
      </c>
      <c r="G58" s="225">
        <v>0</v>
      </c>
      <c r="H58" s="225">
        <v>0</v>
      </c>
      <c r="I58" s="225" t="e">
        <f>+Integración!#REF!</f>
        <v>#REF!</v>
      </c>
      <c r="J58" s="225" t="e">
        <f>+Integración!#REF!</f>
        <v>#REF!</v>
      </c>
      <c r="K58" s="225" t="e">
        <f>+Integración!#REF!</f>
        <v>#REF!</v>
      </c>
      <c r="L58" s="225" t="e">
        <f>+Integración!#REF!</f>
        <v>#REF!</v>
      </c>
      <c r="M58" s="225" t="e">
        <f>+Integración!#REF!</f>
        <v>#REF!</v>
      </c>
      <c r="N58" s="225" t="e">
        <f>+Integración!#REF!</f>
        <v>#REF!</v>
      </c>
      <c r="O58" s="225" t="e">
        <f>+Integración!#REF!</f>
        <v>#REF!</v>
      </c>
      <c r="P58" s="225" t="e">
        <f>+Integración!#REF!</f>
        <v>#REF!</v>
      </c>
      <c r="Q58" s="225" t="e">
        <f>+Integración!#REF!</f>
        <v>#REF!</v>
      </c>
      <c r="R58" s="225" t="e">
        <f>+Integración!#REF!</f>
        <v>#REF!</v>
      </c>
      <c r="S58" s="225" t="e">
        <f>+Integración!#REF!</f>
        <v>#REF!</v>
      </c>
      <c r="T58" s="225" t="e">
        <f>+Integración!#REF!</f>
        <v>#REF!</v>
      </c>
      <c r="U58" s="225" t="e">
        <f>+Integración!#REF!</f>
        <v>#REF!</v>
      </c>
      <c r="V58" s="225" t="e">
        <f>+Integración!#REF!</f>
        <v>#REF!</v>
      </c>
      <c r="W58" s="225" t="e">
        <f>+Integración!#REF!</f>
        <v>#REF!</v>
      </c>
      <c r="X58" s="225" t="e">
        <f>+Integración!#REF!</f>
        <v>#REF!</v>
      </c>
      <c r="Y58" s="225" t="e">
        <f>+Integración!#REF!</f>
        <v>#REF!</v>
      </c>
      <c r="Z58" s="225" t="e">
        <f>+Integración!#REF!</f>
        <v>#REF!</v>
      </c>
      <c r="AA58" s="218" t="e">
        <f t="shared" si="31"/>
        <v>#REF!</v>
      </c>
      <c r="AB58" s="225" t="e">
        <f t="shared" si="17"/>
        <v>#REF!</v>
      </c>
      <c r="AC58" s="227" t="e">
        <f t="shared" si="18"/>
        <v>#REF!</v>
      </c>
      <c r="AD58" s="52"/>
      <c r="AE58" s="52"/>
      <c r="AF58" s="52"/>
      <c r="AG58" s="218" t="e">
        <f t="shared" si="54"/>
        <v>#REF!</v>
      </c>
      <c r="AH58" s="225" t="e">
        <f t="shared" si="55"/>
        <v>#REF!</v>
      </c>
      <c r="AI58" s="227" t="e">
        <f t="shared" si="56"/>
        <v>#REF!</v>
      </c>
      <c r="AJ58" s="26"/>
      <c r="AL58" s="27"/>
      <c r="AM58" s="132">
        <v>3240</v>
      </c>
      <c r="AN58" s="244" t="s">
        <v>151</v>
      </c>
      <c r="AO58" s="244"/>
      <c r="AP58" s="242">
        <v>0</v>
      </c>
      <c r="AQ58" s="242">
        <v>0</v>
      </c>
      <c r="AR58" s="242">
        <v>0</v>
      </c>
      <c r="AS58" s="254" t="e">
        <f>+Integración!#REF!</f>
        <v>#REF!</v>
      </c>
      <c r="AT58" s="254" t="e">
        <f>+Integración!#REF!</f>
        <v>#REF!</v>
      </c>
      <c r="AU58" s="254" t="e">
        <f>+Integración!#REF!</f>
        <v>#REF!</v>
      </c>
      <c r="AV58" s="254" t="e">
        <f>+Integración!#REF!</f>
        <v>#REF!</v>
      </c>
      <c r="AW58" s="254" t="e">
        <f>+Integración!#REF!</f>
        <v>#REF!</v>
      </c>
      <c r="AX58" s="254" t="e">
        <f>+Integración!#REF!</f>
        <v>#REF!</v>
      </c>
      <c r="AY58" s="254" t="e">
        <f>+Integración!#REF!</f>
        <v>#REF!</v>
      </c>
      <c r="AZ58" s="254" t="e">
        <f>+Integración!#REF!</f>
        <v>#REF!</v>
      </c>
      <c r="BA58" s="254" t="e">
        <f>+Integración!#REF!</f>
        <v>#REF!</v>
      </c>
      <c r="BB58" s="254" t="e">
        <f>+Integración!#REF!</f>
        <v>#REF!</v>
      </c>
      <c r="BC58" s="254" t="e">
        <f>+Integración!#REF!</f>
        <v>#REF!</v>
      </c>
      <c r="BD58" s="254" t="e">
        <f>+Integración!#REF!</f>
        <v>#REF!</v>
      </c>
      <c r="BE58" s="254" t="e">
        <f>+Integración!#REF!</f>
        <v>#REF!</v>
      </c>
      <c r="BF58" s="254" t="e">
        <f>+Integración!#REF!</f>
        <v>#REF!</v>
      </c>
      <c r="BG58" s="254" t="e">
        <f>+Integración!#REF!</f>
        <v>#REF!</v>
      </c>
      <c r="BH58" s="254" t="e">
        <f>+Integración!#REF!</f>
        <v>#REF!</v>
      </c>
      <c r="BI58" s="254" t="e">
        <f>+Integración!#REF!</f>
        <v>#REF!</v>
      </c>
      <c r="BJ58" s="254" t="e">
        <f>+Integración!#REF!</f>
        <v>#REF!</v>
      </c>
      <c r="BK58" s="263" t="e">
        <f t="shared" si="24"/>
        <v>#REF!</v>
      </c>
      <c r="BL58" s="254" t="e">
        <f t="shared" si="25"/>
        <v>#REF!</v>
      </c>
      <c r="BM58" s="265" t="e">
        <f t="shared" si="26"/>
        <v>#REF!</v>
      </c>
      <c r="BN58" s="66"/>
      <c r="BO58" s="66"/>
      <c r="BP58" s="66"/>
      <c r="BQ58" s="263" t="e">
        <f t="shared" si="57"/>
        <v>#REF!</v>
      </c>
      <c r="BR58" s="254" t="e">
        <f t="shared" si="46"/>
        <v>#REF!</v>
      </c>
      <c r="BS58" s="265" t="e">
        <f t="shared" si="47"/>
        <v>#REF!</v>
      </c>
      <c r="BT58" s="100"/>
      <c r="BV58" s="27"/>
      <c r="BW58" s="132">
        <v>2234</v>
      </c>
      <c r="BX58" s="244" t="s">
        <v>490</v>
      </c>
      <c r="BY58" s="244"/>
      <c r="BZ58" s="242">
        <v>0</v>
      </c>
      <c r="CA58" s="242">
        <v>0</v>
      </c>
      <c r="CB58" s="242">
        <v>0</v>
      </c>
      <c r="CC58" s="242" t="e">
        <f>+Integración!#REF!</f>
        <v>#REF!</v>
      </c>
      <c r="CD58" s="242" t="e">
        <f>+Integración!#REF!</f>
        <v>#REF!</v>
      </c>
      <c r="CE58" s="242" t="e">
        <f>+Integración!#REF!</f>
        <v>#REF!</v>
      </c>
      <c r="CF58" s="242" t="e">
        <f>+Integración!#REF!</f>
        <v>#REF!</v>
      </c>
      <c r="CG58" s="242" t="e">
        <f>+Integración!#REF!</f>
        <v>#REF!</v>
      </c>
      <c r="CH58" s="242" t="e">
        <f>+Integración!#REF!</f>
        <v>#REF!</v>
      </c>
      <c r="CI58" s="242" t="e">
        <f>+Integración!#REF!</f>
        <v>#REF!</v>
      </c>
      <c r="CJ58" s="242" t="e">
        <f>+Integración!#REF!</f>
        <v>#REF!</v>
      </c>
      <c r="CK58" s="242" t="e">
        <f>+Integración!#REF!</f>
        <v>#REF!</v>
      </c>
      <c r="CL58" s="242" t="e">
        <f>+Integración!#REF!</f>
        <v>#REF!</v>
      </c>
      <c r="CM58" s="242" t="e">
        <f>+Integración!#REF!</f>
        <v>#REF!</v>
      </c>
      <c r="CN58" s="242" t="e">
        <f>+Integración!#REF!</f>
        <v>#REF!</v>
      </c>
      <c r="CO58" s="242" t="e">
        <f>+Integración!#REF!</f>
        <v>#REF!</v>
      </c>
      <c r="CP58" s="242" t="e">
        <f>+Integración!#REF!</f>
        <v>#REF!</v>
      </c>
      <c r="CQ58" s="242" t="e">
        <f>+Integración!#REF!</f>
        <v>#REF!</v>
      </c>
      <c r="CR58" s="242" t="e">
        <f>+Integración!#REF!</f>
        <v>#REF!</v>
      </c>
      <c r="CS58" s="242" t="e">
        <f>+Integración!#REF!</f>
        <v>#REF!</v>
      </c>
      <c r="CT58" s="242" t="e">
        <f>+Integración!#REF!</f>
        <v>#REF!</v>
      </c>
      <c r="CU58" s="280" t="e">
        <f t="shared" si="58"/>
        <v>#REF!</v>
      </c>
      <c r="CV58" s="242" t="e">
        <f t="shared" si="59"/>
        <v>#REF!</v>
      </c>
      <c r="CW58" s="281" t="e">
        <f t="shared" si="60"/>
        <v>#REF!</v>
      </c>
      <c r="CX58" s="242"/>
      <c r="CY58" s="242"/>
      <c r="CZ58" s="242"/>
      <c r="DA58" s="280" t="e">
        <f t="shared" si="61"/>
        <v>#REF!</v>
      </c>
      <c r="DB58" s="242" t="e">
        <f t="shared" si="48"/>
        <v>#REF!</v>
      </c>
      <c r="DC58" s="281" t="e">
        <f t="shared" si="49"/>
        <v>#REF!</v>
      </c>
      <c r="DD58" s="100"/>
    </row>
    <row r="59" spans="2:198" ht="13.9" customHeight="1" x14ac:dyDescent="0.2">
      <c r="B59" s="33"/>
      <c r="C59" s="128">
        <v>5520</v>
      </c>
      <c r="D59" s="235" t="s">
        <v>51</v>
      </c>
      <c r="E59" s="235"/>
      <c r="F59" s="225">
        <v>0</v>
      </c>
      <c r="G59" s="225">
        <v>0</v>
      </c>
      <c r="H59" s="225">
        <v>0</v>
      </c>
      <c r="I59" s="225" t="e">
        <f>+Integración!#REF!</f>
        <v>#REF!</v>
      </c>
      <c r="J59" s="225" t="e">
        <f>+Integración!#REF!</f>
        <v>#REF!</v>
      </c>
      <c r="K59" s="225" t="e">
        <f>+Integración!#REF!</f>
        <v>#REF!</v>
      </c>
      <c r="L59" s="225" t="e">
        <f>+Integración!#REF!</f>
        <v>#REF!</v>
      </c>
      <c r="M59" s="225" t="e">
        <f>+Integración!#REF!</f>
        <v>#REF!</v>
      </c>
      <c r="N59" s="225" t="e">
        <f>+Integración!#REF!</f>
        <v>#REF!</v>
      </c>
      <c r="O59" s="225" t="e">
        <f>+Integración!#REF!</f>
        <v>#REF!</v>
      </c>
      <c r="P59" s="225" t="e">
        <f>+Integración!#REF!</f>
        <v>#REF!</v>
      </c>
      <c r="Q59" s="225" t="e">
        <f>+Integración!#REF!</f>
        <v>#REF!</v>
      </c>
      <c r="R59" s="225" t="e">
        <f>+Integración!#REF!</f>
        <v>#REF!</v>
      </c>
      <c r="S59" s="225" t="e">
        <f>+Integración!#REF!</f>
        <v>#REF!</v>
      </c>
      <c r="T59" s="225" t="e">
        <f>+Integración!#REF!</f>
        <v>#REF!</v>
      </c>
      <c r="U59" s="225" t="e">
        <f>+Integración!#REF!</f>
        <v>#REF!</v>
      </c>
      <c r="V59" s="225" t="e">
        <f>+Integración!#REF!</f>
        <v>#REF!</v>
      </c>
      <c r="W59" s="225" t="e">
        <f>+Integración!#REF!</f>
        <v>#REF!</v>
      </c>
      <c r="X59" s="225" t="e">
        <f>+Integración!#REF!</f>
        <v>#REF!</v>
      </c>
      <c r="Y59" s="225" t="e">
        <f>+Integración!#REF!</f>
        <v>#REF!</v>
      </c>
      <c r="Z59" s="225" t="e">
        <f>+Integración!#REF!</f>
        <v>#REF!</v>
      </c>
      <c r="AA59" s="218" t="e">
        <f t="shared" si="31"/>
        <v>#REF!</v>
      </c>
      <c r="AB59" s="225" t="e">
        <f t="shared" si="17"/>
        <v>#REF!</v>
      </c>
      <c r="AC59" s="227" t="e">
        <f t="shared" si="18"/>
        <v>#REF!</v>
      </c>
      <c r="AD59" s="50"/>
      <c r="AE59" s="50"/>
      <c r="AF59" s="50"/>
      <c r="AG59" s="218" t="e">
        <f t="shared" si="54"/>
        <v>#REF!</v>
      </c>
      <c r="AH59" s="225" t="e">
        <f t="shared" si="55"/>
        <v>#REF!</v>
      </c>
      <c r="AI59" s="227" t="e">
        <f t="shared" si="56"/>
        <v>#REF!</v>
      </c>
      <c r="AJ59" s="26"/>
      <c r="AL59" s="27"/>
      <c r="AM59" s="132">
        <v>3250</v>
      </c>
      <c r="AN59" s="224" t="s">
        <v>471</v>
      </c>
      <c r="AO59" s="224"/>
      <c r="AP59" s="242">
        <v>0</v>
      </c>
      <c r="AQ59" s="242">
        <v>0</v>
      </c>
      <c r="AR59" s="242">
        <v>0</v>
      </c>
      <c r="AS59" s="48" t="e">
        <f>+Integración!#REF!</f>
        <v>#REF!</v>
      </c>
      <c r="AT59" s="48" t="e">
        <f>+Integración!#REF!</f>
        <v>#REF!</v>
      </c>
      <c r="AU59" s="48" t="e">
        <f>+Integración!#REF!</f>
        <v>#REF!</v>
      </c>
      <c r="AV59" s="48" t="e">
        <f>+Integración!#REF!</f>
        <v>#REF!</v>
      </c>
      <c r="AW59" s="48" t="e">
        <f>+Integración!#REF!</f>
        <v>#REF!</v>
      </c>
      <c r="AX59" s="48" t="e">
        <f>+Integración!#REF!</f>
        <v>#REF!</v>
      </c>
      <c r="AY59" s="48" t="e">
        <f>+Integración!#REF!</f>
        <v>#REF!</v>
      </c>
      <c r="AZ59" s="48" t="e">
        <f>+Integración!#REF!</f>
        <v>#REF!</v>
      </c>
      <c r="BA59" s="48" t="e">
        <f>+Integración!#REF!</f>
        <v>#REF!</v>
      </c>
      <c r="BB59" s="48" t="e">
        <f>+Integración!#REF!</f>
        <v>#REF!</v>
      </c>
      <c r="BC59" s="48" t="e">
        <f>+Integración!#REF!</f>
        <v>#REF!</v>
      </c>
      <c r="BD59" s="48" t="e">
        <f>+Integración!#REF!</f>
        <v>#REF!</v>
      </c>
      <c r="BE59" s="48" t="e">
        <f>+Integración!#REF!</f>
        <v>#REF!</v>
      </c>
      <c r="BF59" s="48" t="e">
        <f>+Integración!#REF!</f>
        <v>#REF!</v>
      </c>
      <c r="BG59" s="48" t="e">
        <f>+Integración!#REF!</f>
        <v>#REF!</v>
      </c>
      <c r="BH59" s="48" t="e">
        <f>+Integración!#REF!</f>
        <v>#REF!</v>
      </c>
      <c r="BI59" s="48" t="e">
        <f>+Integración!#REF!</f>
        <v>#REF!</v>
      </c>
      <c r="BJ59" s="48" t="e">
        <f>+Integración!#REF!</f>
        <v>#REF!</v>
      </c>
      <c r="BK59" s="99" t="e">
        <f t="shared" si="24"/>
        <v>#REF!</v>
      </c>
      <c r="BL59" s="48" t="e">
        <f t="shared" si="25"/>
        <v>#REF!</v>
      </c>
      <c r="BM59" s="97" t="e">
        <f t="shared" si="26"/>
        <v>#REF!</v>
      </c>
      <c r="BN59" s="50"/>
      <c r="BO59" s="50"/>
      <c r="BP59" s="50"/>
      <c r="BQ59" s="99" t="e">
        <f t="shared" si="57"/>
        <v>#REF!</v>
      </c>
      <c r="BR59" s="48" t="e">
        <f t="shared" si="46"/>
        <v>#REF!</v>
      </c>
      <c r="BS59" s="97" t="e">
        <f t="shared" si="47"/>
        <v>#REF!</v>
      </c>
      <c r="BT59" s="100"/>
      <c r="BV59" s="27"/>
      <c r="BW59" s="132"/>
      <c r="BX59" s="224" t="s">
        <v>491</v>
      </c>
      <c r="BY59" s="224"/>
      <c r="BZ59" s="242">
        <v>0</v>
      </c>
      <c r="CA59" s="242">
        <v>0</v>
      </c>
      <c r="CB59" s="242">
        <v>0</v>
      </c>
      <c r="CC59" s="242" t="e">
        <f>+Integración!#REF!</f>
        <v>#REF!</v>
      </c>
      <c r="CD59" s="242" t="e">
        <f>+Integración!#REF!</f>
        <v>#REF!</v>
      </c>
      <c r="CE59" s="242" t="e">
        <f>+Integración!#REF!</f>
        <v>#REF!</v>
      </c>
      <c r="CF59" s="242" t="e">
        <f>+Integración!#REF!</f>
        <v>#REF!</v>
      </c>
      <c r="CG59" s="242" t="e">
        <f>+Integración!#REF!</f>
        <v>#REF!</v>
      </c>
      <c r="CH59" s="242" t="e">
        <f>+Integración!#REF!</f>
        <v>#REF!</v>
      </c>
      <c r="CI59" s="242" t="e">
        <f>+Integración!#REF!</f>
        <v>#REF!</v>
      </c>
      <c r="CJ59" s="242" t="e">
        <f>+Integración!#REF!</f>
        <v>#REF!</v>
      </c>
      <c r="CK59" s="242" t="e">
        <f>+Integración!#REF!</f>
        <v>#REF!</v>
      </c>
      <c r="CL59" s="242" t="e">
        <f>+Integración!#REF!</f>
        <v>#REF!</v>
      </c>
      <c r="CM59" s="242" t="e">
        <f>+Integración!#REF!</f>
        <v>#REF!</v>
      </c>
      <c r="CN59" s="242" t="e">
        <f>+Integración!#REF!</f>
        <v>#REF!</v>
      </c>
      <c r="CO59" s="242" t="e">
        <f>+Integración!#REF!</f>
        <v>#REF!</v>
      </c>
      <c r="CP59" s="242" t="e">
        <f>+Integración!#REF!</f>
        <v>#REF!</v>
      </c>
      <c r="CQ59" s="242" t="e">
        <f>+Integración!#REF!</f>
        <v>#REF!</v>
      </c>
      <c r="CR59" s="242" t="e">
        <f>+Integración!#REF!</f>
        <v>#REF!</v>
      </c>
      <c r="CS59" s="242" t="e">
        <f>+Integración!#REF!</f>
        <v>#REF!</v>
      </c>
      <c r="CT59" s="242" t="e">
        <f>+Integración!#REF!</f>
        <v>#REF!</v>
      </c>
      <c r="CU59" s="280" t="e">
        <f t="shared" si="58"/>
        <v>#REF!</v>
      </c>
      <c r="CV59" s="242" t="e">
        <f t="shared" si="59"/>
        <v>#REF!</v>
      </c>
      <c r="CW59" s="281" t="e">
        <f t="shared" si="60"/>
        <v>#REF!</v>
      </c>
      <c r="CX59" s="242"/>
      <c r="CY59" s="242"/>
      <c r="CZ59" s="242"/>
      <c r="DA59" s="280" t="e">
        <f t="shared" si="61"/>
        <v>#REF!</v>
      </c>
      <c r="DB59" s="242" t="e">
        <f t="shared" si="48"/>
        <v>#REF!</v>
      </c>
      <c r="DC59" s="281" t="e">
        <f t="shared" si="49"/>
        <v>#REF!</v>
      </c>
      <c r="DD59" s="100"/>
    </row>
    <row r="60" spans="2:198" ht="13.9" customHeight="1" x14ac:dyDescent="0.2">
      <c r="B60" s="33"/>
      <c r="C60" s="128">
        <v>5530</v>
      </c>
      <c r="D60" s="235" t="s">
        <v>425</v>
      </c>
      <c r="E60" s="235"/>
      <c r="F60" s="217">
        <v>0</v>
      </c>
      <c r="G60" s="217">
        <v>0</v>
      </c>
      <c r="H60" s="217">
        <v>0</v>
      </c>
      <c r="I60" s="217" t="e">
        <f>+Integración!#REF!</f>
        <v>#REF!</v>
      </c>
      <c r="J60" s="217" t="e">
        <f>+Integración!#REF!</f>
        <v>#REF!</v>
      </c>
      <c r="K60" s="217" t="e">
        <f>+Integración!#REF!</f>
        <v>#REF!</v>
      </c>
      <c r="L60" s="217" t="e">
        <f>+Integración!#REF!</f>
        <v>#REF!</v>
      </c>
      <c r="M60" s="217" t="e">
        <f>+Integración!#REF!</f>
        <v>#REF!</v>
      </c>
      <c r="N60" s="217" t="e">
        <f>+Integración!#REF!</f>
        <v>#REF!</v>
      </c>
      <c r="O60" s="217" t="e">
        <f>+Integración!#REF!</f>
        <v>#REF!</v>
      </c>
      <c r="P60" s="217" t="e">
        <f>+Integración!#REF!</f>
        <v>#REF!</v>
      </c>
      <c r="Q60" s="217" t="e">
        <f>+Integración!#REF!</f>
        <v>#REF!</v>
      </c>
      <c r="R60" s="217" t="e">
        <f>+Integración!#REF!</f>
        <v>#REF!</v>
      </c>
      <c r="S60" s="217" t="e">
        <f>+Integración!#REF!</f>
        <v>#REF!</v>
      </c>
      <c r="T60" s="217" t="e">
        <f>+Integración!#REF!</f>
        <v>#REF!</v>
      </c>
      <c r="U60" s="217" t="e">
        <f>+Integración!#REF!</f>
        <v>#REF!</v>
      </c>
      <c r="V60" s="217" t="e">
        <f>+Integración!#REF!</f>
        <v>#REF!</v>
      </c>
      <c r="W60" s="217" t="e">
        <f>+Integración!#REF!</f>
        <v>#REF!</v>
      </c>
      <c r="X60" s="217" t="e">
        <f>+Integración!#REF!</f>
        <v>#REF!</v>
      </c>
      <c r="Y60" s="217" t="e">
        <f>+Integración!#REF!</f>
        <v>#REF!</v>
      </c>
      <c r="Z60" s="217" t="e">
        <f>+Integración!#REF!</f>
        <v>#REF!</v>
      </c>
      <c r="AA60" s="218" t="e">
        <f t="shared" si="31"/>
        <v>#REF!</v>
      </c>
      <c r="AB60" s="225" t="e">
        <f t="shared" si="17"/>
        <v>#REF!</v>
      </c>
      <c r="AC60" s="227" t="e">
        <f t="shared" si="18"/>
        <v>#REF!</v>
      </c>
      <c r="AD60" s="54"/>
      <c r="AE60" s="54"/>
      <c r="AF60" s="54"/>
      <c r="AG60" s="218" t="e">
        <f t="shared" si="54"/>
        <v>#REF!</v>
      </c>
      <c r="AH60" s="225" t="e">
        <f t="shared" si="55"/>
        <v>#REF!</v>
      </c>
      <c r="AI60" s="227" t="e">
        <f t="shared" si="56"/>
        <v>#REF!</v>
      </c>
      <c r="AJ60" s="26"/>
      <c r="AL60" s="27"/>
      <c r="AM60" s="133">
        <v>3300</v>
      </c>
      <c r="AN60" s="233" t="s">
        <v>472</v>
      </c>
      <c r="AO60" s="233"/>
      <c r="AP60" s="221">
        <f>SUM(AP61:AP62)</f>
        <v>0</v>
      </c>
      <c r="AQ60" s="221">
        <f t="shared" ref="AQ60:AR60" si="164">SUM(AQ61:AQ62)</f>
        <v>0</v>
      </c>
      <c r="AR60" s="221">
        <f t="shared" si="164"/>
        <v>0</v>
      </c>
      <c r="AS60" s="50" t="e">
        <f>+Integración!#REF!</f>
        <v>#REF!</v>
      </c>
      <c r="AT60" s="50" t="e">
        <f>+Integración!#REF!</f>
        <v>#REF!</v>
      </c>
      <c r="AU60" s="50" t="e">
        <f>+Integración!#REF!</f>
        <v>#REF!</v>
      </c>
      <c r="AV60" s="50" t="e">
        <f>+Integración!#REF!</f>
        <v>#REF!</v>
      </c>
      <c r="AW60" s="50" t="e">
        <f>+Integración!#REF!</f>
        <v>#REF!</v>
      </c>
      <c r="AX60" s="50" t="e">
        <f>+Integración!#REF!</f>
        <v>#REF!</v>
      </c>
      <c r="AY60" s="50" t="e">
        <f>+Integración!#REF!</f>
        <v>#REF!</v>
      </c>
      <c r="AZ60" s="50" t="e">
        <f>+Integración!#REF!</f>
        <v>#REF!</v>
      </c>
      <c r="BA60" s="50" t="e">
        <f>+Integración!#REF!</f>
        <v>#REF!</v>
      </c>
      <c r="BB60" s="50" t="e">
        <f>+Integración!#REF!</f>
        <v>#REF!</v>
      </c>
      <c r="BC60" s="50" t="e">
        <f>+Integración!#REF!</f>
        <v>#REF!</v>
      </c>
      <c r="BD60" s="50" t="e">
        <f>+Integración!#REF!</f>
        <v>#REF!</v>
      </c>
      <c r="BE60" s="50" t="e">
        <f>+Integración!#REF!</f>
        <v>#REF!</v>
      </c>
      <c r="BF60" s="50" t="e">
        <f>+Integración!#REF!</f>
        <v>#REF!</v>
      </c>
      <c r="BG60" s="50" t="e">
        <f>+Integración!#REF!</f>
        <v>#REF!</v>
      </c>
      <c r="BH60" s="50" t="e">
        <f>+Integración!#REF!</f>
        <v>#REF!</v>
      </c>
      <c r="BI60" s="50" t="e">
        <f>+Integración!#REF!</f>
        <v>#REF!</v>
      </c>
      <c r="BJ60" s="50" t="e">
        <f>+Integración!#REF!</f>
        <v>#REF!</v>
      </c>
      <c r="BK60" s="89" t="e">
        <f t="shared" si="24"/>
        <v>#REF!</v>
      </c>
      <c r="BL60" s="50" t="e">
        <f t="shared" si="25"/>
        <v>#REF!</v>
      </c>
      <c r="BM60" s="90" t="e">
        <f t="shared" si="26"/>
        <v>#REF!</v>
      </c>
      <c r="BN60" s="54"/>
      <c r="BO60" s="54"/>
      <c r="BP60" s="54"/>
      <c r="BQ60" s="89" t="e">
        <f t="shared" si="57"/>
        <v>#REF!</v>
      </c>
      <c r="BR60" s="50" t="e">
        <f t="shared" si="46"/>
        <v>#REF!</v>
      </c>
      <c r="BS60" s="90" t="e">
        <f t="shared" si="47"/>
        <v>#REF!</v>
      </c>
      <c r="BT60" s="100"/>
      <c r="BV60" s="27"/>
      <c r="BW60" s="133"/>
      <c r="BX60" s="233" t="s">
        <v>480</v>
      </c>
      <c r="BY60" s="233"/>
      <c r="BZ60" s="221">
        <f>+BZ61+BZ64</f>
        <v>0</v>
      </c>
      <c r="CA60" s="221">
        <f t="shared" ref="CA60:CB60" si="165">+CA61+CA64</f>
        <v>0</v>
      </c>
      <c r="CB60" s="221">
        <f t="shared" si="165"/>
        <v>0</v>
      </c>
      <c r="CC60" s="221" t="e">
        <f>+Integración!#REF!</f>
        <v>#REF!</v>
      </c>
      <c r="CD60" s="221" t="e">
        <f>+Integración!#REF!</f>
        <v>#REF!</v>
      </c>
      <c r="CE60" s="221" t="e">
        <f>+Integración!#REF!</f>
        <v>#REF!</v>
      </c>
      <c r="CF60" s="221" t="e">
        <f>+Integración!#REF!</f>
        <v>#REF!</v>
      </c>
      <c r="CG60" s="221" t="e">
        <f>+Integración!#REF!</f>
        <v>#REF!</v>
      </c>
      <c r="CH60" s="221" t="e">
        <f>+Integración!#REF!</f>
        <v>#REF!</v>
      </c>
      <c r="CI60" s="221" t="e">
        <f>+Integración!#REF!</f>
        <v>#REF!</v>
      </c>
      <c r="CJ60" s="221" t="e">
        <f>+Integración!#REF!</f>
        <v>#REF!</v>
      </c>
      <c r="CK60" s="221" t="e">
        <f>+Integración!#REF!</f>
        <v>#REF!</v>
      </c>
      <c r="CL60" s="221" t="e">
        <f>+Integración!#REF!</f>
        <v>#REF!</v>
      </c>
      <c r="CM60" s="221" t="e">
        <f>+Integración!#REF!</f>
        <v>#REF!</v>
      </c>
      <c r="CN60" s="221" t="e">
        <f>+Integración!#REF!</f>
        <v>#REF!</v>
      </c>
      <c r="CO60" s="221" t="e">
        <f>+Integración!#REF!</f>
        <v>#REF!</v>
      </c>
      <c r="CP60" s="221" t="e">
        <f>+Integración!#REF!</f>
        <v>#REF!</v>
      </c>
      <c r="CQ60" s="221" t="e">
        <f>+Integración!#REF!</f>
        <v>#REF!</v>
      </c>
      <c r="CR60" s="221" t="e">
        <f>+Integración!#REF!</f>
        <v>#REF!</v>
      </c>
      <c r="CS60" s="221" t="e">
        <f>+Integración!#REF!</f>
        <v>#REF!</v>
      </c>
      <c r="CT60" s="221" t="e">
        <f>+Integración!#REF!</f>
        <v>#REF!</v>
      </c>
      <c r="CU60" s="222" t="e">
        <f t="shared" si="58"/>
        <v>#REF!</v>
      </c>
      <c r="CV60" s="221" t="e">
        <f t="shared" si="59"/>
        <v>#REF!</v>
      </c>
      <c r="CW60" s="223" t="e">
        <f t="shared" si="60"/>
        <v>#REF!</v>
      </c>
      <c r="CX60" s="221"/>
      <c r="CY60" s="221"/>
      <c r="CZ60" s="221"/>
      <c r="DA60" s="222" t="e">
        <f t="shared" si="61"/>
        <v>#REF!</v>
      </c>
      <c r="DB60" s="221" t="e">
        <f t="shared" si="48"/>
        <v>#REF!</v>
      </c>
      <c r="DC60" s="223" t="e">
        <f t="shared" si="49"/>
        <v>#REF!</v>
      </c>
      <c r="DD60" s="100"/>
    </row>
    <row r="61" spans="2:198" ht="13.9" customHeight="1" x14ac:dyDescent="0.2">
      <c r="B61" s="33"/>
      <c r="C61" s="128">
        <v>5540</v>
      </c>
      <c r="D61" s="235" t="s">
        <v>426</v>
      </c>
      <c r="E61" s="235"/>
      <c r="F61" s="217">
        <v>0</v>
      </c>
      <c r="G61" s="217">
        <v>0</v>
      </c>
      <c r="H61" s="217">
        <v>0</v>
      </c>
      <c r="I61" s="217" t="e">
        <f>+Integración!#REF!</f>
        <v>#REF!</v>
      </c>
      <c r="J61" s="217" t="e">
        <f>+Integración!#REF!</f>
        <v>#REF!</v>
      </c>
      <c r="K61" s="217" t="e">
        <f>+Integración!#REF!</f>
        <v>#REF!</v>
      </c>
      <c r="L61" s="217" t="e">
        <f>+Integración!#REF!</f>
        <v>#REF!</v>
      </c>
      <c r="M61" s="217" t="e">
        <f>+Integración!#REF!</f>
        <v>#REF!</v>
      </c>
      <c r="N61" s="217" t="e">
        <f>+Integración!#REF!</f>
        <v>#REF!</v>
      </c>
      <c r="O61" s="217" t="e">
        <f>+Integración!#REF!</f>
        <v>#REF!</v>
      </c>
      <c r="P61" s="217" t="e">
        <f>+Integración!#REF!</f>
        <v>#REF!</v>
      </c>
      <c r="Q61" s="217" t="e">
        <f>+Integración!#REF!</f>
        <v>#REF!</v>
      </c>
      <c r="R61" s="217" t="e">
        <f>+Integración!#REF!</f>
        <v>#REF!</v>
      </c>
      <c r="S61" s="217" t="e">
        <f>+Integración!#REF!</f>
        <v>#REF!</v>
      </c>
      <c r="T61" s="217" t="e">
        <f>+Integración!#REF!</f>
        <v>#REF!</v>
      </c>
      <c r="U61" s="217" t="e">
        <f>+Integración!#REF!</f>
        <v>#REF!</v>
      </c>
      <c r="V61" s="217" t="e">
        <f>+Integración!#REF!</f>
        <v>#REF!</v>
      </c>
      <c r="W61" s="217" t="e">
        <f>+Integración!#REF!</f>
        <v>#REF!</v>
      </c>
      <c r="X61" s="217" t="e">
        <f>+Integración!#REF!</f>
        <v>#REF!</v>
      </c>
      <c r="Y61" s="217" t="e">
        <f>+Integración!#REF!</f>
        <v>#REF!</v>
      </c>
      <c r="Z61" s="217" t="e">
        <f>+Integración!#REF!</f>
        <v>#REF!</v>
      </c>
      <c r="AA61" s="218" t="e">
        <f t="shared" si="31"/>
        <v>#REF!</v>
      </c>
      <c r="AB61" s="225" t="e">
        <f t="shared" si="17"/>
        <v>#REF!</v>
      </c>
      <c r="AC61" s="227" t="e">
        <f t="shared" si="18"/>
        <v>#REF!</v>
      </c>
      <c r="AD61" s="54"/>
      <c r="AE61" s="54"/>
      <c r="AF61" s="54"/>
      <c r="AG61" s="218" t="e">
        <f t="shared" si="54"/>
        <v>#REF!</v>
      </c>
      <c r="AH61" s="225" t="e">
        <f t="shared" si="55"/>
        <v>#REF!</v>
      </c>
      <c r="AI61" s="227" t="e">
        <f t="shared" si="56"/>
        <v>#REF!</v>
      </c>
      <c r="AJ61" s="26"/>
      <c r="AL61" s="27"/>
      <c r="AM61" s="132">
        <v>3310</v>
      </c>
      <c r="AN61" s="224" t="s">
        <v>473</v>
      </c>
      <c r="AO61" s="224"/>
      <c r="AP61" s="242">
        <v>0</v>
      </c>
      <c r="AQ61" s="242">
        <v>0</v>
      </c>
      <c r="AR61" s="242">
        <v>0</v>
      </c>
      <c r="AS61" s="48" t="e">
        <f>+Integración!#REF!</f>
        <v>#REF!</v>
      </c>
      <c r="AT61" s="48" t="e">
        <f>+Integración!#REF!</f>
        <v>#REF!</v>
      </c>
      <c r="AU61" s="48" t="e">
        <f>+Integración!#REF!</f>
        <v>#REF!</v>
      </c>
      <c r="AV61" s="48" t="e">
        <f>+Integración!#REF!</f>
        <v>#REF!</v>
      </c>
      <c r="AW61" s="48" t="e">
        <f>+Integración!#REF!</f>
        <v>#REF!</v>
      </c>
      <c r="AX61" s="48" t="e">
        <f>+Integración!#REF!</f>
        <v>#REF!</v>
      </c>
      <c r="AY61" s="48" t="e">
        <f>+Integración!#REF!</f>
        <v>#REF!</v>
      </c>
      <c r="AZ61" s="48" t="e">
        <f>+Integración!#REF!</f>
        <v>#REF!</v>
      </c>
      <c r="BA61" s="48" t="e">
        <f>+Integración!#REF!</f>
        <v>#REF!</v>
      </c>
      <c r="BB61" s="48" t="e">
        <f>+Integración!#REF!</f>
        <v>#REF!</v>
      </c>
      <c r="BC61" s="48" t="e">
        <f>+Integración!#REF!</f>
        <v>#REF!</v>
      </c>
      <c r="BD61" s="48" t="e">
        <f>+Integración!#REF!</f>
        <v>#REF!</v>
      </c>
      <c r="BE61" s="48" t="e">
        <f>+Integración!#REF!</f>
        <v>#REF!</v>
      </c>
      <c r="BF61" s="48" t="e">
        <f>+Integración!#REF!</f>
        <v>#REF!</v>
      </c>
      <c r="BG61" s="48" t="e">
        <f>+Integración!#REF!</f>
        <v>#REF!</v>
      </c>
      <c r="BH61" s="48" t="e">
        <f>+Integración!#REF!</f>
        <v>#REF!</v>
      </c>
      <c r="BI61" s="48" t="e">
        <f>+Integración!#REF!</f>
        <v>#REF!</v>
      </c>
      <c r="BJ61" s="48" t="e">
        <f>+Integración!#REF!</f>
        <v>#REF!</v>
      </c>
      <c r="BK61" s="99" t="e">
        <f t="shared" si="24"/>
        <v>#REF!</v>
      </c>
      <c r="BL61" s="48" t="e">
        <f t="shared" si="25"/>
        <v>#REF!</v>
      </c>
      <c r="BM61" s="97" t="e">
        <f t="shared" si="26"/>
        <v>#REF!</v>
      </c>
      <c r="BN61" s="54"/>
      <c r="BO61" s="54"/>
      <c r="BP61" s="54"/>
      <c r="BQ61" s="99" t="e">
        <f t="shared" si="57"/>
        <v>#REF!</v>
      </c>
      <c r="BR61" s="48" t="e">
        <f t="shared" si="46"/>
        <v>#REF!</v>
      </c>
      <c r="BS61" s="97" t="e">
        <f t="shared" si="47"/>
        <v>#REF!</v>
      </c>
      <c r="BT61" s="100"/>
      <c r="BV61" s="27"/>
      <c r="BW61" s="132"/>
      <c r="BX61" s="224" t="s">
        <v>217</v>
      </c>
      <c r="BY61" s="224"/>
      <c r="BZ61" s="217">
        <f>+BZ62+BZ63</f>
        <v>0</v>
      </c>
      <c r="CA61" s="217">
        <f t="shared" ref="CA61:CB61" si="166">+CA62+CA63</f>
        <v>0</v>
      </c>
      <c r="CB61" s="217">
        <f t="shared" si="166"/>
        <v>0</v>
      </c>
      <c r="CC61" s="217" t="e">
        <f>+Integración!#REF!</f>
        <v>#REF!</v>
      </c>
      <c r="CD61" s="217" t="e">
        <f>+Integración!#REF!</f>
        <v>#REF!</v>
      </c>
      <c r="CE61" s="217" t="e">
        <f>+Integración!#REF!</f>
        <v>#REF!</v>
      </c>
      <c r="CF61" s="217" t="e">
        <f>+Integración!#REF!</f>
        <v>#REF!</v>
      </c>
      <c r="CG61" s="217" t="e">
        <f>+Integración!#REF!</f>
        <v>#REF!</v>
      </c>
      <c r="CH61" s="217" t="e">
        <f>+Integración!#REF!</f>
        <v>#REF!</v>
      </c>
      <c r="CI61" s="217" t="e">
        <f>+Integración!#REF!</f>
        <v>#REF!</v>
      </c>
      <c r="CJ61" s="217" t="e">
        <f>+Integración!#REF!</f>
        <v>#REF!</v>
      </c>
      <c r="CK61" s="217" t="e">
        <f>+Integración!#REF!</f>
        <v>#REF!</v>
      </c>
      <c r="CL61" s="217" t="e">
        <f>+Integración!#REF!</f>
        <v>#REF!</v>
      </c>
      <c r="CM61" s="217" t="e">
        <f>+Integración!#REF!</f>
        <v>#REF!</v>
      </c>
      <c r="CN61" s="217" t="e">
        <f>+Integración!#REF!</f>
        <v>#REF!</v>
      </c>
      <c r="CO61" s="217" t="e">
        <f>+Integración!#REF!</f>
        <v>#REF!</v>
      </c>
      <c r="CP61" s="217" t="e">
        <f>+Integración!#REF!</f>
        <v>#REF!</v>
      </c>
      <c r="CQ61" s="217" t="e">
        <f>+Integración!#REF!</f>
        <v>#REF!</v>
      </c>
      <c r="CR61" s="217" t="e">
        <f>+Integración!#REF!</f>
        <v>#REF!</v>
      </c>
      <c r="CS61" s="217" t="e">
        <f>+Integración!#REF!</f>
        <v>#REF!</v>
      </c>
      <c r="CT61" s="217" t="e">
        <f>+Integración!#REF!</f>
        <v>#REF!</v>
      </c>
      <c r="CU61" s="218" t="e">
        <f t="shared" si="58"/>
        <v>#REF!</v>
      </c>
      <c r="CV61" s="217" t="e">
        <f t="shared" si="59"/>
        <v>#REF!</v>
      </c>
      <c r="CW61" s="219" t="e">
        <f t="shared" si="60"/>
        <v>#REF!</v>
      </c>
      <c r="CX61" s="217"/>
      <c r="CY61" s="217"/>
      <c r="CZ61" s="217"/>
      <c r="DA61" s="218" t="e">
        <f t="shared" si="61"/>
        <v>#REF!</v>
      </c>
      <c r="DB61" s="217" t="e">
        <f t="shared" si="48"/>
        <v>#REF!</v>
      </c>
      <c r="DC61" s="219" t="e">
        <f t="shared" si="49"/>
        <v>#REF!</v>
      </c>
      <c r="DD61" s="100"/>
    </row>
    <row r="62" spans="2:198" ht="13.9" customHeight="1" x14ac:dyDescent="0.2">
      <c r="B62" s="33"/>
      <c r="C62" s="128">
        <v>5550</v>
      </c>
      <c r="D62" s="235" t="s">
        <v>427</v>
      </c>
      <c r="E62" s="235"/>
      <c r="F62" s="217">
        <v>0</v>
      </c>
      <c r="G62" s="217">
        <v>0</v>
      </c>
      <c r="H62" s="217">
        <v>0</v>
      </c>
      <c r="I62" s="217" t="e">
        <f>+Integración!#REF!</f>
        <v>#REF!</v>
      </c>
      <c r="J62" s="217" t="e">
        <f>+Integración!#REF!</f>
        <v>#REF!</v>
      </c>
      <c r="K62" s="217" t="e">
        <f>+Integración!#REF!</f>
        <v>#REF!</v>
      </c>
      <c r="L62" s="217" t="e">
        <f>+Integración!#REF!</f>
        <v>#REF!</v>
      </c>
      <c r="M62" s="217" t="e">
        <f>+Integración!#REF!</f>
        <v>#REF!</v>
      </c>
      <c r="N62" s="217" t="e">
        <f>+Integración!#REF!</f>
        <v>#REF!</v>
      </c>
      <c r="O62" s="217" t="e">
        <f>+Integración!#REF!</f>
        <v>#REF!</v>
      </c>
      <c r="P62" s="217" t="e">
        <f>+Integración!#REF!</f>
        <v>#REF!</v>
      </c>
      <c r="Q62" s="217" t="e">
        <f>+Integración!#REF!</f>
        <v>#REF!</v>
      </c>
      <c r="R62" s="217" t="e">
        <f>+Integración!#REF!</f>
        <v>#REF!</v>
      </c>
      <c r="S62" s="217" t="e">
        <f>+Integración!#REF!</f>
        <v>#REF!</v>
      </c>
      <c r="T62" s="217" t="e">
        <f>+Integración!#REF!</f>
        <v>#REF!</v>
      </c>
      <c r="U62" s="217" t="e">
        <f>+Integración!#REF!</f>
        <v>#REF!</v>
      </c>
      <c r="V62" s="217" t="e">
        <f>+Integración!#REF!</f>
        <v>#REF!</v>
      </c>
      <c r="W62" s="217" t="e">
        <f>+Integración!#REF!</f>
        <v>#REF!</v>
      </c>
      <c r="X62" s="217" t="e">
        <f>+Integración!#REF!</f>
        <v>#REF!</v>
      </c>
      <c r="Y62" s="217" t="e">
        <f>+Integración!#REF!</f>
        <v>#REF!</v>
      </c>
      <c r="Z62" s="217" t="e">
        <f>+Integración!#REF!</f>
        <v>#REF!</v>
      </c>
      <c r="AA62" s="218" t="e">
        <f t="shared" si="31"/>
        <v>#REF!</v>
      </c>
      <c r="AB62" s="225" t="e">
        <f t="shared" si="17"/>
        <v>#REF!</v>
      </c>
      <c r="AC62" s="227" t="e">
        <f t="shared" si="18"/>
        <v>#REF!</v>
      </c>
      <c r="AD62" s="54"/>
      <c r="AE62" s="54"/>
      <c r="AF62" s="54"/>
      <c r="AG62" s="218" t="e">
        <f t="shared" si="54"/>
        <v>#REF!</v>
      </c>
      <c r="AH62" s="225" t="e">
        <f t="shared" si="55"/>
        <v>#REF!</v>
      </c>
      <c r="AI62" s="227" t="e">
        <f t="shared" si="56"/>
        <v>#REF!</v>
      </c>
      <c r="AJ62" s="26"/>
      <c r="AL62" s="27"/>
      <c r="AM62" s="132">
        <v>3320</v>
      </c>
      <c r="AN62" s="224" t="s">
        <v>474</v>
      </c>
      <c r="AO62" s="224"/>
      <c r="AP62" s="242">
        <v>0</v>
      </c>
      <c r="AQ62" s="242">
        <v>0</v>
      </c>
      <c r="AR62" s="242">
        <v>0</v>
      </c>
      <c r="AS62" s="48" t="e">
        <f>+Integración!#REF!</f>
        <v>#REF!</v>
      </c>
      <c r="AT62" s="48" t="e">
        <f>+Integración!#REF!</f>
        <v>#REF!</v>
      </c>
      <c r="AU62" s="48" t="e">
        <f>+Integración!#REF!</f>
        <v>#REF!</v>
      </c>
      <c r="AV62" s="48" t="e">
        <f>+Integración!#REF!</f>
        <v>#REF!</v>
      </c>
      <c r="AW62" s="48" t="e">
        <f>+Integración!#REF!</f>
        <v>#REF!</v>
      </c>
      <c r="AX62" s="48" t="e">
        <f>+Integración!#REF!</f>
        <v>#REF!</v>
      </c>
      <c r="AY62" s="48" t="e">
        <f>+Integración!#REF!</f>
        <v>#REF!</v>
      </c>
      <c r="AZ62" s="48" t="e">
        <f>+Integración!#REF!</f>
        <v>#REF!</v>
      </c>
      <c r="BA62" s="48" t="e">
        <f>+Integración!#REF!</f>
        <v>#REF!</v>
      </c>
      <c r="BB62" s="48" t="e">
        <f>+Integración!#REF!</f>
        <v>#REF!</v>
      </c>
      <c r="BC62" s="48" t="e">
        <f>+Integración!#REF!</f>
        <v>#REF!</v>
      </c>
      <c r="BD62" s="48" t="e">
        <f>+Integración!#REF!</f>
        <v>#REF!</v>
      </c>
      <c r="BE62" s="48" t="e">
        <f>+Integración!#REF!</f>
        <v>#REF!</v>
      </c>
      <c r="BF62" s="48" t="e">
        <f>+Integración!#REF!</f>
        <v>#REF!</v>
      </c>
      <c r="BG62" s="48" t="e">
        <f>+Integración!#REF!</f>
        <v>#REF!</v>
      </c>
      <c r="BH62" s="48" t="e">
        <f>+Integración!#REF!</f>
        <v>#REF!</v>
      </c>
      <c r="BI62" s="48" t="e">
        <f>+Integración!#REF!</f>
        <v>#REF!</v>
      </c>
      <c r="BJ62" s="48" t="e">
        <f>+Integración!#REF!</f>
        <v>#REF!</v>
      </c>
      <c r="BK62" s="99" t="e">
        <f t="shared" si="24"/>
        <v>#REF!</v>
      </c>
      <c r="BL62" s="48" t="e">
        <f t="shared" si="25"/>
        <v>#REF!</v>
      </c>
      <c r="BM62" s="97" t="e">
        <f t="shared" si="26"/>
        <v>#REF!</v>
      </c>
      <c r="BN62" s="54"/>
      <c r="BO62" s="54"/>
      <c r="BP62" s="54"/>
      <c r="BQ62" s="99" t="e">
        <f t="shared" si="57"/>
        <v>#REF!</v>
      </c>
      <c r="BR62" s="48" t="e">
        <f t="shared" si="46"/>
        <v>#REF!</v>
      </c>
      <c r="BS62" s="97" t="e">
        <f t="shared" si="47"/>
        <v>#REF!</v>
      </c>
      <c r="BT62" s="100"/>
      <c r="BV62" s="27"/>
      <c r="BW62" s="132">
        <v>2131</v>
      </c>
      <c r="BX62" s="224" t="s">
        <v>489</v>
      </c>
      <c r="BY62" s="224"/>
      <c r="BZ62" s="242">
        <v>0</v>
      </c>
      <c r="CA62" s="242">
        <v>0</v>
      </c>
      <c r="CB62" s="242">
        <v>0</v>
      </c>
      <c r="CC62" s="242" t="e">
        <f>+Integración!#REF!</f>
        <v>#REF!</v>
      </c>
      <c r="CD62" s="242" t="e">
        <f>+Integración!#REF!</f>
        <v>#REF!</v>
      </c>
      <c r="CE62" s="242" t="e">
        <f>+Integración!#REF!</f>
        <v>#REF!</v>
      </c>
      <c r="CF62" s="242" t="e">
        <f>+Integración!#REF!</f>
        <v>#REF!</v>
      </c>
      <c r="CG62" s="242" t="e">
        <f>+Integración!#REF!</f>
        <v>#REF!</v>
      </c>
      <c r="CH62" s="242" t="e">
        <f>+Integración!#REF!</f>
        <v>#REF!</v>
      </c>
      <c r="CI62" s="242" t="e">
        <f>+Integración!#REF!</f>
        <v>#REF!</v>
      </c>
      <c r="CJ62" s="242" t="e">
        <f>+Integración!#REF!</f>
        <v>#REF!</v>
      </c>
      <c r="CK62" s="242" t="e">
        <f>+Integración!#REF!</f>
        <v>#REF!</v>
      </c>
      <c r="CL62" s="242" t="e">
        <f>+Integración!#REF!</f>
        <v>#REF!</v>
      </c>
      <c r="CM62" s="242" t="e">
        <f>+Integración!#REF!</f>
        <v>#REF!</v>
      </c>
      <c r="CN62" s="242" t="e">
        <f>+Integración!#REF!</f>
        <v>#REF!</v>
      </c>
      <c r="CO62" s="242" t="e">
        <f>+Integración!#REF!</f>
        <v>#REF!</v>
      </c>
      <c r="CP62" s="242" t="e">
        <f>+Integración!#REF!</f>
        <v>#REF!</v>
      </c>
      <c r="CQ62" s="242" t="e">
        <f>+Integración!#REF!</f>
        <v>#REF!</v>
      </c>
      <c r="CR62" s="242" t="e">
        <f>+Integración!#REF!</f>
        <v>#REF!</v>
      </c>
      <c r="CS62" s="242" t="e">
        <f>+Integración!#REF!</f>
        <v>#REF!</v>
      </c>
      <c r="CT62" s="242" t="e">
        <f>+Integración!#REF!</f>
        <v>#REF!</v>
      </c>
      <c r="CU62" s="280" t="e">
        <f t="shared" si="58"/>
        <v>#REF!</v>
      </c>
      <c r="CV62" s="242" t="e">
        <f t="shared" si="59"/>
        <v>#REF!</v>
      </c>
      <c r="CW62" s="281" t="e">
        <f t="shared" si="60"/>
        <v>#REF!</v>
      </c>
      <c r="CX62" s="242"/>
      <c r="CY62" s="242"/>
      <c r="CZ62" s="242"/>
      <c r="DA62" s="280" t="e">
        <f t="shared" si="61"/>
        <v>#REF!</v>
      </c>
      <c r="DB62" s="242" t="e">
        <f t="shared" si="48"/>
        <v>#REF!</v>
      </c>
      <c r="DC62" s="281" t="e">
        <f t="shared" si="49"/>
        <v>#REF!</v>
      </c>
      <c r="DD62" s="100"/>
    </row>
    <row r="63" spans="2:198" ht="13.9" customHeight="1" x14ac:dyDescent="0.2">
      <c r="B63" s="33"/>
      <c r="C63" s="128">
        <v>5590</v>
      </c>
      <c r="D63" s="235" t="s">
        <v>428</v>
      </c>
      <c r="E63" s="235"/>
      <c r="F63" s="217">
        <v>0</v>
      </c>
      <c r="G63" s="217">
        <v>0</v>
      </c>
      <c r="H63" s="217">
        <v>0</v>
      </c>
      <c r="I63" s="217" t="e">
        <f>+Integración!#REF!</f>
        <v>#REF!</v>
      </c>
      <c r="J63" s="217" t="e">
        <f>+Integración!#REF!</f>
        <v>#REF!</v>
      </c>
      <c r="K63" s="217" t="e">
        <f>+Integración!#REF!</f>
        <v>#REF!</v>
      </c>
      <c r="L63" s="217" t="e">
        <f>+Integración!#REF!</f>
        <v>#REF!</v>
      </c>
      <c r="M63" s="217" t="e">
        <f>+Integración!#REF!</f>
        <v>#REF!</v>
      </c>
      <c r="N63" s="217" t="e">
        <f>+Integración!#REF!</f>
        <v>#REF!</v>
      </c>
      <c r="O63" s="217" t="e">
        <f>+Integración!#REF!</f>
        <v>#REF!</v>
      </c>
      <c r="P63" s="217" t="e">
        <f>+Integración!#REF!</f>
        <v>#REF!</v>
      </c>
      <c r="Q63" s="217" t="e">
        <f>+Integración!#REF!</f>
        <v>#REF!</v>
      </c>
      <c r="R63" s="217" t="e">
        <f>+Integración!#REF!</f>
        <v>#REF!</v>
      </c>
      <c r="S63" s="217" t="e">
        <f>+Integración!#REF!</f>
        <v>#REF!</v>
      </c>
      <c r="T63" s="217" t="e">
        <f>+Integración!#REF!</f>
        <v>#REF!</v>
      </c>
      <c r="U63" s="217" t="e">
        <f>+Integración!#REF!</f>
        <v>#REF!</v>
      </c>
      <c r="V63" s="217" t="e">
        <f>+Integración!#REF!</f>
        <v>#REF!</v>
      </c>
      <c r="W63" s="217" t="e">
        <f>+Integración!#REF!</f>
        <v>#REF!</v>
      </c>
      <c r="X63" s="217" t="e">
        <f>+Integración!#REF!</f>
        <v>#REF!</v>
      </c>
      <c r="Y63" s="217" t="e">
        <f>+Integración!#REF!</f>
        <v>#REF!</v>
      </c>
      <c r="Z63" s="217" t="e">
        <f>+Integración!#REF!</f>
        <v>#REF!</v>
      </c>
      <c r="AA63" s="218" t="e">
        <f t="shared" si="31"/>
        <v>#REF!</v>
      </c>
      <c r="AB63" s="225" t="e">
        <f t="shared" si="17"/>
        <v>#REF!</v>
      </c>
      <c r="AC63" s="227" t="e">
        <f t="shared" si="18"/>
        <v>#REF!</v>
      </c>
      <c r="AD63" s="54"/>
      <c r="AE63" s="54"/>
      <c r="AF63" s="54"/>
      <c r="AG63" s="218" t="e">
        <f t="shared" si="54"/>
        <v>#REF!</v>
      </c>
      <c r="AH63" s="225" t="e">
        <f t="shared" si="55"/>
        <v>#REF!</v>
      </c>
      <c r="AI63" s="227" t="e">
        <f t="shared" si="56"/>
        <v>#REF!</v>
      </c>
      <c r="AJ63" s="26"/>
      <c r="AL63" s="27"/>
      <c r="AM63" s="132"/>
      <c r="AN63" s="216"/>
      <c r="AO63" s="216"/>
      <c r="AP63" s="217"/>
      <c r="AQ63" s="217"/>
      <c r="AR63" s="217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91"/>
      <c r="BL63" s="54"/>
      <c r="BM63" s="92"/>
      <c r="BN63" s="54"/>
      <c r="BO63" s="54"/>
      <c r="BP63" s="54"/>
      <c r="BQ63" s="91"/>
      <c r="BR63" s="54"/>
      <c r="BS63" s="92"/>
      <c r="BT63" s="100"/>
      <c r="BV63" s="27"/>
      <c r="BW63" s="132">
        <v>2132</v>
      </c>
      <c r="BX63" s="216" t="s">
        <v>490</v>
      </c>
      <c r="BY63" s="216"/>
      <c r="BZ63" s="242">
        <v>0</v>
      </c>
      <c r="CA63" s="242">
        <v>0</v>
      </c>
      <c r="CB63" s="242">
        <v>0</v>
      </c>
      <c r="CC63" s="242" t="e">
        <f>+Integración!#REF!</f>
        <v>#REF!</v>
      </c>
      <c r="CD63" s="242" t="e">
        <f>+Integración!#REF!</f>
        <v>#REF!</v>
      </c>
      <c r="CE63" s="242" t="e">
        <f>+Integración!#REF!</f>
        <v>#REF!</v>
      </c>
      <c r="CF63" s="242" t="e">
        <f>+Integración!#REF!</f>
        <v>#REF!</v>
      </c>
      <c r="CG63" s="242" t="e">
        <f>+Integración!#REF!</f>
        <v>#REF!</v>
      </c>
      <c r="CH63" s="242" t="e">
        <f>+Integración!#REF!</f>
        <v>#REF!</v>
      </c>
      <c r="CI63" s="242" t="e">
        <f>+Integración!#REF!</f>
        <v>#REF!</v>
      </c>
      <c r="CJ63" s="242" t="e">
        <f>+Integración!#REF!</f>
        <v>#REF!</v>
      </c>
      <c r="CK63" s="242" t="e">
        <f>+Integración!#REF!</f>
        <v>#REF!</v>
      </c>
      <c r="CL63" s="242" t="e">
        <f>+Integración!#REF!</f>
        <v>#REF!</v>
      </c>
      <c r="CM63" s="242" t="e">
        <f>+Integración!#REF!</f>
        <v>#REF!</v>
      </c>
      <c r="CN63" s="242" t="e">
        <f>+Integración!#REF!</f>
        <v>#REF!</v>
      </c>
      <c r="CO63" s="242" t="e">
        <f>+Integración!#REF!</f>
        <v>#REF!</v>
      </c>
      <c r="CP63" s="242" t="e">
        <f>+Integración!#REF!</f>
        <v>#REF!</v>
      </c>
      <c r="CQ63" s="242" t="e">
        <f>+Integración!#REF!</f>
        <v>#REF!</v>
      </c>
      <c r="CR63" s="242" t="e">
        <f>+Integración!#REF!</f>
        <v>#REF!</v>
      </c>
      <c r="CS63" s="242" t="e">
        <f>+Integración!#REF!</f>
        <v>#REF!</v>
      </c>
      <c r="CT63" s="242" t="e">
        <f>+Integración!#REF!</f>
        <v>#REF!</v>
      </c>
      <c r="CU63" s="280" t="e">
        <f t="shared" si="58"/>
        <v>#REF!</v>
      </c>
      <c r="CV63" s="242" t="e">
        <f t="shared" si="59"/>
        <v>#REF!</v>
      </c>
      <c r="CW63" s="281" t="e">
        <f t="shared" si="60"/>
        <v>#REF!</v>
      </c>
      <c r="CX63" s="242"/>
      <c r="CY63" s="242"/>
      <c r="CZ63" s="242"/>
      <c r="DA63" s="280" t="e">
        <f t="shared" si="61"/>
        <v>#REF!</v>
      </c>
      <c r="DB63" s="242" t="e">
        <f t="shared" si="48"/>
        <v>#REF!</v>
      </c>
      <c r="DC63" s="281" t="e">
        <f t="shared" si="49"/>
        <v>#REF!</v>
      </c>
      <c r="DD63" s="100"/>
    </row>
    <row r="64" spans="2:198" ht="13.9" customHeight="1" x14ac:dyDescent="0.2">
      <c r="B64" s="33"/>
      <c r="C64" s="129">
        <v>5600</v>
      </c>
      <c r="D64" s="234" t="s">
        <v>429</v>
      </c>
      <c r="E64" s="234"/>
      <c r="F64" s="221">
        <f>SUM(F65)</f>
        <v>0</v>
      </c>
      <c r="G64" s="221">
        <f t="shared" ref="G64:H64" si="167">SUM(G65)</f>
        <v>0</v>
      </c>
      <c r="H64" s="221">
        <f t="shared" si="167"/>
        <v>0</v>
      </c>
      <c r="I64" s="221" t="e">
        <f>+Integración!#REF!</f>
        <v>#REF!</v>
      </c>
      <c r="J64" s="221" t="e">
        <f>+Integración!#REF!</f>
        <v>#REF!</v>
      </c>
      <c r="K64" s="221" t="e">
        <f>+Integración!#REF!</f>
        <v>#REF!</v>
      </c>
      <c r="L64" s="221" t="e">
        <f>+Integración!#REF!</f>
        <v>#REF!</v>
      </c>
      <c r="M64" s="221" t="e">
        <f>+Integración!#REF!</f>
        <v>#REF!</v>
      </c>
      <c r="N64" s="221" t="e">
        <f>+Integración!#REF!</f>
        <v>#REF!</v>
      </c>
      <c r="O64" s="221" t="e">
        <f>+Integración!#REF!</f>
        <v>#REF!</v>
      </c>
      <c r="P64" s="221" t="e">
        <f>+Integración!#REF!</f>
        <v>#REF!</v>
      </c>
      <c r="Q64" s="221" t="e">
        <f>+Integración!#REF!</f>
        <v>#REF!</v>
      </c>
      <c r="R64" s="221" t="e">
        <f>+Integración!#REF!</f>
        <v>#REF!</v>
      </c>
      <c r="S64" s="221" t="e">
        <f>+Integración!#REF!</f>
        <v>#REF!</v>
      </c>
      <c r="T64" s="221" t="e">
        <f>+Integración!#REF!</f>
        <v>#REF!</v>
      </c>
      <c r="U64" s="221" t="e">
        <f>+Integración!#REF!</f>
        <v>#REF!</v>
      </c>
      <c r="V64" s="221" t="e">
        <f>+Integración!#REF!</f>
        <v>#REF!</v>
      </c>
      <c r="W64" s="221" t="e">
        <f>+Integración!#REF!</f>
        <v>#REF!</v>
      </c>
      <c r="X64" s="221" t="e">
        <f>+Integración!#REF!</f>
        <v>#REF!</v>
      </c>
      <c r="Y64" s="221" t="e">
        <f>+Integración!#REF!</f>
        <v>#REF!</v>
      </c>
      <c r="Z64" s="221" t="e">
        <f>+Integración!#REF!</f>
        <v>#REF!</v>
      </c>
      <c r="AA64" s="222" t="e">
        <f t="shared" si="31"/>
        <v>#REF!</v>
      </c>
      <c r="AB64" s="212" t="e">
        <f t="shared" si="17"/>
        <v>#REF!</v>
      </c>
      <c r="AC64" s="214" t="e">
        <f t="shared" si="18"/>
        <v>#REF!</v>
      </c>
      <c r="AD64" s="49"/>
      <c r="AE64" s="49"/>
      <c r="AF64" s="49"/>
      <c r="AG64" s="222" t="e">
        <f t="shared" si="54"/>
        <v>#REF!</v>
      </c>
      <c r="AH64" s="212" t="e">
        <f t="shared" si="55"/>
        <v>#REF!</v>
      </c>
      <c r="AI64" s="214" t="e">
        <f t="shared" si="56"/>
        <v>#REF!</v>
      </c>
      <c r="AJ64" s="26"/>
      <c r="AL64" s="27"/>
      <c r="AM64" s="132"/>
      <c r="AN64" s="216"/>
      <c r="AO64" s="216"/>
      <c r="AP64" s="217"/>
      <c r="AQ64" s="217"/>
      <c r="AR64" s="217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91"/>
      <c r="BL64" s="54"/>
      <c r="BM64" s="92"/>
      <c r="BN64" s="54"/>
      <c r="BO64" s="54"/>
      <c r="BP64" s="54"/>
      <c r="BQ64" s="91"/>
      <c r="BR64" s="54"/>
      <c r="BS64" s="92"/>
      <c r="BT64" s="100"/>
      <c r="BV64" s="27"/>
      <c r="BW64" s="132"/>
      <c r="BX64" s="216" t="s">
        <v>492</v>
      </c>
      <c r="BY64" s="216"/>
      <c r="BZ64" s="242">
        <v>0</v>
      </c>
      <c r="CA64" s="242">
        <v>0</v>
      </c>
      <c r="CB64" s="242">
        <v>0</v>
      </c>
      <c r="CC64" s="242" t="e">
        <f>+Integración!#REF!</f>
        <v>#REF!</v>
      </c>
      <c r="CD64" s="242" t="e">
        <f>+Integración!#REF!</f>
        <v>#REF!</v>
      </c>
      <c r="CE64" s="242" t="e">
        <f>+Integración!#REF!</f>
        <v>#REF!</v>
      </c>
      <c r="CF64" s="242" t="e">
        <f>+Integración!#REF!</f>
        <v>#REF!</v>
      </c>
      <c r="CG64" s="242" t="e">
        <f>+Integración!#REF!</f>
        <v>#REF!</v>
      </c>
      <c r="CH64" s="242" t="e">
        <f>+Integración!#REF!</f>
        <v>#REF!</v>
      </c>
      <c r="CI64" s="242" t="e">
        <f>+Integración!#REF!</f>
        <v>#REF!</v>
      </c>
      <c r="CJ64" s="242" t="e">
        <f>+Integración!#REF!</f>
        <v>#REF!</v>
      </c>
      <c r="CK64" s="242" t="e">
        <f>+Integración!#REF!</f>
        <v>#REF!</v>
      </c>
      <c r="CL64" s="242" t="e">
        <f>+Integración!#REF!</f>
        <v>#REF!</v>
      </c>
      <c r="CM64" s="242" t="e">
        <f>+Integración!#REF!</f>
        <v>#REF!</v>
      </c>
      <c r="CN64" s="242" t="e">
        <f>+Integración!#REF!</f>
        <v>#REF!</v>
      </c>
      <c r="CO64" s="242" t="e">
        <f>+Integración!#REF!</f>
        <v>#REF!</v>
      </c>
      <c r="CP64" s="242" t="e">
        <f>+Integración!#REF!</f>
        <v>#REF!</v>
      </c>
      <c r="CQ64" s="242" t="e">
        <f>+Integración!#REF!</f>
        <v>#REF!</v>
      </c>
      <c r="CR64" s="242" t="e">
        <f>+Integración!#REF!</f>
        <v>#REF!</v>
      </c>
      <c r="CS64" s="242" t="e">
        <f>+Integración!#REF!</f>
        <v>#REF!</v>
      </c>
      <c r="CT64" s="242" t="e">
        <f>+Integración!#REF!</f>
        <v>#REF!</v>
      </c>
      <c r="CU64" s="280" t="e">
        <f t="shared" si="58"/>
        <v>#REF!</v>
      </c>
      <c r="CV64" s="242" t="e">
        <f t="shared" si="59"/>
        <v>#REF!</v>
      </c>
      <c r="CW64" s="281" t="e">
        <f t="shared" si="60"/>
        <v>#REF!</v>
      </c>
      <c r="CX64" s="242"/>
      <c r="CY64" s="242"/>
      <c r="CZ64" s="242"/>
      <c r="DA64" s="280" t="e">
        <f t="shared" si="61"/>
        <v>#REF!</v>
      </c>
      <c r="DB64" s="242" t="e">
        <f t="shared" si="48"/>
        <v>#REF!</v>
      </c>
      <c r="DC64" s="281" t="e">
        <f t="shared" si="49"/>
        <v>#REF!</v>
      </c>
      <c r="DD64" s="100"/>
    </row>
    <row r="65" spans="2:108" ht="13.9" customHeight="1" x14ac:dyDescent="0.2">
      <c r="B65" s="33"/>
      <c r="C65" s="128">
        <v>5610</v>
      </c>
      <c r="D65" s="235" t="s">
        <v>430</v>
      </c>
      <c r="E65" s="235"/>
      <c r="F65" s="225">
        <v>0</v>
      </c>
      <c r="G65" s="225">
        <v>0</v>
      </c>
      <c r="H65" s="225">
        <v>0</v>
      </c>
      <c r="I65" s="225" t="e">
        <f>+Integración!#REF!</f>
        <v>#REF!</v>
      </c>
      <c r="J65" s="225" t="e">
        <f>+Integración!#REF!</f>
        <v>#REF!</v>
      </c>
      <c r="K65" s="225" t="e">
        <f>+Integración!#REF!</f>
        <v>#REF!</v>
      </c>
      <c r="L65" s="225" t="e">
        <f>+Integración!#REF!</f>
        <v>#REF!</v>
      </c>
      <c r="M65" s="225" t="e">
        <f>+Integración!#REF!</f>
        <v>#REF!</v>
      </c>
      <c r="N65" s="225" t="e">
        <f>+Integración!#REF!</f>
        <v>#REF!</v>
      </c>
      <c r="O65" s="225" t="e">
        <f>+Integración!#REF!</f>
        <v>#REF!</v>
      </c>
      <c r="P65" s="225" t="e">
        <f>+Integración!#REF!</f>
        <v>#REF!</v>
      </c>
      <c r="Q65" s="225" t="e">
        <f>+Integración!#REF!</f>
        <v>#REF!</v>
      </c>
      <c r="R65" s="225" t="e">
        <f>+Integración!#REF!</f>
        <v>#REF!</v>
      </c>
      <c r="S65" s="225" t="e">
        <f>+Integración!#REF!</f>
        <v>#REF!</v>
      </c>
      <c r="T65" s="225" t="e">
        <f>+Integración!#REF!</f>
        <v>#REF!</v>
      </c>
      <c r="U65" s="225" t="e">
        <f>+Integración!#REF!</f>
        <v>#REF!</v>
      </c>
      <c r="V65" s="225" t="e">
        <f>+Integración!#REF!</f>
        <v>#REF!</v>
      </c>
      <c r="W65" s="225" t="e">
        <f>+Integración!#REF!</f>
        <v>#REF!</v>
      </c>
      <c r="X65" s="225" t="e">
        <f>+Integración!#REF!</f>
        <v>#REF!</v>
      </c>
      <c r="Y65" s="225" t="e">
        <f>+Integración!#REF!</f>
        <v>#REF!</v>
      </c>
      <c r="Z65" s="225" t="e">
        <f>+Integración!#REF!</f>
        <v>#REF!</v>
      </c>
      <c r="AA65" s="218" t="e">
        <f t="shared" si="31"/>
        <v>#REF!</v>
      </c>
      <c r="AB65" s="225" t="e">
        <f t="shared" si="17"/>
        <v>#REF!</v>
      </c>
      <c r="AC65" s="227" t="e">
        <f t="shared" si="18"/>
        <v>#REF!</v>
      </c>
      <c r="AD65" s="52"/>
      <c r="AE65" s="52"/>
      <c r="AF65" s="52"/>
      <c r="AG65" s="218" t="e">
        <f t="shared" si="54"/>
        <v>#REF!</v>
      </c>
      <c r="AH65" s="225" t="e">
        <f t="shared" si="55"/>
        <v>#REF!</v>
      </c>
      <c r="AI65" s="227" t="e">
        <f t="shared" si="56"/>
        <v>#REF!</v>
      </c>
      <c r="AJ65" s="26"/>
      <c r="AL65" s="27"/>
      <c r="AM65" s="132"/>
      <c r="AN65" s="235"/>
      <c r="AO65" s="235"/>
      <c r="AP65" s="217"/>
      <c r="AQ65" s="217"/>
      <c r="AR65" s="217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91"/>
      <c r="BL65" s="54"/>
      <c r="BM65" s="92"/>
      <c r="BN65" s="54"/>
      <c r="BO65" s="54"/>
      <c r="BP65" s="54"/>
      <c r="BQ65" s="91"/>
      <c r="BR65" s="54"/>
      <c r="BS65" s="92"/>
      <c r="BT65" s="100"/>
      <c r="BV65" s="27"/>
      <c r="BW65" s="133"/>
      <c r="BX65" s="234" t="s">
        <v>493</v>
      </c>
      <c r="BY65" s="234"/>
      <c r="BZ65" s="221">
        <f>+BZ55+BZ60</f>
        <v>0</v>
      </c>
      <c r="CA65" s="221">
        <f t="shared" ref="CA65:CB65" si="168">+CA55+CA60</f>
        <v>0</v>
      </c>
      <c r="CB65" s="221">
        <f t="shared" si="168"/>
        <v>0</v>
      </c>
      <c r="CC65" s="221" t="e">
        <f>+Integración!#REF!</f>
        <v>#REF!</v>
      </c>
      <c r="CD65" s="221" t="e">
        <f>+Integración!#REF!</f>
        <v>#REF!</v>
      </c>
      <c r="CE65" s="221" t="e">
        <f>+Integración!#REF!</f>
        <v>#REF!</v>
      </c>
      <c r="CF65" s="221" t="e">
        <f>+Integración!#REF!</f>
        <v>#REF!</v>
      </c>
      <c r="CG65" s="221" t="e">
        <f>+Integración!#REF!</f>
        <v>#REF!</v>
      </c>
      <c r="CH65" s="221" t="e">
        <f>+Integración!#REF!</f>
        <v>#REF!</v>
      </c>
      <c r="CI65" s="221" t="e">
        <f>+Integración!#REF!</f>
        <v>#REF!</v>
      </c>
      <c r="CJ65" s="221" t="e">
        <f>+Integración!#REF!</f>
        <v>#REF!</v>
      </c>
      <c r="CK65" s="221" t="e">
        <f>+Integración!#REF!</f>
        <v>#REF!</v>
      </c>
      <c r="CL65" s="221" t="e">
        <f>+Integración!#REF!</f>
        <v>#REF!</v>
      </c>
      <c r="CM65" s="221" t="e">
        <f>+Integración!#REF!</f>
        <v>#REF!</v>
      </c>
      <c r="CN65" s="221" t="e">
        <f>+Integración!#REF!</f>
        <v>#REF!</v>
      </c>
      <c r="CO65" s="221" t="e">
        <f>+Integración!#REF!</f>
        <v>#REF!</v>
      </c>
      <c r="CP65" s="221" t="e">
        <f>+Integración!#REF!</f>
        <v>#REF!</v>
      </c>
      <c r="CQ65" s="221" t="e">
        <f>+Integración!#REF!</f>
        <v>#REF!</v>
      </c>
      <c r="CR65" s="221" t="e">
        <f>+Integración!#REF!</f>
        <v>#REF!</v>
      </c>
      <c r="CS65" s="221" t="e">
        <f>+Integración!#REF!</f>
        <v>#REF!</v>
      </c>
      <c r="CT65" s="221" t="e">
        <f>+Integración!#REF!</f>
        <v>#REF!</v>
      </c>
      <c r="CU65" s="222" t="e">
        <f t="shared" si="58"/>
        <v>#REF!</v>
      </c>
      <c r="CV65" s="221" t="e">
        <f t="shared" si="59"/>
        <v>#REF!</v>
      </c>
      <c r="CW65" s="223" t="e">
        <f t="shared" si="60"/>
        <v>#REF!</v>
      </c>
      <c r="CX65" s="221"/>
      <c r="CY65" s="221"/>
      <c r="CZ65" s="221"/>
      <c r="DA65" s="222" t="e">
        <f t="shared" si="61"/>
        <v>#REF!</v>
      </c>
      <c r="DB65" s="221" t="e">
        <f t="shared" si="48"/>
        <v>#REF!</v>
      </c>
      <c r="DC65" s="223" t="e">
        <f t="shared" si="49"/>
        <v>#REF!</v>
      </c>
      <c r="DD65" s="100"/>
    </row>
    <row r="66" spans="2:108" ht="13.9" customHeight="1" x14ac:dyDescent="0.2">
      <c r="B66" s="33"/>
      <c r="C66" s="129">
        <v>3210</v>
      </c>
      <c r="D66" s="234" t="s">
        <v>431</v>
      </c>
      <c r="E66" s="234"/>
      <c r="F66" s="212">
        <f>+F13-F32</f>
        <v>0</v>
      </c>
      <c r="G66" s="212">
        <f t="shared" ref="G66:H66" si="169">+G13-G32</f>
        <v>0</v>
      </c>
      <c r="H66" s="212">
        <f t="shared" si="169"/>
        <v>0</v>
      </c>
      <c r="I66" s="212" t="e">
        <f>+Integración!#REF!</f>
        <v>#REF!</v>
      </c>
      <c r="J66" s="212" t="e">
        <f>+Integración!#REF!</f>
        <v>#REF!</v>
      </c>
      <c r="K66" s="212" t="e">
        <f>+Integración!#REF!</f>
        <v>#REF!</v>
      </c>
      <c r="L66" s="212" t="e">
        <f>+Integración!#REF!</f>
        <v>#REF!</v>
      </c>
      <c r="M66" s="212" t="e">
        <f>+Integración!#REF!</f>
        <v>#REF!</v>
      </c>
      <c r="N66" s="212" t="e">
        <f>+Integración!#REF!</f>
        <v>#REF!</v>
      </c>
      <c r="O66" s="212" t="e">
        <f>+Integración!#REF!</f>
        <v>#REF!</v>
      </c>
      <c r="P66" s="212" t="e">
        <f>+Integración!#REF!</f>
        <v>#REF!</v>
      </c>
      <c r="Q66" s="212" t="e">
        <f>+Integración!#REF!</f>
        <v>#REF!</v>
      </c>
      <c r="R66" s="212" t="e">
        <f>+Integración!#REF!</f>
        <v>#REF!</v>
      </c>
      <c r="S66" s="212" t="e">
        <f>+Integración!#REF!</f>
        <v>#REF!</v>
      </c>
      <c r="T66" s="212" t="e">
        <f>+Integración!#REF!</f>
        <v>#REF!</v>
      </c>
      <c r="U66" s="212" t="e">
        <f>+Integración!#REF!</f>
        <v>#REF!</v>
      </c>
      <c r="V66" s="212" t="e">
        <f>+Integración!#REF!</f>
        <v>#REF!</v>
      </c>
      <c r="W66" s="212" t="e">
        <f>+Integración!#REF!</f>
        <v>#REF!</v>
      </c>
      <c r="X66" s="212" t="e">
        <f>+Integración!#REF!</f>
        <v>#REF!</v>
      </c>
      <c r="Y66" s="212" t="e">
        <f>+Integración!#REF!</f>
        <v>#REF!</v>
      </c>
      <c r="Z66" s="212" t="e">
        <f>+Integración!#REF!</f>
        <v>#REF!</v>
      </c>
      <c r="AA66" s="222" t="e">
        <f t="shared" si="31"/>
        <v>#REF!</v>
      </c>
      <c r="AB66" s="212" t="e">
        <f t="shared" si="17"/>
        <v>#REF!</v>
      </c>
      <c r="AC66" s="214" t="e">
        <f t="shared" si="18"/>
        <v>#REF!</v>
      </c>
      <c r="AD66" s="50"/>
      <c r="AE66" s="50"/>
      <c r="AF66" s="50"/>
      <c r="AG66" s="222" t="e">
        <f t="shared" si="54"/>
        <v>#REF!</v>
      </c>
      <c r="AH66" s="212" t="e">
        <f t="shared" si="55"/>
        <v>#REF!</v>
      </c>
      <c r="AI66" s="214" t="e">
        <f t="shared" si="56"/>
        <v>#REF!</v>
      </c>
      <c r="AJ66" s="26"/>
      <c r="AL66" s="27"/>
      <c r="AM66" s="132"/>
      <c r="AN66" s="231"/>
      <c r="AO66" s="231"/>
      <c r="AP66" s="225"/>
      <c r="AQ66" s="225"/>
      <c r="AR66" s="225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93"/>
      <c r="BL66" s="52"/>
      <c r="BM66" s="94"/>
      <c r="BN66" s="50"/>
      <c r="BO66" s="50"/>
      <c r="BP66" s="50"/>
      <c r="BQ66" s="93"/>
      <c r="BR66" s="52"/>
      <c r="BS66" s="94"/>
      <c r="BT66" s="100"/>
      <c r="BV66" s="27"/>
      <c r="BW66" s="133"/>
      <c r="BX66" s="211" t="s">
        <v>494</v>
      </c>
      <c r="BY66" s="211"/>
      <c r="BZ66" s="212">
        <f>+BZ43+BZ53+BZ65</f>
        <v>0</v>
      </c>
      <c r="CA66" s="212">
        <f t="shared" ref="CA66:CB66" si="170">+CA43+CA53+CA65</f>
        <v>0</v>
      </c>
      <c r="CB66" s="212">
        <f t="shared" si="170"/>
        <v>0</v>
      </c>
      <c r="CC66" s="212" t="e">
        <f>+Integración!#REF!</f>
        <v>#REF!</v>
      </c>
      <c r="CD66" s="212" t="e">
        <f>+Integración!#REF!</f>
        <v>#REF!</v>
      </c>
      <c r="CE66" s="212" t="e">
        <f>+Integración!#REF!</f>
        <v>#REF!</v>
      </c>
      <c r="CF66" s="212" t="e">
        <f>+Integración!#REF!</f>
        <v>#REF!</v>
      </c>
      <c r="CG66" s="212" t="e">
        <f>+Integración!#REF!</f>
        <v>#REF!</v>
      </c>
      <c r="CH66" s="212" t="e">
        <f>+Integración!#REF!</f>
        <v>#REF!</v>
      </c>
      <c r="CI66" s="212" t="e">
        <f>+Integración!#REF!</f>
        <v>#REF!</v>
      </c>
      <c r="CJ66" s="212" t="e">
        <f>+Integración!#REF!</f>
        <v>#REF!</v>
      </c>
      <c r="CK66" s="212" t="e">
        <f>+Integración!#REF!</f>
        <v>#REF!</v>
      </c>
      <c r="CL66" s="212" t="e">
        <f>+Integración!#REF!</f>
        <v>#REF!</v>
      </c>
      <c r="CM66" s="212" t="e">
        <f>+Integración!#REF!</f>
        <v>#REF!</v>
      </c>
      <c r="CN66" s="212" t="e">
        <f>+Integración!#REF!</f>
        <v>#REF!</v>
      </c>
      <c r="CO66" s="212" t="e">
        <f>+Integración!#REF!</f>
        <v>#REF!</v>
      </c>
      <c r="CP66" s="212" t="e">
        <f>+Integración!#REF!</f>
        <v>#REF!</v>
      </c>
      <c r="CQ66" s="212" t="e">
        <f>+Integración!#REF!</f>
        <v>#REF!</v>
      </c>
      <c r="CR66" s="212" t="e">
        <f>+Integración!#REF!</f>
        <v>#REF!</v>
      </c>
      <c r="CS66" s="212" t="e">
        <f>+Integración!#REF!</f>
        <v>#REF!</v>
      </c>
      <c r="CT66" s="212" t="e">
        <f>+Integración!#REF!</f>
        <v>#REF!</v>
      </c>
      <c r="CU66" s="213" t="e">
        <f t="shared" si="58"/>
        <v>#REF!</v>
      </c>
      <c r="CV66" s="212" t="e">
        <f t="shared" si="59"/>
        <v>#REF!</v>
      </c>
      <c r="CW66" s="214" t="e">
        <f t="shared" si="60"/>
        <v>#REF!</v>
      </c>
      <c r="CX66" s="212"/>
      <c r="CY66" s="212"/>
      <c r="CZ66" s="212"/>
      <c r="DA66" s="213" t="e">
        <f t="shared" si="61"/>
        <v>#REF!</v>
      </c>
      <c r="DB66" s="212" t="e">
        <f t="shared" si="48"/>
        <v>#REF!</v>
      </c>
      <c r="DC66" s="214" t="e">
        <f t="shared" si="49"/>
        <v>#REF!</v>
      </c>
      <c r="DD66" s="100"/>
    </row>
    <row r="67" spans="2:108" ht="13.9" customHeight="1" x14ac:dyDescent="0.2">
      <c r="B67" s="33"/>
      <c r="C67" s="128"/>
      <c r="D67" s="220"/>
      <c r="E67" s="220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8"/>
      <c r="AB67" s="217"/>
      <c r="AC67" s="219"/>
      <c r="AD67" s="54"/>
      <c r="AE67" s="54"/>
      <c r="AF67" s="54"/>
      <c r="AG67" s="218"/>
      <c r="AH67" s="217"/>
      <c r="AI67" s="219"/>
      <c r="AJ67" s="26"/>
      <c r="AL67" s="27"/>
      <c r="AM67" s="132"/>
      <c r="AN67" s="215"/>
      <c r="AO67" s="215"/>
      <c r="AP67" s="236"/>
      <c r="AQ67" s="236"/>
      <c r="AR67" s="236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99"/>
      <c r="BL67" s="48"/>
      <c r="BM67" s="97"/>
      <c r="BN67" s="54"/>
      <c r="BO67" s="54"/>
      <c r="BP67" s="54"/>
      <c r="BQ67" s="99"/>
      <c r="BR67" s="48"/>
      <c r="BS67" s="97"/>
      <c r="BT67" s="100"/>
      <c r="BV67" s="27"/>
      <c r="BW67" s="133">
        <v>1110</v>
      </c>
      <c r="BX67" s="215" t="s">
        <v>495</v>
      </c>
      <c r="BY67" s="215"/>
      <c r="BZ67" s="236">
        <v>0</v>
      </c>
      <c r="CA67" s="236">
        <v>0</v>
      </c>
      <c r="CB67" s="236">
        <v>0</v>
      </c>
      <c r="CC67" s="236" t="e">
        <f>+Integración!#REF!</f>
        <v>#REF!</v>
      </c>
      <c r="CD67" s="236" t="e">
        <f>+Integración!#REF!</f>
        <v>#REF!</v>
      </c>
      <c r="CE67" s="236" t="e">
        <f>+Integración!#REF!</f>
        <v>#REF!</v>
      </c>
      <c r="CF67" s="236" t="e">
        <f>+Integración!#REF!</f>
        <v>#REF!</v>
      </c>
      <c r="CG67" s="236" t="e">
        <f>+Integración!#REF!</f>
        <v>#REF!</v>
      </c>
      <c r="CH67" s="236" t="e">
        <f>+Integración!#REF!</f>
        <v>#REF!</v>
      </c>
      <c r="CI67" s="236" t="e">
        <f>+Integración!#REF!</f>
        <v>#REF!</v>
      </c>
      <c r="CJ67" s="236" t="e">
        <f>+Integración!#REF!</f>
        <v>#REF!</v>
      </c>
      <c r="CK67" s="236" t="e">
        <f>+Integración!#REF!</f>
        <v>#REF!</v>
      </c>
      <c r="CL67" s="236" t="e">
        <f>+Integración!#REF!</f>
        <v>#REF!</v>
      </c>
      <c r="CM67" s="236" t="e">
        <f>+Integración!#REF!</f>
        <v>#REF!</v>
      </c>
      <c r="CN67" s="236" t="e">
        <f>+Integración!#REF!</f>
        <v>#REF!</v>
      </c>
      <c r="CO67" s="236" t="e">
        <f>+Integración!#REF!</f>
        <v>#REF!</v>
      </c>
      <c r="CP67" s="236" t="e">
        <f>+Integración!#REF!</f>
        <v>#REF!</v>
      </c>
      <c r="CQ67" s="236" t="e">
        <f>+Integración!#REF!</f>
        <v>#REF!</v>
      </c>
      <c r="CR67" s="236" t="e">
        <f>+Integración!#REF!</f>
        <v>#REF!</v>
      </c>
      <c r="CS67" s="236" t="e">
        <f>+Integración!#REF!</f>
        <v>#REF!</v>
      </c>
      <c r="CT67" s="236" t="e">
        <f>+Integración!#REF!</f>
        <v>#REF!</v>
      </c>
      <c r="CU67" s="237" t="e">
        <f t="shared" si="58"/>
        <v>#REF!</v>
      </c>
      <c r="CV67" s="236" t="e">
        <f t="shared" si="59"/>
        <v>#REF!</v>
      </c>
      <c r="CW67" s="238" t="e">
        <f t="shared" si="60"/>
        <v>#REF!</v>
      </c>
      <c r="CX67" s="236"/>
      <c r="CY67" s="236"/>
      <c r="CZ67" s="236"/>
      <c r="DA67" s="237" t="e">
        <f t="shared" si="61"/>
        <v>#REF!</v>
      </c>
      <c r="DB67" s="236" t="e">
        <f t="shared" si="48"/>
        <v>#REF!</v>
      </c>
      <c r="DC67" s="238" t="e">
        <f t="shared" si="49"/>
        <v>#REF!</v>
      </c>
      <c r="DD67" s="100"/>
    </row>
    <row r="68" spans="2:108" ht="13.9" customHeight="1" x14ac:dyDescent="0.2">
      <c r="B68" s="33"/>
      <c r="C68" s="128"/>
      <c r="D68" s="216"/>
      <c r="E68" s="216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8"/>
      <c r="AB68" s="217"/>
      <c r="AC68" s="219"/>
      <c r="AD68" s="54"/>
      <c r="AE68" s="54"/>
      <c r="AF68" s="54"/>
      <c r="AG68" s="218"/>
      <c r="AH68" s="217"/>
      <c r="AI68" s="219"/>
      <c r="AJ68" s="26"/>
      <c r="AL68" s="27"/>
      <c r="AM68" s="132"/>
      <c r="AN68" s="216"/>
      <c r="AO68" s="216"/>
      <c r="AP68" s="217"/>
      <c r="AQ68" s="217"/>
      <c r="AR68" s="217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91"/>
      <c r="BL68" s="54"/>
      <c r="BM68" s="92"/>
      <c r="BN68" s="54"/>
      <c r="BO68" s="54"/>
      <c r="BP68" s="54"/>
      <c r="BQ68" s="91"/>
      <c r="BR68" s="54"/>
      <c r="BS68" s="92"/>
      <c r="BT68" s="100"/>
      <c r="BV68" s="27"/>
      <c r="BW68" s="133">
        <v>1110</v>
      </c>
      <c r="BX68" s="215" t="s">
        <v>496</v>
      </c>
      <c r="BY68" s="215"/>
      <c r="BZ68" s="221">
        <v>0</v>
      </c>
      <c r="CA68" s="221">
        <v>0</v>
      </c>
      <c r="CB68" s="221">
        <v>0</v>
      </c>
      <c r="CC68" s="221" t="e">
        <f>+Integración!#REF!</f>
        <v>#REF!</v>
      </c>
      <c r="CD68" s="221" t="e">
        <f>+Integración!#REF!</f>
        <v>#REF!</v>
      </c>
      <c r="CE68" s="221" t="e">
        <f>+Integración!#REF!</f>
        <v>#REF!</v>
      </c>
      <c r="CF68" s="221" t="e">
        <f>+Integración!#REF!</f>
        <v>#REF!</v>
      </c>
      <c r="CG68" s="221" t="e">
        <f>+Integración!#REF!</f>
        <v>#REF!</v>
      </c>
      <c r="CH68" s="221" t="e">
        <f>+Integración!#REF!</f>
        <v>#REF!</v>
      </c>
      <c r="CI68" s="221" t="e">
        <f>+Integración!#REF!</f>
        <v>#REF!</v>
      </c>
      <c r="CJ68" s="221" t="e">
        <f>+Integración!#REF!</f>
        <v>#REF!</v>
      </c>
      <c r="CK68" s="221" t="e">
        <f>+Integración!#REF!</f>
        <v>#REF!</v>
      </c>
      <c r="CL68" s="221" t="e">
        <f>+Integración!#REF!</f>
        <v>#REF!</v>
      </c>
      <c r="CM68" s="221" t="e">
        <f>+Integración!#REF!</f>
        <v>#REF!</v>
      </c>
      <c r="CN68" s="221" t="e">
        <f>+Integración!#REF!</f>
        <v>#REF!</v>
      </c>
      <c r="CO68" s="221" t="e">
        <f>+Integración!#REF!</f>
        <v>#REF!</v>
      </c>
      <c r="CP68" s="221" t="e">
        <f>+Integración!#REF!</f>
        <v>#REF!</v>
      </c>
      <c r="CQ68" s="221" t="e">
        <f>+Integración!#REF!</f>
        <v>#REF!</v>
      </c>
      <c r="CR68" s="221" t="e">
        <f>+Integración!#REF!</f>
        <v>#REF!</v>
      </c>
      <c r="CS68" s="221" t="e">
        <f>+Integración!#REF!</f>
        <v>#REF!</v>
      </c>
      <c r="CT68" s="221" t="e">
        <f>+Integración!#REF!</f>
        <v>#REF!</v>
      </c>
      <c r="CU68" s="222" t="e">
        <f t="shared" si="58"/>
        <v>#REF!</v>
      </c>
      <c r="CV68" s="221" t="e">
        <f t="shared" si="59"/>
        <v>#REF!</v>
      </c>
      <c r="CW68" s="223" t="e">
        <f t="shared" si="60"/>
        <v>#REF!</v>
      </c>
      <c r="CX68" s="221"/>
      <c r="CY68" s="221"/>
      <c r="CZ68" s="221"/>
      <c r="DA68" s="222" t="e">
        <f t="shared" si="61"/>
        <v>#REF!</v>
      </c>
      <c r="DB68" s="221" t="e">
        <f t="shared" si="48"/>
        <v>#REF!</v>
      </c>
      <c r="DC68" s="223" t="e">
        <f t="shared" si="49"/>
        <v>#REF!</v>
      </c>
      <c r="DD68" s="100"/>
    </row>
    <row r="69" spans="2:108" ht="13.9" customHeight="1" x14ac:dyDescent="0.2">
      <c r="B69" s="33"/>
      <c r="C69" s="130"/>
      <c r="D69" s="247"/>
      <c r="E69" s="247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9"/>
      <c r="AB69" s="228"/>
      <c r="AC69" s="230"/>
      <c r="AD69" s="255"/>
      <c r="AE69" s="255"/>
      <c r="AF69" s="255"/>
      <c r="AG69" s="229"/>
      <c r="AH69" s="228"/>
      <c r="AI69" s="230"/>
      <c r="AJ69" s="26"/>
      <c r="AL69" s="27"/>
      <c r="AM69" s="134"/>
      <c r="AN69" s="247"/>
      <c r="AO69" s="247"/>
      <c r="AP69" s="239"/>
      <c r="AQ69" s="239"/>
      <c r="AR69" s="239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6"/>
      <c r="BL69" s="255"/>
      <c r="BM69" s="257"/>
      <c r="BN69" s="255"/>
      <c r="BO69" s="255"/>
      <c r="BP69" s="255"/>
      <c r="BQ69" s="256"/>
      <c r="BR69" s="255"/>
      <c r="BS69" s="257"/>
      <c r="BT69" s="100"/>
      <c r="BV69" s="27"/>
      <c r="BW69" s="134"/>
      <c r="BX69" s="247"/>
      <c r="BY69" s="247"/>
      <c r="BZ69" s="239"/>
      <c r="CA69" s="239"/>
      <c r="CB69" s="239"/>
      <c r="CC69" s="239"/>
      <c r="CD69" s="239"/>
      <c r="CE69" s="239"/>
      <c r="CF69" s="239"/>
      <c r="CG69" s="239"/>
      <c r="CH69" s="239"/>
      <c r="CI69" s="239"/>
      <c r="CJ69" s="239"/>
      <c r="CK69" s="239"/>
      <c r="CL69" s="239"/>
      <c r="CM69" s="239"/>
      <c r="CN69" s="239"/>
      <c r="CO69" s="239"/>
      <c r="CP69" s="239"/>
      <c r="CQ69" s="239"/>
      <c r="CR69" s="239"/>
      <c r="CS69" s="239"/>
      <c r="CT69" s="239"/>
      <c r="CU69" s="240"/>
      <c r="CV69" s="239"/>
      <c r="CW69" s="241"/>
      <c r="CX69" s="239"/>
      <c r="CY69" s="239"/>
      <c r="CZ69" s="239"/>
      <c r="DA69" s="240"/>
      <c r="DB69" s="239"/>
      <c r="DC69" s="241"/>
      <c r="DD69" s="100"/>
    </row>
    <row r="70" spans="2:108" ht="13.9" customHeight="1" thickBot="1" x14ac:dyDescent="0.25">
      <c r="B70" s="88"/>
      <c r="C70" s="109"/>
      <c r="D70" s="323"/>
      <c r="E70" s="323"/>
      <c r="F70" s="95"/>
      <c r="G70" s="201"/>
      <c r="H70" s="95"/>
      <c r="I70" s="201"/>
      <c r="J70" s="201"/>
      <c r="K70" s="201"/>
      <c r="L70" s="201"/>
      <c r="M70" s="201"/>
      <c r="N70" s="201"/>
      <c r="O70" s="201"/>
      <c r="P70" s="201"/>
      <c r="Q70" s="201"/>
      <c r="R70" s="95"/>
      <c r="S70" s="201"/>
      <c r="T70" s="95"/>
      <c r="U70" s="95"/>
      <c r="V70" s="201"/>
      <c r="W70" s="95"/>
      <c r="X70" s="95"/>
      <c r="Y70" s="201"/>
      <c r="Z70" s="95"/>
      <c r="AA70" s="95"/>
      <c r="AB70" s="201"/>
      <c r="AC70" s="95"/>
      <c r="AD70" s="95"/>
      <c r="AE70" s="201"/>
      <c r="AF70" s="95"/>
      <c r="AG70" s="95"/>
      <c r="AH70" s="201"/>
      <c r="AI70" s="95"/>
      <c r="AJ70" s="65"/>
      <c r="AL70" s="88"/>
      <c r="AM70" s="131"/>
      <c r="AN70" s="323"/>
      <c r="AO70" s="323"/>
      <c r="AP70" s="95"/>
      <c r="AQ70" s="201"/>
      <c r="AR70" s="95"/>
      <c r="AS70" s="201"/>
      <c r="AT70" s="201"/>
      <c r="AU70" s="201"/>
      <c r="AV70" s="201"/>
      <c r="AW70" s="201"/>
      <c r="AX70" s="201"/>
      <c r="AY70" s="201"/>
      <c r="AZ70" s="201"/>
      <c r="BA70" s="201"/>
      <c r="BB70" s="95"/>
      <c r="BC70" s="201"/>
      <c r="BD70" s="95"/>
      <c r="BE70" s="95"/>
      <c r="BF70" s="201"/>
      <c r="BG70" s="95"/>
      <c r="BH70" s="95"/>
      <c r="BI70" s="201"/>
      <c r="BJ70" s="95"/>
      <c r="BK70" s="95"/>
      <c r="BL70" s="201"/>
      <c r="BM70" s="95"/>
      <c r="BN70" s="95"/>
      <c r="BO70" s="201"/>
      <c r="BP70" s="95"/>
      <c r="BQ70" s="95"/>
      <c r="BR70" s="201"/>
      <c r="BS70" s="95"/>
      <c r="BT70" s="65"/>
      <c r="BV70" s="88"/>
      <c r="BW70" s="131"/>
      <c r="BX70" s="323"/>
      <c r="BY70" s="323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1"/>
      <c r="CY70" s="201"/>
      <c r="CZ70" s="201"/>
      <c r="DA70" s="201"/>
      <c r="DB70" s="201"/>
      <c r="DC70" s="201"/>
      <c r="DD70" s="65"/>
    </row>
    <row r="71" spans="2:108" x14ac:dyDescent="0.2">
      <c r="AP71" s="139">
        <f t="shared" ref="AP71:BR71" si="171">+AP36-AP69</f>
        <v>0</v>
      </c>
      <c r="AQ71" s="139">
        <f t="shared" si="171"/>
        <v>0</v>
      </c>
      <c r="AR71" s="139">
        <f t="shared" si="171"/>
        <v>0</v>
      </c>
      <c r="AS71" s="139" t="e">
        <f t="shared" si="171"/>
        <v>#REF!</v>
      </c>
      <c r="AT71" s="139" t="e">
        <f t="shared" si="171"/>
        <v>#REF!</v>
      </c>
      <c r="AU71" s="139" t="e">
        <f t="shared" si="171"/>
        <v>#REF!</v>
      </c>
      <c r="AV71" s="139" t="e">
        <f t="shared" si="171"/>
        <v>#REF!</v>
      </c>
      <c r="AW71" s="139" t="e">
        <f t="shared" si="171"/>
        <v>#REF!</v>
      </c>
      <c r="AX71" s="139" t="e">
        <f t="shared" si="171"/>
        <v>#REF!</v>
      </c>
      <c r="AY71" s="139" t="e">
        <f t="shared" si="171"/>
        <v>#REF!</v>
      </c>
      <c r="AZ71" s="139" t="e">
        <f t="shared" si="171"/>
        <v>#REF!</v>
      </c>
      <c r="BA71" s="139" t="e">
        <f t="shared" si="171"/>
        <v>#REF!</v>
      </c>
      <c r="BB71" s="139" t="e">
        <f t="shared" si="171"/>
        <v>#REF!</v>
      </c>
      <c r="BC71" s="139" t="e">
        <f t="shared" si="171"/>
        <v>#REF!</v>
      </c>
      <c r="BD71" s="139" t="e">
        <f t="shared" si="171"/>
        <v>#REF!</v>
      </c>
      <c r="BE71" s="139" t="e">
        <f t="shared" si="171"/>
        <v>#REF!</v>
      </c>
      <c r="BF71" s="139" t="e">
        <f t="shared" si="171"/>
        <v>#REF!</v>
      </c>
      <c r="BG71" s="139" t="e">
        <f t="shared" si="171"/>
        <v>#REF!</v>
      </c>
      <c r="BH71" s="139" t="e">
        <f t="shared" si="171"/>
        <v>#REF!</v>
      </c>
      <c r="BI71" s="139" t="e">
        <f t="shared" si="171"/>
        <v>#REF!</v>
      </c>
      <c r="BJ71" s="139" t="e">
        <f t="shared" si="171"/>
        <v>#REF!</v>
      </c>
      <c r="BK71" s="139" t="e">
        <f t="shared" si="171"/>
        <v>#REF!</v>
      </c>
      <c r="BL71" s="139" t="e">
        <f t="shared" si="171"/>
        <v>#REF!</v>
      </c>
      <c r="BM71" s="139" t="e">
        <f t="shared" si="171"/>
        <v>#REF!</v>
      </c>
      <c r="BN71" s="139">
        <f t="shared" si="171"/>
        <v>0</v>
      </c>
      <c r="BO71" s="139">
        <f t="shared" si="171"/>
        <v>0</v>
      </c>
      <c r="BP71" s="139">
        <f t="shared" si="171"/>
        <v>0</v>
      </c>
      <c r="BQ71" s="139" t="e">
        <f t="shared" si="171"/>
        <v>#REF!</v>
      </c>
      <c r="BR71" s="139" t="e">
        <f t="shared" si="171"/>
        <v>#REF!</v>
      </c>
      <c r="BS71" s="139" t="e">
        <f>+BS36-BS69</f>
        <v>#REF!</v>
      </c>
      <c r="BZ71" s="139">
        <f t="shared" ref="BZ71:DB71" si="172">+BZ43+BZ53+BZ65+BZ67-BZ68</f>
        <v>0</v>
      </c>
      <c r="CA71" s="139">
        <f t="shared" si="172"/>
        <v>0</v>
      </c>
      <c r="CB71" s="139">
        <f t="shared" si="172"/>
        <v>0</v>
      </c>
      <c r="CC71" s="139" t="e">
        <f t="shared" si="172"/>
        <v>#REF!</v>
      </c>
      <c r="CD71" s="139" t="e">
        <f t="shared" si="172"/>
        <v>#REF!</v>
      </c>
      <c r="CE71" s="139" t="e">
        <f t="shared" si="172"/>
        <v>#REF!</v>
      </c>
      <c r="CF71" s="139" t="e">
        <f t="shared" si="172"/>
        <v>#REF!</v>
      </c>
      <c r="CG71" s="139" t="e">
        <f t="shared" si="172"/>
        <v>#REF!</v>
      </c>
      <c r="CH71" s="139" t="e">
        <f t="shared" si="172"/>
        <v>#REF!</v>
      </c>
      <c r="CI71" s="139" t="e">
        <f t="shared" si="172"/>
        <v>#REF!</v>
      </c>
      <c r="CJ71" s="139" t="e">
        <f t="shared" si="172"/>
        <v>#REF!</v>
      </c>
      <c r="CK71" s="139" t="e">
        <f t="shared" si="172"/>
        <v>#REF!</v>
      </c>
      <c r="CL71" s="139" t="e">
        <f t="shared" si="172"/>
        <v>#REF!</v>
      </c>
      <c r="CM71" s="139" t="e">
        <f t="shared" si="172"/>
        <v>#REF!</v>
      </c>
      <c r="CN71" s="139" t="e">
        <f t="shared" si="172"/>
        <v>#REF!</v>
      </c>
      <c r="CO71" s="139" t="e">
        <f t="shared" si="172"/>
        <v>#REF!</v>
      </c>
      <c r="CP71" s="139" t="e">
        <f t="shared" si="172"/>
        <v>#REF!</v>
      </c>
      <c r="CQ71" s="139" t="e">
        <f t="shared" si="172"/>
        <v>#REF!</v>
      </c>
      <c r="CR71" s="139" t="e">
        <f t="shared" si="172"/>
        <v>#REF!</v>
      </c>
      <c r="CS71" s="139" t="e">
        <f t="shared" si="172"/>
        <v>#REF!</v>
      </c>
      <c r="CT71" s="139" t="e">
        <f t="shared" si="172"/>
        <v>#REF!</v>
      </c>
      <c r="CU71" s="139" t="e">
        <f t="shared" si="172"/>
        <v>#REF!</v>
      </c>
      <c r="CV71" s="139" t="e">
        <f t="shared" si="172"/>
        <v>#REF!</v>
      </c>
      <c r="CW71" s="139" t="e">
        <f t="shared" si="172"/>
        <v>#REF!</v>
      </c>
      <c r="CX71" s="139">
        <f t="shared" si="172"/>
        <v>0</v>
      </c>
      <c r="CY71" s="139">
        <f t="shared" si="172"/>
        <v>0</v>
      </c>
      <c r="CZ71" s="139">
        <f t="shared" si="172"/>
        <v>0</v>
      </c>
      <c r="DA71" s="139" t="e">
        <f t="shared" si="172"/>
        <v>#REF!</v>
      </c>
      <c r="DB71" s="139" t="e">
        <f t="shared" si="172"/>
        <v>#REF!</v>
      </c>
      <c r="DC71" s="139" t="e">
        <f>+DC43+DC53+DC65+DC67-DC68</f>
        <v>#REF!</v>
      </c>
    </row>
    <row r="75" spans="2:108" ht="13.9" customHeight="1" x14ac:dyDescent="0.2"/>
    <row r="77" spans="2:108" ht="13.9" customHeight="1" x14ac:dyDescent="0.2"/>
    <row r="83" ht="13.9" customHeight="1" x14ac:dyDescent="0.2"/>
    <row r="85" ht="13.9" customHeight="1" x14ac:dyDescent="0.2"/>
    <row r="91" ht="13.9" customHeight="1" x14ac:dyDescent="0.2"/>
    <row r="93" ht="13.9" customHeight="1" x14ac:dyDescent="0.2"/>
    <row r="98" ht="13.9" customHeight="1" x14ac:dyDescent="0.2"/>
    <row r="100" ht="13.9" customHeight="1" x14ac:dyDescent="0.2"/>
    <row r="105" ht="13.9" customHeight="1" x14ac:dyDescent="0.2"/>
    <row r="107" ht="13.9" customHeight="1" x14ac:dyDescent="0.2"/>
    <row r="113" ht="13.9" customHeight="1" x14ac:dyDescent="0.2"/>
    <row r="115" ht="13.9" customHeight="1" x14ac:dyDescent="0.2"/>
    <row r="121" ht="13.9" customHeight="1" x14ac:dyDescent="0.2"/>
    <row r="123" ht="13.9" customHeight="1" x14ac:dyDescent="0.2"/>
    <row r="128" ht="13.9" customHeight="1" x14ac:dyDescent="0.2"/>
    <row r="130" ht="13.9" customHeight="1" x14ac:dyDescent="0.2"/>
    <row r="136" ht="13.9" customHeight="1" x14ac:dyDescent="0.2"/>
    <row r="138" ht="13.9" customHeight="1" x14ac:dyDescent="0.2"/>
    <row r="143" ht="13.9" customHeight="1" x14ac:dyDescent="0.2"/>
    <row r="145" ht="13.9" customHeight="1" x14ac:dyDescent="0.2"/>
    <row r="151" ht="13.9" customHeight="1" x14ac:dyDescent="0.2"/>
    <row r="153" ht="13.9" customHeight="1" x14ac:dyDescent="0.2"/>
    <row r="158" ht="13.9" customHeight="1" x14ac:dyDescent="0.2"/>
    <row r="160" ht="13.9" customHeight="1" x14ac:dyDescent="0.2"/>
    <row r="167" ht="13.9" customHeight="1" x14ac:dyDescent="0.2"/>
    <row r="169" ht="13.9" customHeight="1" x14ac:dyDescent="0.2"/>
    <row r="175" ht="13.9" customHeight="1" x14ac:dyDescent="0.2"/>
    <row r="177" ht="13.9" customHeight="1" x14ac:dyDescent="0.2"/>
    <row r="183" ht="13.9" customHeight="1" x14ac:dyDescent="0.2"/>
    <row r="185" ht="13.9" customHeight="1" x14ac:dyDescent="0.2"/>
    <row r="189" ht="13.9" customHeight="1" x14ac:dyDescent="0.2"/>
    <row r="193" ht="13.9" customHeight="1" x14ac:dyDescent="0.2"/>
  </sheetData>
  <mergeCells count="336">
    <mergeCell ref="DH34:DI34"/>
    <mergeCell ref="DN34:DO34"/>
    <mergeCell ref="DN37:DO37"/>
    <mergeCell ref="DN40:DO40"/>
    <mergeCell ref="DN43:DO43"/>
    <mergeCell ref="DN46:DO46"/>
    <mergeCell ref="DN49:DO49"/>
    <mergeCell ref="BY2:DC2"/>
    <mergeCell ref="BY3:DC3"/>
    <mergeCell ref="BY4:DC4"/>
    <mergeCell ref="BY5:DC5"/>
    <mergeCell ref="BY7:DC7"/>
    <mergeCell ref="BX12:BY12"/>
    <mergeCell ref="DH16:DI16"/>
    <mergeCell ref="CO9:CQ10"/>
    <mergeCell ref="CR9:CT10"/>
    <mergeCell ref="CU9:CW10"/>
    <mergeCell ref="CX9:CZ10"/>
    <mergeCell ref="DA9:DC10"/>
    <mergeCell ref="DH13:DI13"/>
    <mergeCell ref="DN13:DO13"/>
    <mergeCell ref="DH15:DI15"/>
    <mergeCell ref="DN15:DO15"/>
    <mergeCell ref="DH17:DI17"/>
    <mergeCell ref="DH18:DI18"/>
    <mergeCell ref="DN18:DO18"/>
    <mergeCell ref="DX18:DY18"/>
    <mergeCell ref="BQ9:BS10"/>
    <mergeCell ref="D9:E11"/>
    <mergeCell ref="F9:H10"/>
    <mergeCell ref="R9:T10"/>
    <mergeCell ref="U9:W10"/>
    <mergeCell ref="AD9:AF10"/>
    <mergeCell ref="AG9:AI10"/>
    <mergeCell ref="AA9:AC10"/>
    <mergeCell ref="I9:K10"/>
    <mergeCell ref="L9:N10"/>
    <mergeCell ref="O9:Q10"/>
    <mergeCell ref="AS9:AU10"/>
    <mergeCell ref="AV9:AX10"/>
    <mergeCell ref="AY9:BA10"/>
    <mergeCell ref="BX9:BY11"/>
    <mergeCell ref="BZ9:CB10"/>
    <mergeCell ref="CC9:CE10"/>
    <mergeCell ref="CF9:CH10"/>
    <mergeCell ref="CI9:CK10"/>
    <mergeCell ref="CL9:CN10"/>
    <mergeCell ref="DX13:DY13"/>
    <mergeCell ref="E2:AI2"/>
    <mergeCell ref="AO2:BS2"/>
    <mergeCell ref="E3:AI3"/>
    <mergeCell ref="AO3:BS3"/>
    <mergeCell ref="E7:AI7"/>
    <mergeCell ref="AO7:BS7"/>
    <mergeCell ref="E4:AI4"/>
    <mergeCell ref="AO4:BS4"/>
    <mergeCell ref="E5:AI5"/>
    <mergeCell ref="AO5:BS5"/>
    <mergeCell ref="D70:E70"/>
    <mergeCell ref="AN70:AO70"/>
    <mergeCell ref="BE9:BG10"/>
    <mergeCell ref="D12:E12"/>
    <mergeCell ref="AN12:AO12"/>
    <mergeCell ref="X9:Z10"/>
    <mergeCell ref="BH9:BJ10"/>
    <mergeCell ref="BK9:BM10"/>
    <mergeCell ref="BN9:BP10"/>
    <mergeCell ref="AN9:AO11"/>
    <mergeCell ref="AP9:AR10"/>
    <mergeCell ref="BB9:BD10"/>
    <mergeCell ref="BX70:BY70"/>
    <mergeCell ref="DI2:DP2"/>
    <mergeCell ref="DY2:EF2"/>
    <mergeCell ref="EO2:EW2"/>
    <mergeCell ref="FG2:FM2"/>
    <mergeCell ref="FU2:GA2"/>
    <mergeCell ref="GI2:GM2"/>
    <mergeCell ref="DI3:DP3"/>
    <mergeCell ref="DY3:EF3"/>
    <mergeCell ref="EO3:EW3"/>
    <mergeCell ref="FG3:FM3"/>
    <mergeCell ref="FU3:GA3"/>
    <mergeCell ref="GI3:GM3"/>
    <mergeCell ref="DI4:DP4"/>
    <mergeCell ref="DY4:EF4"/>
    <mergeCell ref="EO4:EW4"/>
    <mergeCell ref="FG4:FM4"/>
    <mergeCell ref="FU4:GA4"/>
    <mergeCell ref="GI4:GM4"/>
    <mergeCell ref="DI5:DP5"/>
    <mergeCell ref="DY5:EF5"/>
    <mergeCell ref="EO5:EW5"/>
    <mergeCell ref="FG5:FM5"/>
    <mergeCell ref="FU5:GA5"/>
    <mergeCell ref="GI5:GM5"/>
    <mergeCell ref="GI6:GO6"/>
    <mergeCell ref="DI7:DR7"/>
    <mergeCell ref="DY7:EH7"/>
    <mergeCell ref="EO7:EX7"/>
    <mergeCell ref="FG7:FN7"/>
    <mergeCell ref="FU7:GB7"/>
    <mergeCell ref="GI7:GM7"/>
    <mergeCell ref="DH9:DI9"/>
    <mergeCell ref="DN9:DO9"/>
    <mergeCell ref="DX9:DY9"/>
    <mergeCell ref="ED9:EE9"/>
    <mergeCell ref="EN9:EO9"/>
    <mergeCell ref="EU9:EV9"/>
    <mergeCell ref="FF9:FG9"/>
    <mergeCell ref="FK9:FL9"/>
    <mergeCell ref="FT9:FU9"/>
    <mergeCell ref="FY9:FZ9"/>
    <mergeCell ref="GG9:GG11"/>
    <mergeCell ref="GH9:GI11"/>
    <mergeCell ref="GJ9:GJ11"/>
    <mergeCell ref="GK9:GK11"/>
    <mergeCell ref="GL9:GL11"/>
    <mergeCell ref="GM9:GM11"/>
    <mergeCell ref="GN9:GN11"/>
    <mergeCell ref="GO9:GO11"/>
    <mergeCell ref="DH11:DI11"/>
    <mergeCell ref="DN11:DO11"/>
    <mergeCell ref="DX11:DY11"/>
    <mergeCell ref="ED11:EE11"/>
    <mergeCell ref="EN11:EO11"/>
    <mergeCell ref="EU11:EV11"/>
    <mergeCell ref="DH12:DI12"/>
    <mergeCell ref="DN12:DO12"/>
    <mergeCell ref="DX12:DY12"/>
    <mergeCell ref="ED12:EE12"/>
    <mergeCell ref="EN12:EO12"/>
    <mergeCell ref="EU12:EV12"/>
    <mergeCell ref="FF12:FG12"/>
    <mergeCell ref="FK12:FL12"/>
    <mergeCell ref="FT12:FU12"/>
    <mergeCell ref="FY12:FZ12"/>
    <mergeCell ref="ED13:EE13"/>
    <mergeCell ref="EN13:EO13"/>
    <mergeCell ref="EU13:EV13"/>
    <mergeCell ref="GH13:GI13"/>
    <mergeCell ref="DH14:DI14"/>
    <mergeCell ref="DN14:DO14"/>
    <mergeCell ref="DX14:DY14"/>
    <mergeCell ref="ED14:EE14"/>
    <mergeCell ref="EN14:EO14"/>
    <mergeCell ref="EU14:EV14"/>
    <mergeCell ref="DX15:DY15"/>
    <mergeCell ref="ED15:EE15"/>
    <mergeCell ref="EN15:EO15"/>
    <mergeCell ref="EU15:EV15"/>
    <mergeCell ref="GH15:GI15"/>
    <mergeCell ref="ED16:EE16"/>
    <mergeCell ref="EN16:EO16"/>
    <mergeCell ref="EU16:EV16"/>
    <mergeCell ref="GH16:GI16"/>
    <mergeCell ref="DX16:DY16"/>
    <mergeCell ref="DN17:DO17"/>
    <mergeCell ref="DX17:DY17"/>
    <mergeCell ref="ED17:EE17"/>
    <mergeCell ref="EN17:EO17"/>
    <mergeCell ref="EU17:EV17"/>
    <mergeCell ref="GH17:GI17"/>
    <mergeCell ref="ED18:EE18"/>
    <mergeCell ref="EN18:EO18"/>
    <mergeCell ref="EU18:EV18"/>
    <mergeCell ref="GH18:GI18"/>
    <mergeCell ref="DH19:DI19"/>
    <mergeCell ref="DN19:DO19"/>
    <mergeCell ref="DX19:DY19"/>
    <mergeCell ref="ED19:EE19"/>
    <mergeCell ref="EN19:EO19"/>
    <mergeCell ref="EU19:EV19"/>
    <mergeCell ref="ED20:EE20"/>
    <mergeCell ref="EN20:EO20"/>
    <mergeCell ref="EU20:EV20"/>
    <mergeCell ref="GH20:GI20"/>
    <mergeCell ref="DN21:DO21"/>
    <mergeCell ref="ED21:EE21"/>
    <mergeCell ref="EU21:EV21"/>
    <mergeCell ref="GH21:GI21"/>
    <mergeCell ref="DH22:DI22"/>
    <mergeCell ref="DN22:DO22"/>
    <mergeCell ref="GH22:GI22"/>
    <mergeCell ref="DH20:DI20"/>
    <mergeCell ref="DN20:DO20"/>
    <mergeCell ref="DX20:DY20"/>
    <mergeCell ref="ED23:EE23"/>
    <mergeCell ref="EN23:EO23"/>
    <mergeCell ref="EU23:EV23"/>
    <mergeCell ref="FK23:FL23"/>
    <mergeCell ref="FY23:FZ23"/>
    <mergeCell ref="GH23:GI23"/>
    <mergeCell ref="DH24:DI24"/>
    <mergeCell ref="DN24:DO24"/>
    <mergeCell ref="DX24:DY24"/>
    <mergeCell ref="ED24:EE24"/>
    <mergeCell ref="EN24:EO24"/>
    <mergeCell ref="EU24:EV24"/>
    <mergeCell ref="GH24:GI24"/>
    <mergeCell ref="DH23:DI23"/>
    <mergeCell ref="DN23:DO23"/>
    <mergeCell ref="DX23:DY23"/>
    <mergeCell ref="ED25:EE25"/>
    <mergeCell ref="EN25:EO25"/>
    <mergeCell ref="EU25:EV25"/>
    <mergeCell ref="DH26:DI26"/>
    <mergeCell ref="DN26:DO26"/>
    <mergeCell ref="DX26:DY26"/>
    <mergeCell ref="ED26:EE26"/>
    <mergeCell ref="EN26:EO26"/>
    <mergeCell ref="EU26:EV26"/>
    <mergeCell ref="DN25:DO25"/>
    <mergeCell ref="DX25:DY25"/>
    <mergeCell ref="FK26:FL26"/>
    <mergeCell ref="FY26:FZ26"/>
    <mergeCell ref="GH26:GI26"/>
    <mergeCell ref="DH27:DI27"/>
    <mergeCell ref="DX27:DY27"/>
    <mergeCell ref="ED27:EE27"/>
    <mergeCell ref="EN27:EO27"/>
    <mergeCell ref="EU27:EV27"/>
    <mergeCell ref="DH28:DI28"/>
    <mergeCell ref="DN28:DO28"/>
    <mergeCell ref="DX28:DY28"/>
    <mergeCell ref="ED28:EE28"/>
    <mergeCell ref="EN28:EO28"/>
    <mergeCell ref="EU28:EV28"/>
    <mergeCell ref="GH28:GI28"/>
    <mergeCell ref="ED29:EE29"/>
    <mergeCell ref="EN29:EO29"/>
    <mergeCell ref="EU29:EV29"/>
    <mergeCell ref="GH29:GI29"/>
    <mergeCell ref="DH30:DI30"/>
    <mergeCell ref="DN30:DO30"/>
    <mergeCell ref="DX30:DY30"/>
    <mergeCell ref="ED30:EE30"/>
    <mergeCell ref="EN30:EO30"/>
    <mergeCell ref="EU30:EV30"/>
    <mergeCell ref="GH30:GI30"/>
    <mergeCell ref="DH29:DI29"/>
    <mergeCell ref="DN29:DO29"/>
    <mergeCell ref="DX29:DY29"/>
    <mergeCell ref="EN31:EO31"/>
    <mergeCell ref="GH31:GI31"/>
    <mergeCell ref="DX32:DY32"/>
    <mergeCell ref="ED32:EE32"/>
    <mergeCell ref="EN32:EO32"/>
    <mergeCell ref="EU32:EV32"/>
    <mergeCell ref="DH33:DI33"/>
    <mergeCell ref="DN33:DO33"/>
    <mergeCell ref="DX33:DY33"/>
    <mergeCell ref="ED33:EE33"/>
    <mergeCell ref="EN33:EO33"/>
    <mergeCell ref="EU33:EV33"/>
    <mergeCell ref="GH33:GI33"/>
    <mergeCell ref="DH31:DI31"/>
    <mergeCell ref="DN31:DO31"/>
    <mergeCell ref="DX31:DY31"/>
    <mergeCell ref="ED34:EE34"/>
    <mergeCell ref="EU34:EV34"/>
    <mergeCell ref="GH34:GI34"/>
    <mergeCell ref="DN35:DO35"/>
    <mergeCell ref="ED35:EE35"/>
    <mergeCell ref="EU35:EV35"/>
    <mergeCell ref="GH35:GI35"/>
    <mergeCell ref="DN36:DO36"/>
    <mergeCell ref="ED36:EE36"/>
    <mergeCell ref="EU36:EV36"/>
    <mergeCell ref="GH36:GI36"/>
    <mergeCell ref="ED37:EE37"/>
    <mergeCell ref="EU37:EV37"/>
    <mergeCell ref="GH37:GI37"/>
    <mergeCell ref="DN38:DO38"/>
    <mergeCell ref="ED38:EE38"/>
    <mergeCell ref="EU38:EV38"/>
    <mergeCell ref="ED39:EE39"/>
    <mergeCell ref="EU39:EV39"/>
    <mergeCell ref="GH39:GI39"/>
    <mergeCell ref="ED40:EE40"/>
    <mergeCell ref="EU40:EV40"/>
    <mergeCell ref="FK40:FL40"/>
    <mergeCell ref="FY40:FZ40"/>
    <mergeCell ref="DN41:DO41"/>
    <mergeCell ref="ED41:EE41"/>
    <mergeCell ref="EU41:EV41"/>
    <mergeCell ref="DN42:DO42"/>
    <mergeCell ref="ED42:EE42"/>
    <mergeCell ref="EU42:EV42"/>
    <mergeCell ref="ED43:EE43"/>
    <mergeCell ref="EU43:EV43"/>
    <mergeCell ref="FK43:FL43"/>
    <mergeCell ref="FY43:FZ43"/>
    <mergeCell ref="DN44:DO44"/>
    <mergeCell ref="ED44:EE44"/>
    <mergeCell ref="EU44:EV44"/>
    <mergeCell ref="DN45:DO45"/>
    <mergeCell ref="ED45:EE45"/>
    <mergeCell ref="EU45:EV45"/>
    <mergeCell ref="ED46:EE46"/>
    <mergeCell ref="EU46:EV46"/>
    <mergeCell ref="ED47:EE47"/>
    <mergeCell ref="EU47:EV47"/>
    <mergeCell ref="FK47:FL47"/>
    <mergeCell ref="FY47:FZ47"/>
    <mergeCell ref="DN48:DO48"/>
    <mergeCell ref="ED48:EE48"/>
    <mergeCell ref="EU48:EV48"/>
    <mergeCell ref="FF48:FG48"/>
    <mergeCell ref="FK48:FL48"/>
    <mergeCell ref="FT48:FU48"/>
    <mergeCell ref="FY48:FZ48"/>
    <mergeCell ref="ED49:EE49"/>
    <mergeCell ref="EU49:EV49"/>
    <mergeCell ref="ED50:EE50"/>
    <mergeCell ref="EU50:EV50"/>
    <mergeCell ref="FK50:FL50"/>
    <mergeCell ref="FY50:FZ50"/>
    <mergeCell ref="DH51:DI51"/>
    <mergeCell ref="DN51:DO51"/>
    <mergeCell ref="ED51:EE51"/>
    <mergeCell ref="EU51:EV51"/>
    <mergeCell ref="FK51:FL51"/>
    <mergeCell ref="FY51:FZ51"/>
    <mergeCell ref="ED52:EE52"/>
    <mergeCell ref="EU52:EV52"/>
    <mergeCell ref="FK52:FL52"/>
    <mergeCell ref="FY52:FZ52"/>
    <mergeCell ref="DN53:DO53"/>
    <mergeCell ref="DX53:DY53"/>
    <mergeCell ref="ED53:EE53"/>
    <mergeCell ref="EN53:EO53"/>
    <mergeCell ref="EU53:EV53"/>
    <mergeCell ref="FF53:FG53"/>
    <mergeCell ref="FK53:FL53"/>
    <mergeCell ref="FT53:FU53"/>
    <mergeCell ref="FY53:FZ53"/>
  </mergeCells>
  <conditionalFormatting sqref="EO38:EP44 DY38:EB44">
    <cfRule type="expression" dxfId="7" priority="3">
      <formula>#REF!&lt;&gt;#REF!</formula>
    </cfRule>
    <cfRule type="expression" dxfId="6" priority="4">
      <formula>#REF!&lt;&gt;#REF!</formula>
    </cfRule>
  </conditionalFormatting>
  <conditionalFormatting sqref="ER38:ER44">
    <cfRule type="expression" dxfId="5" priority="1">
      <formula>#REF!&lt;&gt;#REF!</formula>
    </cfRule>
    <cfRule type="expression" dxfId="4" priority="2">
      <formula>#REF!&lt;&gt;#REF!</formula>
    </cfRule>
  </conditionalFormatting>
  <pageMargins left="0.7" right="0.7" top="0.75" bottom="0.75" header="0.3" footer="0.3"/>
  <pageSetup paperSize="9" orientation="portrait" r:id="rId1"/>
  <ignoredErrors>
    <ignoredError sqref="I70:I194 K70:L194 N70:O194 Q70:R194 T70:U194 W70:X194 Z70:AA194 AD67:AD69 AC70:AD194 AJ63:AL66 AI70:AM70 AJ16:AL62 AF70:AG194 AF67:AF69 AJ67:AL69 AJ15:AL15 AF15 AF16:AF66 AD15:AD66 I15:AC66 AE15 AE16:AE66 AG16:AI66 AG15:AI15 AG13:AI14 AA13:AA14 AI194:AP194 AI71:AM71 AR194:AS194 AU194:AV194 AX194:AY194 BA194:BB194 BD194:BE194 BG194:BH194 BJ194:BK194 BM194:BN194 BP194:BQ194 BS194:BT194 F26:H68 AI72:AM193 DD43:DI68 BZ43:CB68 BZ69:DI193 CC43:DC68 DJ43:EO193 EP43:FC193 AP32:AR62 EP9:FC12 EP13:FC42 DJ13:EO42 CC15:DC42 BL15:BM56 AS15:BJ56 BK15:BK56 BK57:BK62 BQ15:BS62 BP15 BK13:BK14 BT71 BS72:BT193 BP72:BQ193 BM72:BN193 BJ72:BK193 BG72:BH193 BD72:BE193 BA72:BB193 AX72:AY193 AU72:AV193 AR72:AS193 AN71:AO71 AN72:AP193 BP70:BQ70 BM70:BN70 BJ70:BK70 BG70:BH70 BD70:BE70 BA70:BB70 AX70:AY70 AU70:AV70 AR70:AS70 BT63:BT69 BP16:BP62 BN15:BN62 AN70:AP70 BT15:BT62 BS70:BT70 AN7:FC8 AP71:BS71 AQ70 BU70:BY70 AN63:BS69 AN15:AR31 BU43:BY62 BO15 BO16:BO62 BU69:BY69 AT70 AW70 AZ70 BC70 BF70 BI70 BL70 BO70 BR70 AQ72:AQ193 AT72:AT193 AW72:AW193 AZ72:AZ193 BC72:BC193 BF72:BF193 BI72:BI193 BL72:BL193 BO72:BO193 BR72:BR193 BU72:BY193 BU71:BY71 AN13:BJ14 BL13:DI14 AN57:AO62 BL57:BM62 BU15:CB42 DD15:DI42 AN9:EO12 AN32:AO56 AS57:BJ62 BU63:BY68 GE9:GP12 GE13:GP14 GE7:GP8 GE15:GP42 GE43:GP193 FH15:GD42 FH43:GD19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93"/>
  <sheetViews>
    <sheetView showGridLines="0" zoomScale="80" zoomScaleNormal="80" workbookViewId="0">
      <pane ySplit="11" topLeftCell="A12" activePane="bottomLeft" state="frozen"/>
      <selection pane="bottomLeft" activeCell="A12" sqref="A12"/>
    </sheetView>
  </sheetViews>
  <sheetFormatPr baseColWidth="10" defaultRowHeight="14.25" x14ac:dyDescent="0.2"/>
  <cols>
    <col min="1" max="2" width="2.5" style="1" customWidth="1"/>
    <col min="3" max="3" width="5.25" style="104" customWidth="1"/>
    <col min="4" max="4" width="11" style="1" customWidth="1"/>
    <col min="5" max="5" width="18" style="1" customWidth="1"/>
    <col min="6" max="8" width="12.125" style="1" bestFit="1" customWidth="1"/>
    <col min="9" max="14" width="13" style="1" bestFit="1" customWidth="1"/>
    <col min="15" max="15" width="12.375" style="1" customWidth="1"/>
    <col min="16" max="16" width="12.25" style="1" customWidth="1"/>
    <col min="17" max="17" width="11.375" style="1" customWidth="1"/>
    <col min="18" max="20" width="13" style="1" bestFit="1" customWidth="1"/>
    <col min="21" max="21" width="2.25" style="1" customWidth="1"/>
    <col min="22" max="22" width="5.125" style="1" customWidth="1"/>
    <col min="23" max="23" width="2.75" customWidth="1"/>
    <col min="24" max="24" width="4.875" style="135" customWidth="1"/>
    <col min="25" max="25" width="15.5" style="248" customWidth="1"/>
    <col min="26" max="26" width="15.5" customWidth="1"/>
    <col min="27" max="29" width="11.75" bestFit="1" customWidth="1"/>
    <col min="30" max="32" width="12.625" bestFit="1" customWidth="1"/>
    <col min="33" max="35" width="12.625" style="1" bestFit="1" customWidth="1"/>
    <col min="36" max="38" width="4.75" style="1" bestFit="1" customWidth="1"/>
    <col min="39" max="41" width="12.625" bestFit="1" customWidth="1"/>
    <col min="42" max="42" width="3.25" customWidth="1"/>
    <col min="43" max="43" width="5.125" style="1" customWidth="1"/>
    <col min="44" max="44" width="2.75" customWidth="1"/>
    <col min="45" max="45" width="4.875" style="135" customWidth="1"/>
    <col min="46" max="46" width="15.5" style="248" customWidth="1"/>
    <col min="47" max="47" width="15.5" customWidth="1"/>
    <col min="54" max="55" width="12.25" style="1" customWidth="1"/>
    <col min="56" max="56" width="11.25" style="1" customWidth="1"/>
    <col min="57" max="58" width="12.25" style="1" customWidth="1"/>
    <col min="59" max="59" width="11.25" style="1" customWidth="1"/>
    <col min="60" max="62" width="13" customWidth="1"/>
    <col min="63" max="65" width="3.75" customWidth="1"/>
    <col min="66" max="66" width="5.5" customWidth="1"/>
    <col min="69" max="71" width="13" customWidth="1"/>
    <col min="72" max="72" width="5.5" customWidth="1"/>
    <col min="78" max="81" width="4.75" customWidth="1"/>
    <col min="82" max="82" width="5.25" customWidth="1"/>
    <col min="85" max="87" width="13" customWidth="1"/>
    <col min="88" max="88" width="5.5" customWidth="1"/>
    <col min="91" max="93" width="13" customWidth="1"/>
    <col min="94" max="94" width="4.75" customWidth="1"/>
    <col min="95" max="97" width="3.75" customWidth="1"/>
    <col min="98" max="98" width="5.25" style="135" customWidth="1"/>
    <col min="101" max="101" width="12.125" customWidth="1"/>
    <col min="103" max="104" width="12.125" customWidth="1"/>
    <col min="105" max="105" width="5.5" style="135" customWidth="1"/>
    <col min="108" max="111" width="12.125" customWidth="1"/>
    <col min="112" max="112" width="4.75" customWidth="1"/>
    <col min="113" max="115" width="3.75" customWidth="1"/>
    <col min="116" max="116" width="5.5" customWidth="1"/>
    <col min="118" max="118" width="11.25" style="268"/>
    <col min="119" max="120" width="13" customWidth="1"/>
    <col min="121" max="121" width="5.75" customWidth="1"/>
    <col min="123" max="123" width="11.25" style="268"/>
    <col min="124" max="125" width="13" customWidth="1"/>
    <col min="126" max="129" width="4.75" customWidth="1"/>
    <col min="130" max="130" width="5.5" customWidth="1"/>
    <col min="132" max="132" width="11.25" style="268"/>
    <col min="133" max="134" width="13" customWidth="1"/>
    <col min="135" max="135" width="5.75" customWidth="1"/>
    <col min="137" max="137" width="11.25" style="268"/>
    <col min="138" max="139" width="13" customWidth="1"/>
    <col min="140" max="140" width="2.25" customWidth="1"/>
    <col min="141" max="143" width="3.75" customWidth="1"/>
    <col min="144" max="144" width="5.5" style="135" customWidth="1"/>
    <col min="145" max="145" width="11.25" style="268"/>
    <col min="147" max="151" width="13.625" customWidth="1"/>
    <col min="153" max="153" width="3.75" customWidth="1"/>
  </cols>
  <sheetData>
    <row r="1" spans="2:153" ht="15" thickBot="1" x14ac:dyDescent="0.25">
      <c r="W1" s="1"/>
      <c r="X1" s="20"/>
      <c r="Y1" s="1"/>
      <c r="Z1" s="1"/>
      <c r="AA1" s="1"/>
      <c r="AB1" s="1"/>
      <c r="AC1" s="1"/>
      <c r="AD1" s="1"/>
      <c r="AE1" s="1"/>
      <c r="AF1" s="1"/>
      <c r="AM1" s="1"/>
      <c r="AN1" s="1"/>
      <c r="AO1" s="1"/>
      <c r="AP1" s="1"/>
      <c r="AR1" s="1"/>
      <c r="AS1" s="20"/>
      <c r="AT1" s="1"/>
      <c r="AU1" s="1"/>
      <c r="AV1" s="1"/>
      <c r="AW1" s="1"/>
      <c r="AX1" s="1"/>
      <c r="AY1" s="1"/>
      <c r="AZ1" s="1"/>
      <c r="BA1" s="1"/>
      <c r="BH1" s="1"/>
      <c r="BI1" s="1"/>
      <c r="BJ1" s="1"/>
      <c r="BK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0"/>
      <c r="CU1" s="1"/>
      <c r="CV1" s="1"/>
      <c r="CW1" s="1"/>
      <c r="CX1" s="1"/>
      <c r="CY1" s="1"/>
      <c r="CZ1" s="1"/>
      <c r="DA1" s="20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266"/>
      <c r="DO1" s="1"/>
      <c r="DP1" s="1"/>
      <c r="DQ1" s="1"/>
      <c r="DR1" s="1"/>
      <c r="DS1" s="266"/>
      <c r="DT1" s="1"/>
      <c r="DU1" s="1"/>
      <c r="DV1" s="1"/>
      <c r="DW1" s="1"/>
      <c r="DX1" s="1"/>
      <c r="DY1" s="1"/>
      <c r="DZ1" s="1"/>
      <c r="EA1" s="1"/>
      <c r="EB1" s="266"/>
      <c r="EC1" s="1"/>
      <c r="ED1" s="1"/>
      <c r="EE1" s="1"/>
      <c r="EF1" s="1"/>
      <c r="EG1" s="266"/>
      <c r="EH1" s="1"/>
      <c r="EI1" s="1"/>
      <c r="EJ1" s="1"/>
      <c r="EK1" s="1"/>
      <c r="EL1" s="1"/>
      <c r="EM1" s="1"/>
      <c r="EN1" s="20"/>
      <c r="EO1" s="266"/>
      <c r="EP1" s="1"/>
      <c r="EQ1" s="1"/>
      <c r="ER1" s="1"/>
      <c r="ES1" s="1"/>
      <c r="ET1" s="1"/>
      <c r="EU1" s="1"/>
      <c r="EV1" s="1"/>
      <c r="EW1" s="1"/>
    </row>
    <row r="2" spans="2:153" x14ac:dyDescent="0.2">
      <c r="B2" s="21"/>
      <c r="C2" s="105"/>
      <c r="D2" s="12"/>
      <c r="E2" s="322" t="s">
        <v>253</v>
      </c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22"/>
      <c r="W2" s="21"/>
      <c r="X2" s="121"/>
      <c r="Y2" s="12"/>
      <c r="Z2" s="322" t="s">
        <v>253</v>
      </c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22"/>
      <c r="AR2" s="21"/>
      <c r="AS2" s="121"/>
      <c r="AT2" s="12"/>
      <c r="AU2" s="322" t="s">
        <v>253</v>
      </c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22"/>
      <c r="BM2" s="21"/>
      <c r="BN2" s="121"/>
      <c r="BO2" s="12"/>
      <c r="BP2" s="322" t="s">
        <v>252</v>
      </c>
      <c r="BQ2" s="322"/>
      <c r="BR2" s="322"/>
      <c r="BS2" s="322"/>
      <c r="BT2" s="322"/>
      <c r="BU2" s="322"/>
      <c r="BV2" s="322"/>
      <c r="BW2" s="322"/>
      <c r="BX2" s="195"/>
      <c r="BY2" s="12"/>
      <c r="BZ2" s="12"/>
      <c r="CA2" s="22"/>
      <c r="CB2" s="1"/>
      <c r="CC2" s="23"/>
      <c r="CD2" s="121"/>
      <c r="CE2" s="24"/>
      <c r="CF2" s="347" t="s">
        <v>253</v>
      </c>
      <c r="CG2" s="347"/>
      <c r="CH2" s="347"/>
      <c r="CI2" s="347"/>
      <c r="CJ2" s="347"/>
      <c r="CK2" s="347"/>
      <c r="CL2" s="347"/>
      <c r="CM2" s="347"/>
      <c r="CN2" s="205"/>
      <c r="CO2" s="24"/>
      <c r="CP2" s="24"/>
      <c r="CQ2" s="169"/>
      <c r="CR2" s="1"/>
      <c r="CS2" s="23"/>
      <c r="CT2" s="121"/>
      <c r="CU2" s="24"/>
      <c r="CV2" s="347" t="s">
        <v>253</v>
      </c>
      <c r="CW2" s="347"/>
      <c r="CX2" s="347"/>
      <c r="CY2" s="347"/>
      <c r="CZ2" s="347"/>
      <c r="DA2" s="347"/>
      <c r="DB2" s="347"/>
      <c r="DC2" s="347"/>
      <c r="DD2" s="347"/>
      <c r="DE2" s="24"/>
      <c r="DF2" s="24"/>
      <c r="DG2" s="24"/>
      <c r="DH2" s="24"/>
      <c r="DI2" s="169"/>
      <c r="DJ2" s="1"/>
      <c r="DK2" s="23"/>
      <c r="DL2" s="121"/>
      <c r="DM2" s="24"/>
      <c r="DN2" s="347" t="s">
        <v>253</v>
      </c>
      <c r="DO2" s="347"/>
      <c r="DP2" s="347"/>
      <c r="DQ2" s="347"/>
      <c r="DR2" s="347"/>
      <c r="DS2" s="347"/>
      <c r="DT2" s="347"/>
      <c r="DU2" s="276"/>
      <c r="DV2" s="24"/>
      <c r="DW2" s="169"/>
      <c r="DX2" s="1"/>
      <c r="DY2" s="23"/>
      <c r="DZ2" s="121"/>
      <c r="EA2" s="24"/>
      <c r="EB2" s="347" t="s">
        <v>253</v>
      </c>
      <c r="EC2" s="347"/>
      <c r="ED2" s="347"/>
      <c r="EE2" s="347"/>
      <c r="EF2" s="347"/>
      <c r="EG2" s="347"/>
      <c r="EH2" s="347"/>
      <c r="EI2" s="276"/>
      <c r="EJ2" s="24"/>
      <c r="EK2" s="169"/>
      <c r="EL2" s="1"/>
      <c r="EM2" s="23"/>
      <c r="EN2" s="121"/>
      <c r="EO2" s="24"/>
      <c r="EP2" s="347" t="s">
        <v>253</v>
      </c>
      <c r="EQ2" s="347"/>
      <c r="ER2" s="347"/>
      <c r="ES2" s="347"/>
      <c r="ET2" s="347"/>
      <c r="EU2" s="24"/>
      <c r="EV2" s="24"/>
      <c r="EW2" s="22"/>
    </row>
    <row r="3" spans="2:153" x14ac:dyDescent="0.2">
      <c r="B3" s="25"/>
      <c r="C3" s="106"/>
      <c r="D3" s="13"/>
      <c r="E3" s="321" t="s">
        <v>2</v>
      </c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26"/>
      <c r="W3" s="25"/>
      <c r="X3" s="122"/>
      <c r="Y3" s="13"/>
      <c r="Z3" s="321" t="s">
        <v>101</v>
      </c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26"/>
      <c r="AR3" s="25"/>
      <c r="AS3" s="122"/>
      <c r="AT3" s="13"/>
      <c r="AU3" s="321" t="s">
        <v>475</v>
      </c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26"/>
      <c r="BM3" s="25"/>
      <c r="BN3" s="122"/>
      <c r="BO3" s="13"/>
      <c r="BP3" s="321" t="s">
        <v>254</v>
      </c>
      <c r="BQ3" s="321"/>
      <c r="BR3" s="321"/>
      <c r="BS3" s="321"/>
      <c r="BT3" s="321"/>
      <c r="BU3" s="321"/>
      <c r="BV3" s="321"/>
      <c r="BW3" s="321"/>
      <c r="BX3" s="196"/>
      <c r="BY3" s="13"/>
      <c r="BZ3" s="13"/>
      <c r="CA3" s="26"/>
      <c r="CB3" s="1"/>
      <c r="CC3" s="27"/>
      <c r="CD3" s="122"/>
      <c r="CE3" s="13"/>
      <c r="CF3" s="346" t="s">
        <v>255</v>
      </c>
      <c r="CG3" s="346"/>
      <c r="CH3" s="346"/>
      <c r="CI3" s="346"/>
      <c r="CJ3" s="346"/>
      <c r="CK3" s="346"/>
      <c r="CL3" s="346"/>
      <c r="CM3" s="346"/>
      <c r="CN3" s="206"/>
      <c r="CO3" s="13"/>
      <c r="CP3" s="13"/>
      <c r="CQ3" s="77"/>
      <c r="CR3" s="1"/>
      <c r="CS3" s="27"/>
      <c r="CT3" s="122"/>
      <c r="CU3" s="13"/>
      <c r="CV3" s="346" t="s">
        <v>256</v>
      </c>
      <c r="CW3" s="346"/>
      <c r="CX3" s="346"/>
      <c r="CY3" s="346"/>
      <c r="CZ3" s="346"/>
      <c r="DA3" s="346"/>
      <c r="DB3" s="346"/>
      <c r="DC3" s="346"/>
      <c r="DD3" s="346"/>
      <c r="DE3" s="13"/>
      <c r="DF3" s="13"/>
      <c r="DG3" s="13"/>
      <c r="DH3" s="13"/>
      <c r="DI3" s="77"/>
      <c r="DJ3" s="1"/>
      <c r="DK3" s="27"/>
      <c r="DL3" s="122"/>
      <c r="DM3" s="13"/>
      <c r="DN3" s="346" t="s">
        <v>266</v>
      </c>
      <c r="DO3" s="346"/>
      <c r="DP3" s="346"/>
      <c r="DQ3" s="346"/>
      <c r="DR3" s="346"/>
      <c r="DS3" s="346"/>
      <c r="DT3" s="346"/>
      <c r="DU3" s="275"/>
      <c r="DV3" s="13"/>
      <c r="DW3" s="77"/>
      <c r="DX3" s="1"/>
      <c r="DY3" s="27"/>
      <c r="DZ3" s="122"/>
      <c r="EA3" s="13"/>
      <c r="EB3" s="346" t="s">
        <v>266</v>
      </c>
      <c r="EC3" s="346"/>
      <c r="ED3" s="346"/>
      <c r="EE3" s="346"/>
      <c r="EF3" s="346"/>
      <c r="EG3" s="346"/>
      <c r="EH3" s="346"/>
      <c r="EI3" s="275"/>
      <c r="EJ3" s="13"/>
      <c r="EK3" s="77"/>
      <c r="EL3" s="1"/>
      <c r="EM3" s="27"/>
      <c r="EN3" s="122"/>
      <c r="EO3" s="13"/>
      <c r="EP3" s="346" t="s">
        <v>267</v>
      </c>
      <c r="EQ3" s="346"/>
      <c r="ER3" s="346"/>
      <c r="ES3" s="346"/>
      <c r="ET3" s="346"/>
      <c r="EU3" s="13"/>
      <c r="EV3" s="13"/>
      <c r="EW3" s="26"/>
    </row>
    <row r="4" spans="2:153" x14ac:dyDescent="0.2">
      <c r="B4" s="25"/>
      <c r="C4" s="106"/>
      <c r="D4" s="13"/>
      <c r="E4" s="321" t="s">
        <v>250</v>
      </c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26"/>
      <c r="W4" s="25"/>
      <c r="X4" s="122"/>
      <c r="Y4" s="13"/>
      <c r="Z4" s="321" t="s">
        <v>251</v>
      </c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26"/>
      <c r="AR4" s="25"/>
      <c r="AS4" s="122"/>
      <c r="AT4" s="13"/>
      <c r="AU4" s="321" t="s">
        <v>251</v>
      </c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26"/>
      <c r="BM4" s="25"/>
      <c r="BN4" s="122"/>
      <c r="BO4" s="13"/>
      <c r="BP4" s="321" t="s">
        <v>250</v>
      </c>
      <c r="BQ4" s="321"/>
      <c r="BR4" s="321"/>
      <c r="BS4" s="321"/>
      <c r="BT4" s="321"/>
      <c r="BU4" s="321"/>
      <c r="BV4" s="321"/>
      <c r="BW4" s="321"/>
      <c r="BX4" s="196"/>
      <c r="BY4" s="13"/>
      <c r="BZ4" s="13"/>
      <c r="CA4" s="26"/>
      <c r="CB4" s="1"/>
      <c r="CC4" s="27"/>
      <c r="CD4" s="122"/>
      <c r="CE4" s="13"/>
      <c r="CF4" s="346" t="s">
        <v>251</v>
      </c>
      <c r="CG4" s="346"/>
      <c r="CH4" s="346"/>
      <c r="CI4" s="346"/>
      <c r="CJ4" s="346"/>
      <c r="CK4" s="346"/>
      <c r="CL4" s="346"/>
      <c r="CM4" s="346"/>
      <c r="CN4" s="206"/>
      <c r="CO4" s="13"/>
      <c r="CP4" s="13"/>
      <c r="CQ4" s="77"/>
      <c r="CR4" s="1"/>
      <c r="CS4" s="27"/>
      <c r="CT4" s="122"/>
      <c r="CU4" s="13"/>
      <c r="CV4" s="321" t="s">
        <v>250</v>
      </c>
      <c r="CW4" s="321"/>
      <c r="CX4" s="321"/>
      <c r="CY4" s="321"/>
      <c r="CZ4" s="321"/>
      <c r="DA4" s="321"/>
      <c r="DB4" s="321"/>
      <c r="DC4" s="321"/>
      <c r="DD4" s="321"/>
      <c r="DE4" s="13"/>
      <c r="DF4" s="13"/>
      <c r="DG4" s="13"/>
      <c r="DH4" s="13"/>
      <c r="DI4" s="77"/>
      <c r="DJ4" s="1"/>
      <c r="DK4" s="27"/>
      <c r="DL4" s="122"/>
      <c r="DM4" s="13"/>
      <c r="DN4" s="321" t="s">
        <v>250</v>
      </c>
      <c r="DO4" s="321"/>
      <c r="DP4" s="321"/>
      <c r="DQ4" s="321"/>
      <c r="DR4" s="321"/>
      <c r="DS4" s="321"/>
      <c r="DT4" s="321"/>
      <c r="DU4" s="273"/>
      <c r="DV4" s="13"/>
      <c r="DW4" s="77"/>
      <c r="DX4" s="1"/>
      <c r="DY4" s="27"/>
      <c r="DZ4" s="122"/>
      <c r="EA4" s="13"/>
      <c r="EB4" s="321" t="s">
        <v>250</v>
      </c>
      <c r="EC4" s="321"/>
      <c r="ED4" s="321"/>
      <c r="EE4" s="321"/>
      <c r="EF4" s="321"/>
      <c r="EG4" s="321"/>
      <c r="EH4" s="321"/>
      <c r="EI4" s="273"/>
      <c r="EJ4" s="13"/>
      <c r="EK4" s="77"/>
      <c r="EL4" s="1"/>
      <c r="EM4" s="27"/>
      <c r="EN4" s="122"/>
      <c r="EO4" s="13"/>
      <c r="EP4" s="346" t="s">
        <v>257</v>
      </c>
      <c r="EQ4" s="346"/>
      <c r="ER4" s="346"/>
      <c r="ES4" s="346"/>
      <c r="ET4" s="346"/>
      <c r="EU4" s="13"/>
      <c r="EV4" s="13"/>
      <c r="EW4" s="26"/>
    </row>
    <row r="5" spans="2:153" x14ac:dyDescent="0.2">
      <c r="B5" s="25"/>
      <c r="C5" s="106"/>
      <c r="D5" s="13"/>
      <c r="E5" s="321" t="s">
        <v>3</v>
      </c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26"/>
      <c r="W5" s="25"/>
      <c r="X5" s="122"/>
      <c r="Y5" s="13"/>
      <c r="Z5" s="321" t="s">
        <v>3</v>
      </c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26"/>
      <c r="AR5" s="25"/>
      <c r="AS5" s="122"/>
      <c r="AT5" s="13"/>
      <c r="AU5" s="321" t="s">
        <v>3</v>
      </c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26"/>
      <c r="BM5" s="25"/>
      <c r="BN5" s="122"/>
      <c r="BO5" s="13"/>
      <c r="BP5" s="321" t="s">
        <v>3</v>
      </c>
      <c r="BQ5" s="321"/>
      <c r="BR5" s="321"/>
      <c r="BS5" s="321"/>
      <c r="BT5" s="321"/>
      <c r="BU5" s="321"/>
      <c r="BV5" s="321"/>
      <c r="BW5" s="321"/>
      <c r="BX5" s="196"/>
      <c r="BY5" s="13"/>
      <c r="BZ5" s="13"/>
      <c r="CA5" s="26"/>
      <c r="CB5" s="1"/>
      <c r="CC5" s="27"/>
      <c r="CD5" s="122"/>
      <c r="CE5" s="29"/>
      <c r="CF5" s="348" t="s">
        <v>3</v>
      </c>
      <c r="CG5" s="348"/>
      <c r="CH5" s="348"/>
      <c r="CI5" s="348"/>
      <c r="CJ5" s="348"/>
      <c r="CK5" s="348"/>
      <c r="CL5" s="348"/>
      <c r="CM5" s="348"/>
      <c r="CN5" s="207"/>
      <c r="CO5" s="29"/>
      <c r="CP5" s="29"/>
      <c r="CQ5" s="77"/>
      <c r="CR5" s="1"/>
      <c r="CS5" s="27"/>
      <c r="CT5" s="122"/>
      <c r="CU5" s="29"/>
      <c r="CV5" s="348" t="s">
        <v>3</v>
      </c>
      <c r="CW5" s="348"/>
      <c r="CX5" s="348"/>
      <c r="CY5" s="348"/>
      <c r="CZ5" s="348"/>
      <c r="DA5" s="348"/>
      <c r="DB5" s="348"/>
      <c r="DC5" s="348"/>
      <c r="DD5" s="348"/>
      <c r="DE5" s="29"/>
      <c r="DF5" s="29"/>
      <c r="DG5" s="29"/>
      <c r="DH5" s="29"/>
      <c r="DI5" s="77"/>
      <c r="DJ5" s="1"/>
      <c r="DK5" s="27"/>
      <c r="DL5" s="122"/>
      <c r="DM5" s="29"/>
      <c r="DN5" s="348" t="s">
        <v>3</v>
      </c>
      <c r="DO5" s="348"/>
      <c r="DP5" s="348"/>
      <c r="DQ5" s="348"/>
      <c r="DR5" s="348"/>
      <c r="DS5" s="348"/>
      <c r="DT5" s="348"/>
      <c r="DU5" s="274"/>
      <c r="DV5" s="29"/>
      <c r="DW5" s="77"/>
      <c r="DX5" s="1"/>
      <c r="DY5" s="27"/>
      <c r="DZ5" s="122"/>
      <c r="EA5" s="29"/>
      <c r="EB5" s="348" t="s">
        <v>3</v>
      </c>
      <c r="EC5" s="348"/>
      <c r="ED5" s="348"/>
      <c r="EE5" s="348"/>
      <c r="EF5" s="348"/>
      <c r="EG5" s="348"/>
      <c r="EH5" s="348"/>
      <c r="EI5" s="274"/>
      <c r="EJ5" s="29"/>
      <c r="EK5" s="77"/>
      <c r="EL5" s="1"/>
      <c r="EM5" s="27"/>
      <c r="EN5" s="122"/>
      <c r="EO5" s="13"/>
      <c r="EP5" s="346" t="s">
        <v>227</v>
      </c>
      <c r="EQ5" s="346"/>
      <c r="ER5" s="346"/>
      <c r="ES5" s="346"/>
      <c r="ET5" s="346"/>
      <c r="EU5" s="13"/>
      <c r="EV5" s="13"/>
      <c r="EW5" s="26"/>
    </row>
    <row r="6" spans="2:153" x14ac:dyDescent="0.2">
      <c r="B6" s="30"/>
      <c r="C6" s="107"/>
      <c r="D6" s="19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6"/>
      <c r="W6" s="30"/>
      <c r="X6" s="123"/>
      <c r="Y6" s="19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6"/>
      <c r="AR6" s="30"/>
      <c r="AS6" s="123"/>
      <c r="AT6" s="19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6"/>
      <c r="BM6" s="30"/>
      <c r="BN6" s="123"/>
      <c r="BO6" s="196"/>
      <c r="BP6" s="206"/>
      <c r="BQ6" s="206"/>
      <c r="BR6" s="206"/>
      <c r="BS6" s="206"/>
      <c r="BT6" s="142"/>
      <c r="BU6" s="206"/>
      <c r="BV6" s="206"/>
      <c r="BW6" s="8"/>
      <c r="BX6" s="8"/>
      <c r="BY6" s="8"/>
      <c r="BZ6" s="8"/>
      <c r="CA6" s="26"/>
      <c r="CB6" s="1"/>
      <c r="CC6" s="27"/>
      <c r="CD6" s="122"/>
      <c r="CE6" s="29"/>
      <c r="CF6" s="207"/>
      <c r="CG6" s="207"/>
      <c r="CH6" s="207"/>
      <c r="CI6" s="207"/>
      <c r="CJ6" s="148"/>
      <c r="CK6" s="207"/>
      <c r="CL6" s="207"/>
      <c r="CM6" s="207"/>
      <c r="CN6" s="207"/>
      <c r="CO6" s="29"/>
      <c r="CP6" s="29"/>
      <c r="CQ6" s="77"/>
      <c r="CR6" s="1"/>
      <c r="CS6" s="27"/>
      <c r="CT6" s="122"/>
      <c r="CU6" s="29"/>
      <c r="CV6" s="207"/>
      <c r="CW6" s="207"/>
      <c r="CX6" s="207"/>
      <c r="CY6" s="207"/>
      <c r="CZ6" s="207"/>
      <c r="DA6" s="148"/>
      <c r="DB6" s="207"/>
      <c r="DC6" s="207"/>
      <c r="DD6" s="207"/>
      <c r="DE6" s="29"/>
      <c r="DF6" s="29"/>
      <c r="DG6" s="29"/>
      <c r="DH6" s="29"/>
      <c r="DI6" s="77"/>
      <c r="DJ6" s="1"/>
      <c r="DK6" s="27"/>
      <c r="DL6" s="122"/>
      <c r="DM6" s="29"/>
      <c r="DN6" s="274"/>
      <c r="DO6" s="274"/>
      <c r="DP6" s="274"/>
      <c r="DQ6" s="148"/>
      <c r="DR6" s="274"/>
      <c r="DS6" s="274"/>
      <c r="DT6" s="274"/>
      <c r="DU6" s="274"/>
      <c r="DV6" s="29"/>
      <c r="DW6" s="77"/>
      <c r="DX6" s="1"/>
      <c r="DY6" s="27"/>
      <c r="DZ6" s="122"/>
      <c r="EA6" s="29"/>
      <c r="EB6" s="274"/>
      <c r="EC6" s="274"/>
      <c r="ED6" s="274"/>
      <c r="EE6" s="148"/>
      <c r="EF6" s="274"/>
      <c r="EG6" s="274"/>
      <c r="EH6" s="274"/>
      <c r="EI6" s="274"/>
      <c r="EJ6" s="29"/>
      <c r="EK6" s="77"/>
      <c r="EL6" s="1"/>
      <c r="EM6" s="27"/>
      <c r="EN6" s="153"/>
      <c r="EO6" s="14"/>
      <c r="EP6" s="351"/>
      <c r="EQ6" s="351"/>
      <c r="ER6" s="351"/>
      <c r="ES6" s="351"/>
      <c r="ET6" s="351"/>
      <c r="EU6" s="351"/>
      <c r="EV6" s="351"/>
      <c r="EW6" s="26"/>
    </row>
    <row r="7" spans="2:153" x14ac:dyDescent="0.2">
      <c r="B7" s="30"/>
      <c r="C7" s="107"/>
      <c r="D7" s="14" t="s">
        <v>4</v>
      </c>
      <c r="E7" s="341" t="s">
        <v>497</v>
      </c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26"/>
      <c r="W7" s="30"/>
      <c r="X7" s="123"/>
      <c r="Y7" s="14" t="s">
        <v>4</v>
      </c>
      <c r="Z7" s="330" t="str">
        <f>+E7</f>
        <v>3.0.0.0.0 Sector Público Municipal</v>
      </c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26"/>
      <c r="AR7" s="30"/>
      <c r="AS7" s="123"/>
      <c r="AT7" s="14" t="s">
        <v>4</v>
      </c>
      <c r="AU7" s="330" t="str">
        <f>+Z7</f>
        <v>3.0.0.0.0 Sector Público Municipal</v>
      </c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26"/>
      <c r="BM7" s="30"/>
      <c r="BN7" s="123"/>
      <c r="BO7" s="14" t="s">
        <v>4</v>
      </c>
      <c r="BP7" s="330" t="str">
        <f>+E7</f>
        <v>3.0.0.0.0 Sector Público Municipal</v>
      </c>
      <c r="BQ7" s="330"/>
      <c r="BR7" s="330"/>
      <c r="BS7" s="330"/>
      <c r="BT7" s="330"/>
      <c r="BU7" s="330"/>
      <c r="BV7" s="330"/>
      <c r="BW7" s="330"/>
      <c r="BX7" s="330"/>
      <c r="BY7" s="330"/>
      <c r="BZ7" s="8"/>
      <c r="CA7" s="26"/>
      <c r="CB7" s="1"/>
      <c r="CC7" s="27"/>
      <c r="CD7" s="153"/>
      <c r="CE7" s="14" t="s">
        <v>4</v>
      </c>
      <c r="CF7" s="330" t="str">
        <f>+E7</f>
        <v>3.0.0.0.0 Sector Público Municipal</v>
      </c>
      <c r="CG7" s="330"/>
      <c r="CH7" s="330"/>
      <c r="CI7" s="330"/>
      <c r="CJ7" s="330"/>
      <c r="CK7" s="330"/>
      <c r="CL7" s="330"/>
      <c r="CM7" s="330"/>
      <c r="CN7" s="330"/>
      <c r="CO7" s="330"/>
      <c r="CP7" s="8"/>
      <c r="CQ7" s="77"/>
      <c r="CR7" s="1"/>
      <c r="CS7" s="27"/>
      <c r="CT7" s="153"/>
      <c r="CU7" s="14" t="s">
        <v>4</v>
      </c>
      <c r="CV7" s="330" t="str">
        <f>+E7</f>
        <v>3.0.0.0.0 Sector Público Municipal</v>
      </c>
      <c r="CW7" s="330"/>
      <c r="CX7" s="330"/>
      <c r="CY7" s="330"/>
      <c r="CZ7" s="330"/>
      <c r="DA7" s="330"/>
      <c r="DB7" s="330"/>
      <c r="DC7" s="330"/>
      <c r="DD7" s="330"/>
      <c r="DE7" s="330"/>
      <c r="DF7" s="246"/>
      <c r="DG7" s="246"/>
      <c r="DH7" s="8"/>
      <c r="DI7" s="77"/>
      <c r="DJ7" s="1"/>
      <c r="DK7" s="27"/>
      <c r="DL7" s="153"/>
      <c r="DM7" s="14" t="s">
        <v>4</v>
      </c>
      <c r="DN7" s="330" t="str">
        <f>+E7</f>
        <v>3.0.0.0.0 Sector Público Municipal</v>
      </c>
      <c r="DO7" s="330"/>
      <c r="DP7" s="330"/>
      <c r="DQ7" s="330"/>
      <c r="DR7" s="330"/>
      <c r="DS7" s="330"/>
      <c r="DT7" s="330"/>
      <c r="DU7" s="330"/>
      <c r="DV7" s="8"/>
      <c r="DW7" s="77"/>
      <c r="DX7" s="1"/>
      <c r="DY7" s="27"/>
      <c r="DZ7" s="153"/>
      <c r="EA7" s="14" t="s">
        <v>4</v>
      </c>
      <c r="EB7" s="330" t="str">
        <f>+E7</f>
        <v>3.0.0.0.0 Sector Público Municipal</v>
      </c>
      <c r="EC7" s="330"/>
      <c r="ED7" s="330"/>
      <c r="EE7" s="330"/>
      <c r="EF7" s="330"/>
      <c r="EG7" s="330"/>
      <c r="EH7" s="330"/>
      <c r="EI7" s="330"/>
      <c r="EJ7" s="8"/>
      <c r="EK7" s="77"/>
      <c r="EL7" s="1"/>
      <c r="EM7" s="27"/>
      <c r="EN7" s="153"/>
      <c r="EO7" s="14" t="s">
        <v>4</v>
      </c>
      <c r="EP7" s="330" t="str">
        <f>+DN7</f>
        <v>3.0.0.0.0 Sector Público Municipal</v>
      </c>
      <c r="EQ7" s="330"/>
      <c r="ER7" s="330"/>
      <c r="ES7" s="330"/>
      <c r="ET7" s="330"/>
      <c r="EU7" s="32"/>
      <c r="EV7" s="32"/>
      <c r="EW7" s="26"/>
    </row>
    <row r="8" spans="2:153" x14ac:dyDescent="0.2">
      <c r="B8" s="33"/>
      <c r="C8" s="108"/>
      <c r="D8" s="15"/>
      <c r="E8" s="15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26"/>
      <c r="W8" s="33"/>
      <c r="X8" s="124"/>
      <c r="Y8" s="15"/>
      <c r="Z8" s="15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26"/>
      <c r="AR8" s="33"/>
      <c r="AS8" s="124"/>
      <c r="AT8" s="15"/>
      <c r="AU8" s="15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26"/>
      <c r="BM8" s="33"/>
      <c r="BN8" s="124"/>
      <c r="BO8" s="15"/>
      <c r="BP8" s="15"/>
      <c r="BQ8" s="34"/>
      <c r="BR8" s="34"/>
      <c r="BS8" s="34"/>
      <c r="BT8" s="143"/>
      <c r="BU8" s="6"/>
      <c r="BV8" s="6"/>
      <c r="BW8" s="8"/>
      <c r="BX8" s="8"/>
      <c r="BY8" s="8"/>
      <c r="BZ8" s="8"/>
      <c r="CA8" s="26"/>
      <c r="CB8" s="1"/>
      <c r="CC8" s="27"/>
      <c r="CD8" s="154"/>
      <c r="CE8" s="29"/>
      <c r="CF8" s="29"/>
      <c r="CG8" s="29"/>
      <c r="CH8" s="29"/>
      <c r="CI8" s="29"/>
      <c r="CJ8" s="149"/>
      <c r="CK8" s="29"/>
      <c r="CL8" s="29"/>
      <c r="CM8" s="29"/>
      <c r="CN8" s="29"/>
      <c r="CO8" s="29"/>
      <c r="CP8" s="8"/>
      <c r="CQ8" s="77"/>
      <c r="CR8" s="1"/>
      <c r="CS8" s="27"/>
      <c r="CT8" s="154"/>
      <c r="CU8" s="29"/>
      <c r="CV8" s="29"/>
      <c r="CW8" s="29"/>
      <c r="CX8" s="29"/>
      <c r="CY8" s="29"/>
      <c r="CZ8" s="29"/>
      <c r="DA8" s="149"/>
      <c r="DB8" s="29"/>
      <c r="DC8" s="29"/>
      <c r="DD8" s="29"/>
      <c r="DE8" s="29"/>
      <c r="DF8" s="29"/>
      <c r="DG8" s="29"/>
      <c r="DH8" s="8"/>
      <c r="DI8" s="77"/>
      <c r="DJ8" s="1"/>
      <c r="DK8" s="27"/>
      <c r="DL8" s="156"/>
      <c r="DM8" s="35"/>
      <c r="DN8" s="2"/>
      <c r="DO8" s="36"/>
      <c r="DP8" s="36"/>
      <c r="DQ8" s="163"/>
      <c r="DR8" s="8"/>
      <c r="DS8" s="6"/>
      <c r="DT8" s="8"/>
      <c r="DU8" s="8"/>
      <c r="DV8" s="8"/>
      <c r="DW8" s="26"/>
      <c r="DX8" s="1"/>
      <c r="DY8" s="27"/>
      <c r="DZ8" s="156"/>
      <c r="EA8" s="35"/>
      <c r="EB8" s="2"/>
      <c r="EC8" s="36"/>
      <c r="ED8" s="36"/>
      <c r="EE8" s="163"/>
      <c r="EF8" s="8"/>
      <c r="EG8" s="6"/>
      <c r="EH8" s="8"/>
      <c r="EI8" s="8"/>
      <c r="EJ8" s="8"/>
      <c r="EK8" s="26"/>
      <c r="EL8" s="1"/>
      <c r="EM8" s="27"/>
      <c r="EN8" s="153"/>
      <c r="EO8" s="31"/>
      <c r="EP8" s="31" t="s">
        <v>228</v>
      </c>
      <c r="EQ8" s="31"/>
      <c r="ER8" s="31"/>
      <c r="ES8" s="31"/>
      <c r="ET8" s="31"/>
      <c r="EU8" s="31"/>
      <c r="EV8" s="31"/>
      <c r="EW8" s="26"/>
    </row>
    <row r="9" spans="2:153" ht="24" customHeight="1" x14ac:dyDescent="0.2">
      <c r="B9" s="33"/>
      <c r="C9" s="125"/>
      <c r="D9" s="331" t="s">
        <v>5</v>
      </c>
      <c r="E9" s="332"/>
      <c r="F9" s="324" t="s">
        <v>387</v>
      </c>
      <c r="G9" s="324"/>
      <c r="H9" s="324"/>
      <c r="I9" s="337" t="s">
        <v>498</v>
      </c>
      <c r="J9" s="337"/>
      <c r="K9" s="324"/>
      <c r="L9" s="324" t="s">
        <v>241</v>
      </c>
      <c r="M9" s="324"/>
      <c r="N9" s="324"/>
      <c r="O9" s="324" t="s">
        <v>242</v>
      </c>
      <c r="P9" s="324"/>
      <c r="Q9" s="324"/>
      <c r="R9" s="324" t="s">
        <v>239</v>
      </c>
      <c r="S9" s="325"/>
      <c r="T9" s="326"/>
      <c r="U9" s="39"/>
      <c r="W9" s="33"/>
      <c r="X9" s="125"/>
      <c r="Y9" s="331" t="s">
        <v>5</v>
      </c>
      <c r="Z9" s="332"/>
      <c r="AA9" s="324" t="str">
        <f>+F9</f>
        <v>3.1.1.1.1
 Organo Ejecutivo Municipal (Ayuntamiento)</v>
      </c>
      <c r="AB9" s="324"/>
      <c r="AC9" s="324"/>
      <c r="AD9" s="324" t="str">
        <f>+I9</f>
        <v>3.X.X.X.X
Sector Paramunicipal</v>
      </c>
      <c r="AE9" s="324"/>
      <c r="AF9" s="324"/>
      <c r="AG9" s="324" t="s">
        <v>241</v>
      </c>
      <c r="AH9" s="324"/>
      <c r="AI9" s="324"/>
      <c r="AJ9" s="324" t="s">
        <v>242</v>
      </c>
      <c r="AK9" s="324"/>
      <c r="AL9" s="324"/>
      <c r="AM9" s="324" t="s">
        <v>239</v>
      </c>
      <c r="AN9" s="325"/>
      <c r="AO9" s="326"/>
      <c r="AP9" s="39"/>
      <c r="AR9" s="33"/>
      <c r="AS9" s="125"/>
      <c r="AT9" s="331" t="s">
        <v>5</v>
      </c>
      <c r="AU9" s="332"/>
      <c r="AV9" s="324" t="str">
        <f>+AA9</f>
        <v>3.1.1.1.1
 Organo Ejecutivo Municipal (Ayuntamiento)</v>
      </c>
      <c r="AW9" s="324"/>
      <c r="AX9" s="324"/>
      <c r="AY9" s="324" t="str">
        <f>+AD9</f>
        <v>3.X.X.X.X
Sector Paramunicipal</v>
      </c>
      <c r="AZ9" s="324"/>
      <c r="BA9" s="324"/>
      <c r="BB9" s="324" t="s">
        <v>241</v>
      </c>
      <c r="BC9" s="324"/>
      <c r="BD9" s="324"/>
      <c r="BE9" s="324" t="s">
        <v>242</v>
      </c>
      <c r="BF9" s="324"/>
      <c r="BG9" s="324"/>
      <c r="BH9" s="324" t="s">
        <v>239</v>
      </c>
      <c r="BI9" s="325"/>
      <c r="BJ9" s="326"/>
      <c r="BK9" s="39"/>
      <c r="BM9" s="170"/>
      <c r="BN9" s="140"/>
      <c r="BO9" s="352" t="s">
        <v>5</v>
      </c>
      <c r="BP9" s="352"/>
      <c r="BQ9" s="37">
        <v>2016</v>
      </c>
      <c r="BR9" s="37">
        <v>2015</v>
      </c>
      <c r="BS9" s="37">
        <v>2014</v>
      </c>
      <c r="BT9" s="144"/>
      <c r="BU9" s="352" t="s">
        <v>5</v>
      </c>
      <c r="BV9" s="352"/>
      <c r="BW9" s="37">
        <v>2016</v>
      </c>
      <c r="BX9" s="37">
        <v>2015</v>
      </c>
      <c r="BY9" s="37">
        <v>2014</v>
      </c>
      <c r="BZ9" s="38"/>
      <c r="CA9" s="171"/>
      <c r="CB9" s="104"/>
      <c r="CC9" s="172"/>
      <c r="CD9" s="140"/>
      <c r="CE9" s="352" t="s">
        <v>5</v>
      </c>
      <c r="CF9" s="352"/>
      <c r="CG9" s="37">
        <v>2016</v>
      </c>
      <c r="CH9" s="37">
        <v>2015</v>
      </c>
      <c r="CI9" s="37">
        <v>2014</v>
      </c>
      <c r="CJ9" s="144"/>
      <c r="CK9" s="352" t="s">
        <v>5</v>
      </c>
      <c r="CL9" s="352"/>
      <c r="CM9" s="37">
        <v>2016</v>
      </c>
      <c r="CN9" s="37">
        <v>2015</v>
      </c>
      <c r="CO9" s="37">
        <v>2014</v>
      </c>
      <c r="CP9" s="38"/>
      <c r="CQ9" s="40"/>
      <c r="CR9" s="104"/>
      <c r="CS9" s="172"/>
      <c r="CT9" s="140"/>
      <c r="CU9" s="352" t="s">
        <v>5</v>
      </c>
      <c r="CV9" s="352"/>
      <c r="CW9" s="37" t="s">
        <v>198</v>
      </c>
      <c r="CX9" s="37" t="s">
        <v>199</v>
      </c>
      <c r="CY9" s="37" t="s">
        <v>198</v>
      </c>
      <c r="CZ9" s="37" t="s">
        <v>199</v>
      </c>
      <c r="DA9" s="144"/>
      <c r="DB9" s="352" t="s">
        <v>5</v>
      </c>
      <c r="DC9" s="352"/>
      <c r="DD9" s="37" t="s">
        <v>198</v>
      </c>
      <c r="DE9" s="37" t="s">
        <v>199</v>
      </c>
      <c r="DF9" s="37" t="s">
        <v>198</v>
      </c>
      <c r="DG9" s="37" t="s">
        <v>199</v>
      </c>
      <c r="DH9" s="38"/>
      <c r="DI9" s="40"/>
      <c r="DJ9" s="104"/>
      <c r="DK9" s="172"/>
      <c r="DL9" s="157"/>
      <c r="DM9" s="350" t="s">
        <v>5</v>
      </c>
      <c r="DN9" s="350"/>
      <c r="DO9" s="37">
        <v>2016</v>
      </c>
      <c r="DP9" s="37">
        <v>2015</v>
      </c>
      <c r="DQ9" s="164"/>
      <c r="DR9" s="350" t="s">
        <v>5</v>
      </c>
      <c r="DS9" s="350"/>
      <c r="DT9" s="37">
        <v>2016</v>
      </c>
      <c r="DU9" s="37">
        <v>2015</v>
      </c>
      <c r="DV9" s="43"/>
      <c r="DW9" s="173"/>
      <c r="DX9" s="104"/>
      <c r="DY9" s="172"/>
      <c r="DZ9" s="157"/>
      <c r="EA9" s="350" t="s">
        <v>5</v>
      </c>
      <c r="EB9" s="350"/>
      <c r="EC9" s="37">
        <v>2016</v>
      </c>
      <c r="ED9" s="37">
        <v>2015</v>
      </c>
      <c r="EE9" s="164"/>
      <c r="EF9" s="350" t="s">
        <v>5</v>
      </c>
      <c r="EG9" s="350"/>
      <c r="EH9" s="37">
        <v>2016</v>
      </c>
      <c r="EI9" s="37">
        <v>2015</v>
      </c>
      <c r="EJ9" s="43"/>
      <c r="EK9" s="173"/>
      <c r="EL9" s="104"/>
      <c r="EM9" s="27"/>
      <c r="EN9" s="353"/>
      <c r="EO9" s="331" t="s">
        <v>5</v>
      </c>
      <c r="EP9" s="331"/>
      <c r="EQ9" s="356" t="s">
        <v>144</v>
      </c>
      <c r="ER9" s="356" t="s">
        <v>229</v>
      </c>
      <c r="ES9" s="356" t="s">
        <v>230</v>
      </c>
      <c r="ET9" s="356" t="s">
        <v>231</v>
      </c>
      <c r="EU9" s="356" t="s">
        <v>232</v>
      </c>
      <c r="EV9" s="359"/>
      <c r="EW9" s="26"/>
    </row>
    <row r="10" spans="2:153" ht="22.15" customHeight="1" x14ac:dyDescent="0.2">
      <c r="B10" s="33"/>
      <c r="C10" s="126"/>
      <c r="D10" s="333"/>
      <c r="E10" s="334"/>
      <c r="F10" s="327"/>
      <c r="G10" s="327"/>
      <c r="H10" s="327"/>
      <c r="I10" s="338"/>
      <c r="J10" s="338"/>
      <c r="K10" s="327"/>
      <c r="L10" s="327"/>
      <c r="M10" s="327"/>
      <c r="N10" s="327"/>
      <c r="O10" s="327"/>
      <c r="P10" s="327"/>
      <c r="Q10" s="327"/>
      <c r="R10" s="327"/>
      <c r="S10" s="328"/>
      <c r="T10" s="329"/>
      <c r="U10" s="39"/>
      <c r="W10" s="33"/>
      <c r="X10" s="126"/>
      <c r="Y10" s="333"/>
      <c r="Z10" s="334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8"/>
      <c r="AO10" s="329"/>
      <c r="AP10" s="39"/>
      <c r="AR10" s="33"/>
      <c r="AS10" s="126"/>
      <c r="AT10" s="333"/>
      <c r="AU10" s="334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8"/>
      <c r="BJ10" s="329"/>
      <c r="BK10" s="39"/>
      <c r="BM10" s="33"/>
      <c r="BN10" s="128"/>
      <c r="BO10" s="199"/>
      <c r="BP10" s="199"/>
      <c r="BQ10" s="41"/>
      <c r="BR10" s="41"/>
      <c r="BS10" s="41"/>
      <c r="BT10" s="143"/>
      <c r="BU10" s="6"/>
      <c r="BV10" s="6"/>
      <c r="BW10" s="8"/>
      <c r="BX10" s="8"/>
      <c r="BY10" s="8"/>
      <c r="BZ10" s="42"/>
      <c r="CA10" s="26"/>
      <c r="CB10" s="1"/>
      <c r="CC10" s="27"/>
      <c r="CD10" s="155"/>
      <c r="CE10" s="29"/>
      <c r="CF10" s="29"/>
      <c r="CG10" s="29"/>
      <c r="CH10" s="29"/>
      <c r="CI10" s="29"/>
      <c r="CJ10" s="150"/>
      <c r="CK10" s="29"/>
      <c r="CL10" s="29"/>
      <c r="CM10" s="29"/>
      <c r="CN10" s="29"/>
      <c r="CO10" s="29"/>
      <c r="CP10" s="42"/>
      <c r="CQ10" s="77"/>
      <c r="CR10" s="1"/>
      <c r="CS10" s="27"/>
      <c r="CT10" s="155"/>
      <c r="CU10" s="29"/>
      <c r="CV10" s="29"/>
      <c r="CW10" s="29"/>
      <c r="CX10" s="29"/>
      <c r="CY10" s="29"/>
      <c r="CZ10" s="29"/>
      <c r="DA10" s="150"/>
      <c r="DB10" s="29"/>
      <c r="DC10" s="29"/>
      <c r="DD10" s="29"/>
      <c r="DE10" s="29"/>
      <c r="DF10" s="29"/>
      <c r="DG10" s="29"/>
      <c r="DH10" s="42"/>
      <c r="DI10" s="77"/>
      <c r="DJ10" s="1"/>
      <c r="DK10" s="27"/>
      <c r="DL10" s="158"/>
      <c r="DM10" s="6"/>
      <c r="DN10" s="199"/>
      <c r="DO10" s="5"/>
      <c r="DP10" s="5"/>
      <c r="DQ10" s="156"/>
      <c r="DR10" s="8"/>
      <c r="DS10" s="6"/>
      <c r="DT10" s="8"/>
      <c r="DU10" s="8"/>
      <c r="DV10" s="42"/>
      <c r="DW10" s="26"/>
      <c r="DX10" s="1"/>
      <c r="DY10" s="27"/>
      <c r="DZ10" s="158"/>
      <c r="EA10" s="6"/>
      <c r="EB10" s="199"/>
      <c r="EC10" s="5"/>
      <c r="ED10" s="5"/>
      <c r="EE10" s="156"/>
      <c r="EF10" s="8"/>
      <c r="EG10" s="6"/>
      <c r="EH10" s="8"/>
      <c r="EI10" s="8"/>
      <c r="EJ10" s="42"/>
      <c r="EK10" s="26"/>
      <c r="EL10" s="1"/>
      <c r="EM10" s="27"/>
      <c r="EN10" s="354"/>
      <c r="EO10" s="333"/>
      <c r="EP10" s="333"/>
      <c r="EQ10" s="357"/>
      <c r="ER10" s="357"/>
      <c r="ES10" s="357"/>
      <c r="ET10" s="357"/>
      <c r="EU10" s="357"/>
      <c r="EV10" s="360"/>
      <c r="EW10" s="26"/>
    </row>
    <row r="11" spans="2:153" ht="13.9" customHeight="1" x14ac:dyDescent="0.2">
      <c r="B11" s="33"/>
      <c r="C11" s="127"/>
      <c r="D11" s="335"/>
      <c r="E11" s="336"/>
      <c r="F11" s="136">
        <v>2016</v>
      </c>
      <c r="G11" s="137">
        <v>2015</v>
      </c>
      <c r="H11" s="137">
        <v>2014</v>
      </c>
      <c r="I11" s="136">
        <v>2016</v>
      </c>
      <c r="J11" s="137">
        <v>2015</v>
      </c>
      <c r="K11" s="137">
        <v>2014</v>
      </c>
      <c r="L11" s="136">
        <v>2016</v>
      </c>
      <c r="M11" s="137">
        <v>2015</v>
      </c>
      <c r="N11" s="137">
        <v>2014</v>
      </c>
      <c r="O11" s="137">
        <v>2016</v>
      </c>
      <c r="P11" s="137">
        <v>2015</v>
      </c>
      <c r="Q11" s="137">
        <v>2014</v>
      </c>
      <c r="R11" s="137">
        <v>2016</v>
      </c>
      <c r="S11" s="250">
        <v>2015</v>
      </c>
      <c r="T11" s="138">
        <v>2014</v>
      </c>
      <c r="U11" s="39"/>
      <c r="W11" s="33"/>
      <c r="X11" s="127"/>
      <c r="Y11" s="335"/>
      <c r="Z11" s="336"/>
      <c r="AA11" s="137">
        <v>2016</v>
      </c>
      <c r="AB11" s="137">
        <v>2015</v>
      </c>
      <c r="AC11" s="137">
        <v>2014</v>
      </c>
      <c r="AD11" s="137">
        <v>2016</v>
      </c>
      <c r="AE11" s="137">
        <v>2015</v>
      </c>
      <c r="AF11" s="137">
        <v>2014</v>
      </c>
      <c r="AG11" s="137">
        <v>2016</v>
      </c>
      <c r="AH11" s="137">
        <v>2015</v>
      </c>
      <c r="AI11" s="137">
        <v>2014</v>
      </c>
      <c r="AJ11" s="137">
        <v>2016</v>
      </c>
      <c r="AK11" s="137">
        <v>2015</v>
      </c>
      <c r="AL11" s="137">
        <v>2014</v>
      </c>
      <c r="AM11" s="137">
        <v>2016</v>
      </c>
      <c r="AN11" s="250">
        <v>2015</v>
      </c>
      <c r="AO11" s="138">
        <v>2014</v>
      </c>
      <c r="AP11" s="39"/>
      <c r="AR11" s="33"/>
      <c r="AS11" s="127"/>
      <c r="AT11" s="335"/>
      <c r="AU11" s="336"/>
      <c r="AV11" s="137">
        <v>2016</v>
      </c>
      <c r="AW11" s="137">
        <v>2015</v>
      </c>
      <c r="AX11" s="137">
        <v>2014</v>
      </c>
      <c r="AY11" s="137">
        <v>2016</v>
      </c>
      <c r="AZ11" s="137">
        <v>2015</v>
      </c>
      <c r="BA11" s="137">
        <v>2014</v>
      </c>
      <c r="BB11" s="137">
        <v>2016</v>
      </c>
      <c r="BC11" s="137">
        <v>2015</v>
      </c>
      <c r="BD11" s="137">
        <v>2014</v>
      </c>
      <c r="BE11" s="137">
        <v>2016</v>
      </c>
      <c r="BF11" s="137">
        <v>2015</v>
      </c>
      <c r="BG11" s="137">
        <v>2014</v>
      </c>
      <c r="BH11" s="137">
        <v>2016</v>
      </c>
      <c r="BI11" s="250">
        <v>2015</v>
      </c>
      <c r="BJ11" s="138">
        <v>2014</v>
      </c>
      <c r="BK11" s="39"/>
      <c r="BM11" s="33"/>
      <c r="BN11" s="129"/>
      <c r="BO11" s="340" t="s">
        <v>6</v>
      </c>
      <c r="BP11" s="340"/>
      <c r="BQ11" s="44" t="e">
        <f>BQ12+BQ22+BQ26</f>
        <v>#REF!</v>
      </c>
      <c r="BR11" s="44" t="e">
        <f t="shared" ref="BR11:BS11" si="0">BR12+BR22+BR26</f>
        <v>#REF!</v>
      </c>
      <c r="BS11" s="44" t="e">
        <f t="shared" si="0"/>
        <v>#REF!</v>
      </c>
      <c r="BT11" s="145"/>
      <c r="BU11" s="340" t="s">
        <v>7</v>
      </c>
      <c r="BV11" s="340"/>
      <c r="BW11" s="44" t="e">
        <f>BW12+BW17+BW28+BW33+BW40+BW48</f>
        <v>#REF!</v>
      </c>
      <c r="BX11" s="44" t="e">
        <f t="shared" ref="BX11:BY11" si="1">BX12+BX17+BX28+BX33+BX40+BX48</f>
        <v>#REF!</v>
      </c>
      <c r="BY11" s="44" t="e">
        <f t="shared" si="1"/>
        <v>#REF!</v>
      </c>
      <c r="BZ11" s="45"/>
      <c r="CA11" s="46"/>
      <c r="CB11" s="1"/>
      <c r="CC11" s="27"/>
      <c r="CD11" s="132"/>
      <c r="CE11" s="344" t="s">
        <v>102</v>
      </c>
      <c r="CF11" s="344"/>
      <c r="CG11" s="47" t="e">
        <f>CG12+CG23</f>
        <v>#REF!</v>
      </c>
      <c r="CH11" s="47" t="e">
        <f t="shared" ref="CH11:CI11" si="2">CH12+CH23</f>
        <v>#REF!</v>
      </c>
      <c r="CI11" s="47" t="e">
        <f t="shared" si="2"/>
        <v>#REF!</v>
      </c>
      <c r="CJ11" s="145"/>
      <c r="CK11" s="344" t="s">
        <v>103</v>
      </c>
      <c r="CL11" s="344"/>
      <c r="CM11" s="47" t="e">
        <f>CM12+CM23</f>
        <v>#REF!</v>
      </c>
      <c r="CN11" s="47" t="e">
        <f t="shared" ref="CN11:CO11" si="3">CN12+CN23</f>
        <v>#REF!</v>
      </c>
      <c r="CO11" s="47" t="e">
        <f t="shared" si="3"/>
        <v>#REF!</v>
      </c>
      <c r="CP11" s="42"/>
      <c r="CQ11" s="77"/>
      <c r="CR11" s="1"/>
      <c r="CS11" s="27"/>
      <c r="CT11" s="132"/>
      <c r="CU11" s="344" t="s">
        <v>102</v>
      </c>
      <c r="CV11" s="344"/>
      <c r="CW11" s="49" t="e">
        <f>IF((CG11-CH11)&gt;0,0,-CG11+CH11)</f>
        <v>#REF!</v>
      </c>
      <c r="CX11" s="49" t="e">
        <f>IF((CG11-CH11)&gt;0,+CG11-CH11,0)</f>
        <v>#REF!</v>
      </c>
      <c r="CY11" s="49" t="e">
        <f>IF((CH11-CI11)&gt;0,0,-CH11+CI11)</f>
        <v>#REF!</v>
      </c>
      <c r="CZ11" s="49" t="e">
        <f>IF((CH11-CI11)&gt;0,+CH11-CI11,0)</f>
        <v>#REF!</v>
      </c>
      <c r="DA11" s="145"/>
      <c r="DB11" s="344" t="s">
        <v>103</v>
      </c>
      <c r="DC11" s="344"/>
      <c r="DD11" s="49" t="e">
        <f>IF((CM11-CN11)&gt;0,+CM11-CN11,0)</f>
        <v>#REF!</v>
      </c>
      <c r="DE11" s="49" t="e">
        <f>IF((CM11-CN11)&gt;0,0,-CM11+CN11)</f>
        <v>#REF!</v>
      </c>
      <c r="DF11" s="49" t="e">
        <f>IF((CN11-CO11)&gt;0,+CN11-CO11,0)</f>
        <v>#REF!</v>
      </c>
      <c r="DG11" s="49" t="e">
        <f>IF((CN11-CO11)&gt;0,0,-CN11+CO11)</f>
        <v>#REF!</v>
      </c>
      <c r="DH11" s="42"/>
      <c r="DI11" s="77"/>
      <c r="DJ11" s="1"/>
      <c r="DK11" s="27"/>
      <c r="DL11" s="159"/>
      <c r="DM11" s="202"/>
      <c r="DN11" s="3"/>
      <c r="DO11" s="52"/>
      <c r="DP11" s="52"/>
      <c r="DQ11" s="162"/>
      <c r="DR11" s="8"/>
      <c r="DS11" s="6"/>
      <c r="DT11" s="8"/>
      <c r="DU11" s="8"/>
      <c r="DV11" s="42"/>
      <c r="DW11" s="26"/>
      <c r="DX11" s="1"/>
      <c r="DY11" s="27"/>
      <c r="DZ11" s="159"/>
      <c r="EA11" s="202"/>
      <c r="EB11" s="3"/>
      <c r="EC11" s="52"/>
      <c r="ED11" s="52"/>
      <c r="EE11" s="162"/>
      <c r="EF11" s="8"/>
      <c r="EG11" s="6"/>
      <c r="EH11" s="8"/>
      <c r="EI11" s="8"/>
      <c r="EJ11" s="42"/>
      <c r="EK11" s="26"/>
      <c r="EL11" s="1"/>
      <c r="EM11" s="27"/>
      <c r="EN11" s="355"/>
      <c r="EO11" s="335"/>
      <c r="EP11" s="335"/>
      <c r="EQ11" s="358"/>
      <c r="ER11" s="358"/>
      <c r="ES11" s="358"/>
      <c r="ET11" s="358"/>
      <c r="EU11" s="358"/>
      <c r="EV11" s="361"/>
      <c r="EW11" s="26"/>
    </row>
    <row r="12" spans="2:153" ht="13.9" customHeight="1" x14ac:dyDescent="0.2">
      <c r="B12" s="33"/>
      <c r="C12" s="128"/>
      <c r="D12" s="343"/>
      <c r="E12" s="343"/>
      <c r="F12" s="208"/>
      <c r="G12" s="208"/>
      <c r="H12" s="208"/>
      <c r="I12" s="208"/>
      <c r="J12" s="208"/>
      <c r="K12" s="208"/>
      <c r="L12" s="209"/>
      <c r="M12" s="208"/>
      <c r="N12" s="210"/>
      <c r="O12" s="41"/>
      <c r="P12" s="41"/>
      <c r="Q12" s="41"/>
      <c r="R12" s="209"/>
      <c r="S12" s="208"/>
      <c r="T12" s="210"/>
      <c r="U12" s="26"/>
      <c r="W12" s="33"/>
      <c r="X12" s="128"/>
      <c r="Y12" s="339"/>
      <c r="Z12" s="339"/>
      <c r="AA12" s="251"/>
      <c r="AB12" s="251"/>
      <c r="AC12" s="251"/>
      <c r="AD12" s="41"/>
      <c r="AE12" s="41"/>
      <c r="AF12" s="41"/>
      <c r="AG12" s="259"/>
      <c r="AH12" s="260"/>
      <c r="AI12" s="261"/>
      <c r="AJ12" s="41"/>
      <c r="AK12" s="41"/>
      <c r="AL12" s="41"/>
      <c r="AM12" s="259"/>
      <c r="AN12" s="260"/>
      <c r="AO12" s="261"/>
      <c r="AP12" s="26"/>
      <c r="AR12" s="33"/>
      <c r="AS12" s="128"/>
      <c r="AT12" s="339"/>
      <c r="AU12" s="339"/>
      <c r="AV12" s="208"/>
      <c r="AW12" s="208"/>
      <c r="AX12" s="208"/>
      <c r="AY12" s="41"/>
      <c r="AZ12" s="41"/>
      <c r="BA12" s="41"/>
      <c r="BB12" s="259"/>
      <c r="BC12" s="260"/>
      <c r="BD12" s="261"/>
      <c r="BE12" s="41"/>
      <c r="BF12" s="41"/>
      <c r="BG12" s="41"/>
      <c r="BH12" s="259"/>
      <c r="BI12" s="260"/>
      <c r="BJ12" s="261"/>
      <c r="BK12" s="26"/>
      <c r="BM12" s="33"/>
      <c r="BN12" s="129"/>
      <c r="BO12" s="344" t="s">
        <v>8</v>
      </c>
      <c r="BP12" s="344"/>
      <c r="BQ12" s="50" t="e">
        <f>SUM(BQ13:BQ20)</f>
        <v>#REF!</v>
      </c>
      <c r="BR12" s="50" t="e">
        <f t="shared" ref="BR12:BS12" si="4">SUM(BR13:BR20)</f>
        <v>#REF!</v>
      </c>
      <c r="BS12" s="50" t="e">
        <f t="shared" si="4"/>
        <v>#REF!</v>
      </c>
      <c r="BT12" s="145"/>
      <c r="BU12" s="340" t="s">
        <v>9</v>
      </c>
      <c r="BV12" s="340"/>
      <c r="BW12" s="50" t="e">
        <f>SUM(BW13:BW15)</f>
        <v>#REF!</v>
      </c>
      <c r="BX12" s="50" t="e">
        <f t="shared" ref="BX12:BY12" si="5">SUM(BX13:BX15)</f>
        <v>#REF!</v>
      </c>
      <c r="BY12" s="50" t="e">
        <f t="shared" si="5"/>
        <v>#REF!</v>
      </c>
      <c r="BZ12" s="51"/>
      <c r="CA12" s="26"/>
      <c r="CB12" s="1"/>
      <c r="CC12" s="27"/>
      <c r="CD12" s="132"/>
      <c r="CE12" s="345" t="s">
        <v>104</v>
      </c>
      <c r="CF12" s="345"/>
      <c r="CG12" s="47" t="e">
        <f>SUM(CG13:CG19)</f>
        <v>#REF!</v>
      </c>
      <c r="CH12" s="47" t="e">
        <f t="shared" ref="CH12:CI12" si="6">SUM(CH13:CH19)</f>
        <v>#REF!</v>
      </c>
      <c r="CI12" s="47" t="e">
        <f t="shared" si="6"/>
        <v>#REF!</v>
      </c>
      <c r="CJ12" s="145"/>
      <c r="CK12" s="345" t="s">
        <v>105</v>
      </c>
      <c r="CL12" s="345"/>
      <c r="CM12" s="47" t="e">
        <f>SUM(CM13:CM20)</f>
        <v>#REF!</v>
      </c>
      <c r="CN12" s="47" t="e">
        <f t="shared" ref="CN12:CO12" si="7">SUM(CN13:CN20)</f>
        <v>#REF!</v>
      </c>
      <c r="CO12" s="47" t="e">
        <f t="shared" si="7"/>
        <v>#REF!</v>
      </c>
      <c r="CP12" s="42"/>
      <c r="CQ12" s="77"/>
      <c r="CR12" s="1"/>
      <c r="CS12" s="27"/>
      <c r="CT12" s="132"/>
      <c r="CU12" s="345" t="s">
        <v>104</v>
      </c>
      <c r="CV12" s="345"/>
      <c r="CW12" s="49" t="e">
        <f t="shared" ref="CW12:CW32" si="8">IF((CG12-CH12)&gt;0,0,-CG12+CH12)</f>
        <v>#REF!</v>
      </c>
      <c r="CX12" s="49" t="e">
        <f t="shared" ref="CX12:CX32" si="9">IF((CG12-CH12)&gt;0,+CG12-CH12,0)</f>
        <v>#REF!</v>
      </c>
      <c r="CY12" s="49" t="e">
        <f t="shared" ref="CY12:CY19" si="10">IF((CH12-CI12)&gt;0,0,-CH12+CI12)</f>
        <v>#REF!</v>
      </c>
      <c r="CZ12" s="49" t="e">
        <f t="shared" ref="CZ12:CZ19" si="11">IF((CH12-CI12)&gt;0,+CH12-CI12,0)</f>
        <v>#REF!</v>
      </c>
      <c r="DA12" s="145"/>
      <c r="DB12" s="345" t="s">
        <v>105</v>
      </c>
      <c r="DC12" s="345"/>
      <c r="DD12" s="49" t="e">
        <f t="shared" ref="DD12:DD49" si="12">IF((CM12-CN12)&gt;0,+CM12-CN12,0)</f>
        <v>#REF!</v>
      </c>
      <c r="DE12" s="49" t="e">
        <f t="shared" ref="DE12:DE49" si="13">IF((CM12-CN12)&gt;0,0,-CM12+CN12)</f>
        <v>#REF!</v>
      </c>
      <c r="DF12" s="49" t="e">
        <f t="shared" ref="DF12:DF20" si="14">IF((CN12-CO12)&gt;0,+CN12-CO12,0)</f>
        <v>#REF!</v>
      </c>
      <c r="DG12" s="49" t="e">
        <f t="shared" ref="DG12:DG20" si="15">IF((CN12-CO12)&gt;0,0,-CN12+CO12)</f>
        <v>#REF!</v>
      </c>
      <c r="DH12" s="42"/>
      <c r="DI12" s="77"/>
      <c r="DJ12" s="1"/>
      <c r="DK12" s="27"/>
      <c r="DL12" s="159"/>
      <c r="DM12" s="349" t="s">
        <v>226</v>
      </c>
      <c r="DN12" s="349"/>
      <c r="DO12" s="52"/>
      <c r="DP12" s="52"/>
      <c r="DQ12" s="162"/>
      <c r="DR12" s="349" t="s">
        <v>201</v>
      </c>
      <c r="DS12" s="349"/>
      <c r="DT12" s="52"/>
      <c r="DU12" s="52"/>
      <c r="DV12" s="42"/>
      <c r="DW12" s="26"/>
      <c r="DX12" s="1"/>
      <c r="DY12" s="27"/>
      <c r="DZ12" s="159"/>
      <c r="EA12" s="349" t="s">
        <v>226</v>
      </c>
      <c r="EB12" s="349"/>
      <c r="EC12" s="52"/>
      <c r="ED12" s="52"/>
      <c r="EE12" s="162"/>
      <c r="EF12" s="349" t="s">
        <v>201</v>
      </c>
      <c r="EG12" s="349"/>
      <c r="EH12" s="52"/>
      <c r="EI12" s="52"/>
      <c r="EJ12" s="42"/>
      <c r="EK12" s="26"/>
      <c r="EL12" s="1"/>
      <c r="EM12" s="27"/>
      <c r="EN12" s="159"/>
      <c r="EO12" s="55"/>
      <c r="EP12" s="197"/>
      <c r="EQ12" s="56"/>
      <c r="ER12" s="57"/>
      <c r="ES12" s="202"/>
      <c r="ET12" s="202"/>
      <c r="EU12" s="55"/>
      <c r="EV12" s="58"/>
      <c r="EW12" s="26"/>
    </row>
    <row r="13" spans="2:153" ht="13.9" customHeight="1" x14ac:dyDescent="0.2">
      <c r="B13" s="33"/>
      <c r="C13" s="129">
        <v>4000</v>
      </c>
      <c r="D13" s="234" t="s">
        <v>6</v>
      </c>
      <c r="E13" s="234"/>
      <c r="F13" s="212">
        <f>+F14+F23+F26</f>
        <v>0</v>
      </c>
      <c r="G13" s="212">
        <f t="shared" ref="G13:H13" si="16">+G14+G23+G26</f>
        <v>0</v>
      </c>
      <c r="H13" s="212">
        <f t="shared" si="16"/>
        <v>0</v>
      </c>
      <c r="I13" s="212" t="e">
        <f>+Integración!#REF!</f>
        <v>#REF!</v>
      </c>
      <c r="J13" s="212" t="e">
        <f>+Integración!#REF!</f>
        <v>#REF!</v>
      </c>
      <c r="K13" s="212" t="e">
        <f>+Integración!#REF!</f>
        <v>#REF!</v>
      </c>
      <c r="L13" s="222" t="e">
        <f>+F13+I13</f>
        <v>#REF!</v>
      </c>
      <c r="M13" s="212" t="e">
        <f t="shared" ref="M13:M66" si="17">+G13+J13</f>
        <v>#REF!</v>
      </c>
      <c r="N13" s="214" t="e">
        <f t="shared" ref="N13:N66" si="18">+H13+K13</f>
        <v>#REF!</v>
      </c>
      <c r="O13" s="44">
        <f t="shared" ref="O13:Q13" si="19">O14+O24+O28</f>
        <v>0</v>
      </c>
      <c r="P13" s="44"/>
      <c r="Q13" s="44">
        <f t="shared" si="19"/>
        <v>0</v>
      </c>
      <c r="R13" s="222" t="e">
        <f t="shared" ref="R13:T28" si="20">+L13-O13</f>
        <v>#REF!</v>
      </c>
      <c r="S13" s="212" t="e">
        <f t="shared" si="20"/>
        <v>#REF!</v>
      </c>
      <c r="T13" s="214" t="e">
        <f t="shared" si="20"/>
        <v>#REF!</v>
      </c>
      <c r="U13" s="46"/>
      <c r="W13" s="27"/>
      <c r="X13" s="133">
        <v>1000</v>
      </c>
      <c r="Y13" s="233" t="s">
        <v>432</v>
      </c>
      <c r="Z13" s="233"/>
      <c r="AA13" s="236">
        <f>+AA14+AA22</f>
        <v>0</v>
      </c>
      <c r="AB13" s="236">
        <f t="shared" ref="AB13:AC13" si="21">+AB14+AB22</f>
        <v>0</v>
      </c>
      <c r="AC13" s="236">
        <f t="shared" si="21"/>
        <v>0</v>
      </c>
      <c r="AD13" s="48" t="e">
        <f>+Integración!#REF!</f>
        <v>#REF!</v>
      </c>
      <c r="AE13" s="48" t="e">
        <f>+Integración!#REF!</f>
        <v>#REF!</v>
      </c>
      <c r="AF13" s="48" t="e">
        <f>+Integración!#REF!</f>
        <v>#REF!</v>
      </c>
      <c r="AG13" s="99" t="e">
        <f>+AA13+AD13</f>
        <v>#REF!</v>
      </c>
      <c r="AH13" s="48" t="e">
        <f t="shared" ref="AH13:AH62" si="22">+AB13+AE13</f>
        <v>#REF!</v>
      </c>
      <c r="AI13" s="97" t="e">
        <f t="shared" ref="AI13:AI62" si="23">+AC13+AF13</f>
        <v>#REF!</v>
      </c>
      <c r="AJ13" s="50">
        <f>AJ14+AJ24+AJ28</f>
        <v>0</v>
      </c>
      <c r="AK13" s="50"/>
      <c r="AL13" s="50">
        <f>AL14+AL24+AL28</f>
        <v>0</v>
      </c>
      <c r="AM13" s="99" t="e">
        <f>AM14+AM24</f>
        <v>#REF!</v>
      </c>
      <c r="AN13" s="48"/>
      <c r="AO13" s="97" t="e">
        <f>AO14+AO24</f>
        <v>#REF!</v>
      </c>
      <c r="AP13" s="46"/>
      <c r="AR13" s="27"/>
      <c r="AS13" s="133"/>
      <c r="AT13" s="233" t="s">
        <v>476</v>
      </c>
      <c r="AU13" s="233"/>
      <c r="AV13" s="236"/>
      <c r="AW13" s="236"/>
      <c r="AX13" s="236"/>
      <c r="AY13" s="47" t="e">
        <f>+Integración!#REF!</f>
        <v>#REF!</v>
      </c>
      <c r="AZ13" s="47" t="e">
        <f>+Integración!#REF!</f>
        <v>#REF!</v>
      </c>
      <c r="BA13" s="47" t="e">
        <f>+Integración!#REF!</f>
        <v>#REF!</v>
      </c>
      <c r="BB13" s="98" t="e">
        <f>+AV13+AY13</f>
        <v>#REF!</v>
      </c>
      <c r="BC13" s="47" t="e">
        <f t="shared" ref="BC13:BC68" si="24">+AW13+AZ13</f>
        <v>#REF!</v>
      </c>
      <c r="BD13" s="96" t="e">
        <f t="shared" ref="BD13:BD68" si="25">+AX13+BA13</f>
        <v>#REF!</v>
      </c>
      <c r="BE13" s="44">
        <f>BE14+BE24+BE28</f>
        <v>0</v>
      </c>
      <c r="BF13" s="44"/>
      <c r="BG13" s="44">
        <f>BG14+BG24+BG28</f>
        <v>0</v>
      </c>
      <c r="BH13" s="98" t="e">
        <f>BH14+BH24</f>
        <v>#REF!</v>
      </c>
      <c r="BI13" s="47"/>
      <c r="BJ13" s="96" t="e">
        <f>BJ14+BJ24</f>
        <v>#REF!</v>
      </c>
      <c r="BK13" s="46"/>
      <c r="BM13" s="33"/>
      <c r="BN13" s="128" t="s">
        <v>60</v>
      </c>
      <c r="BO13" s="342" t="s">
        <v>10</v>
      </c>
      <c r="BP13" s="342"/>
      <c r="BQ13" s="54" t="e">
        <f t="shared" ref="BQ13:BS20" si="26">+R15</f>
        <v>#REF!</v>
      </c>
      <c r="BR13" s="54" t="e">
        <f t="shared" si="26"/>
        <v>#REF!</v>
      </c>
      <c r="BS13" s="54" t="e">
        <f t="shared" si="26"/>
        <v>#REF!</v>
      </c>
      <c r="BT13" s="145" t="s">
        <v>75</v>
      </c>
      <c r="BU13" s="342" t="s">
        <v>11</v>
      </c>
      <c r="BV13" s="342"/>
      <c r="BW13" s="54" t="e">
        <f t="shared" ref="BW13:BY15" si="27">+R34</f>
        <v>#REF!</v>
      </c>
      <c r="BX13" s="54" t="e">
        <f t="shared" si="27"/>
        <v>#REF!</v>
      </c>
      <c r="BY13" s="54" t="e">
        <f t="shared" si="27"/>
        <v>#REF!</v>
      </c>
      <c r="BZ13" s="51"/>
      <c r="CA13" s="26"/>
      <c r="CB13" s="1"/>
      <c r="CC13" s="27"/>
      <c r="CD13" s="132" t="s">
        <v>158</v>
      </c>
      <c r="CE13" s="342" t="s">
        <v>106</v>
      </c>
      <c r="CF13" s="342"/>
      <c r="CG13" s="54" t="e">
        <f t="shared" ref="CG13:CI19" si="28">+AM15</f>
        <v>#REF!</v>
      </c>
      <c r="CH13" s="54" t="e">
        <f t="shared" si="28"/>
        <v>#REF!</v>
      </c>
      <c r="CI13" s="54" t="e">
        <f t="shared" si="28"/>
        <v>#REF!</v>
      </c>
      <c r="CJ13" s="145" t="s">
        <v>174</v>
      </c>
      <c r="CK13" s="342" t="s">
        <v>107</v>
      </c>
      <c r="CL13" s="342"/>
      <c r="CM13" s="54" t="e">
        <f t="shared" ref="CM13:CO20" si="29">+AM34</f>
        <v>#REF!</v>
      </c>
      <c r="CN13" s="54" t="e">
        <f t="shared" si="29"/>
        <v>#REF!</v>
      </c>
      <c r="CO13" s="54" t="e">
        <f t="shared" si="29"/>
        <v>#REF!</v>
      </c>
      <c r="CP13" s="42"/>
      <c r="CQ13" s="77"/>
      <c r="CR13" s="1"/>
      <c r="CS13" s="27"/>
      <c r="CT13" s="132" t="s">
        <v>158</v>
      </c>
      <c r="CU13" s="342" t="s">
        <v>106</v>
      </c>
      <c r="CV13" s="342"/>
      <c r="CW13" s="54" t="e">
        <f t="shared" si="8"/>
        <v>#REF!</v>
      </c>
      <c r="CX13" s="54" t="e">
        <f t="shared" si="9"/>
        <v>#REF!</v>
      </c>
      <c r="CY13" s="54" t="e">
        <f t="shared" si="10"/>
        <v>#REF!</v>
      </c>
      <c r="CZ13" s="54" t="e">
        <f t="shared" si="11"/>
        <v>#REF!</v>
      </c>
      <c r="DA13" s="145" t="s">
        <v>174</v>
      </c>
      <c r="DB13" s="342" t="s">
        <v>107</v>
      </c>
      <c r="DC13" s="342"/>
      <c r="DD13" s="54" t="e">
        <f t="shared" si="12"/>
        <v>#REF!</v>
      </c>
      <c r="DE13" s="54" t="e">
        <f t="shared" si="13"/>
        <v>#REF!</v>
      </c>
      <c r="DF13" s="54" t="e">
        <f t="shared" si="14"/>
        <v>#REF!</v>
      </c>
      <c r="DG13" s="54" t="e">
        <f t="shared" si="15"/>
        <v>#REF!</v>
      </c>
      <c r="DH13" s="42"/>
      <c r="DI13" s="77"/>
      <c r="DJ13" s="1"/>
      <c r="DK13" s="27"/>
      <c r="DL13" s="159"/>
      <c r="DM13" s="202"/>
      <c r="DN13" s="202"/>
      <c r="DO13" s="52"/>
      <c r="DP13" s="52"/>
      <c r="DQ13" s="162"/>
      <c r="DR13" s="202"/>
      <c r="DS13" s="3"/>
      <c r="DT13" s="52"/>
      <c r="DU13" s="52"/>
      <c r="DV13" s="42"/>
      <c r="DW13" s="26"/>
      <c r="DX13" s="1"/>
      <c r="DY13" s="27"/>
      <c r="DZ13" s="159"/>
      <c r="EA13" s="202"/>
      <c r="EB13" s="202"/>
      <c r="EC13" s="52"/>
      <c r="ED13" s="52"/>
      <c r="EE13" s="162"/>
      <c r="EF13" s="202"/>
      <c r="EG13" s="3"/>
      <c r="EH13" s="52"/>
      <c r="EI13" s="52"/>
      <c r="EJ13" s="42"/>
      <c r="EK13" s="26"/>
      <c r="EL13" s="1"/>
      <c r="EM13" s="27"/>
      <c r="EN13" s="132" t="s">
        <v>195</v>
      </c>
      <c r="EO13" s="344" t="s">
        <v>152</v>
      </c>
      <c r="EP13" s="344"/>
      <c r="EQ13" s="178"/>
      <c r="ER13" s="175" t="e">
        <f>+CN45</f>
        <v>#REF!</v>
      </c>
      <c r="ES13" s="175" t="e">
        <f>+CM45-CN45</f>
        <v>#REF!</v>
      </c>
      <c r="ET13" s="60">
        <v>0</v>
      </c>
      <c r="EU13" s="61"/>
      <c r="EV13" s="58"/>
      <c r="EW13" s="26"/>
    </row>
    <row r="14" spans="2:153" ht="13.9" customHeight="1" x14ac:dyDescent="0.2">
      <c r="B14" s="33"/>
      <c r="C14" s="129">
        <v>4100</v>
      </c>
      <c r="D14" s="234" t="s">
        <v>388</v>
      </c>
      <c r="E14" s="234"/>
      <c r="F14" s="212">
        <f>SUM(F15:F22)</f>
        <v>0</v>
      </c>
      <c r="G14" s="212">
        <f t="shared" ref="G14:H14" si="30">SUM(G15:G22)</f>
        <v>0</v>
      </c>
      <c r="H14" s="212">
        <f t="shared" si="30"/>
        <v>0</v>
      </c>
      <c r="I14" s="212" t="e">
        <f>+Integración!#REF!</f>
        <v>#REF!</v>
      </c>
      <c r="J14" s="212" t="e">
        <f>+Integración!#REF!</f>
        <v>#REF!</v>
      </c>
      <c r="K14" s="212" t="e">
        <f>+Integración!#REF!</f>
        <v>#REF!</v>
      </c>
      <c r="L14" s="222" t="e">
        <f t="shared" ref="L14:L66" si="31">+F14+I14</f>
        <v>#REF!</v>
      </c>
      <c r="M14" s="212" t="e">
        <f t="shared" si="17"/>
        <v>#REF!</v>
      </c>
      <c r="N14" s="214" t="e">
        <f t="shared" si="18"/>
        <v>#REF!</v>
      </c>
      <c r="O14" s="50"/>
      <c r="P14" s="50"/>
      <c r="Q14" s="50"/>
      <c r="R14" s="222" t="e">
        <f t="shared" si="20"/>
        <v>#REF!</v>
      </c>
      <c r="S14" s="212" t="e">
        <f t="shared" si="20"/>
        <v>#REF!</v>
      </c>
      <c r="T14" s="214" t="e">
        <f t="shared" si="20"/>
        <v>#REF!</v>
      </c>
      <c r="U14" s="26"/>
      <c r="W14" s="27"/>
      <c r="X14" s="133">
        <v>1100</v>
      </c>
      <c r="Y14" s="233" t="s">
        <v>433</v>
      </c>
      <c r="Z14" s="233"/>
      <c r="AA14" s="236">
        <f>SUM(AA15:AA21)</f>
        <v>0</v>
      </c>
      <c r="AB14" s="236">
        <f t="shared" ref="AB14:AC14" si="32">SUM(AB15:AB21)</f>
        <v>0</v>
      </c>
      <c r="AC14" s="236">
        <f t="shared" si="32"/>
        <v>0</v>
      </c>
      <c r="AD14" s="48" t="e">
        <f>+Integración!#REF!</f>
        <v>#REF!</v>
      </c>
      <c r="AE14" s="48" t="e">
        <f>+Integración!#REF!</f>
        <v>#REF!</v>
      </c>
      <c r="AF14" s="48" t="e">
        <f>+Integración!#REF!</f>
        <v>#REF!</v>
      </c>
      <c r="AG14" s="99" t="e">
        <f t="shared" ref="AG14:AG62" si="33">+AA14+AD14</f>
        <v>#REF!</v>
      </c>
      <c r="AH14" s="48" t="e">
        <f t="shared" si="22"/>
        <v>#REF!</v>
      </c>
      <c r="AI14" s="97" t="e">
        <f t="shared" si="23"/>
        <v>#REF!</v>
      </c>
      <c r="AJ14" s="50"/>
      <c r="AK14" s="50"/>
      <c r="AL14" s="50"/>
      <c r="AM14" s="99" t="e">
        <f>SUM(AM15:AM21)</f>
        <v>#REF!</v>
      </c>
      <c r="AN14" s="48"/>
      <c r="AO14" s="97" t="e">
        <f>SUM(AO15:AO21)</f>
        <v>#REF!</v>
      </c>
      <c r="AP14" s="26"/>
      <c r="AR14" s="27"/>
      <c r="AS14" s="133"/>
      <c r="AT14" s="233" t="s">
        <v>477</v>
      </c>
      <c r="AU14" s="233"/>
      <c r="AV14" s="236">
        <f>SUM(AV15:AV25)</f>
        <v>0</v>
      </c>
      <c r="AW14" s="236">
        <f t="shared" ref="AW14:AX14" si="34">SUM(AW15:AW25)</f>
        <v>0</v>
      </c>
      <c r="AX14" s="236">
        <f t="shared" si="34"/>
        <v>0</v>
      </c>
      <c r="AY14" s="47" t="e">
        <f>+Integración!#REF!</f>
        <v>#REF!</v>
      </c>
      <c r="AZ14" s="47" t="e">
        <f>+Integración!#REF!</f>
        <v>#REF!</v>
      </c>
      <c r="BA14" s="47" t="e">
        <f>+Integración!#REF!</f>
        <v>#REF!</v>
      </c>
      <c r="BB14" s="98" t="e">
        <f t="shared" ref="BB14:BB68" si="35">+AV14+AY14</f>
        <v>#REF!</v>
      </c>
      <c r="BC14" s="47" t="e">
        <f t="shared" si="24"/>
        <v>#REF!</v>
      </c>
      <c r="BD14" s="96" t="e">
        <f t="shared" si="25"/>
        <v>#REF!</v>
      </c>
      <c r="BE14" s="50"/>
      <c r="BF14" s="50"/>
      <c r="BG14" s="50"/>
      <c r="BH14" s="98" t="e">
        <f>SUM(BH15:BH21)</f>
        <v>#REF!</v>
      </c>
      <c r="BI14" s="47"/>
      <c r="BJ14" s="96" t="e">
        <f>SUM(BJ15:BJ21)</f>
        <v>#REF!</v>
      </c>
      <c r="BK14" s="26"/>
      <c r="BM14" s="33"/>
      <c r="BN14" s="128" t="s">
        <v>61</v>
      </c>
      <c r="BO14" s="342" t="s">
        <v>12</v>
      </c>
      <c r="BP14" s="342"/>
      <c r="BQ14" s="54" t="e">
        <f t="shared" si="26"/>
        <v>#REF!</v>
      </c>
      <c r="BR14" s="54" t="e">
        <f t="shared" si="26"/>
        <v>#REF!</v>
      </c>
      <c r="BS14" s="54" t="e">
        <f t="shared" si="26"/>
        <v>#REF!</v>
      </c>
      <c r="BT14" s="145" t="s">
        <v>76</v>
      </c>
      <c r="BU14" s="342" t="s">
        <v>13</v>
      </c>
      <c r="BV14" s="342"/>
      <c r="BW14" s="54" t="e">
        <f t="shared" si="27"/>
        <v>#REF!</v>
      </c>
      <c r="BX14" s="54" t="e">
        <f t="shared" si="27"/>
        <v>#REF!</v>
      </c>
      <c r="BY14" s="54" t="e">
        <f t="shared" si="27"/>
        <v>#REF!</v>
      </c>
      <c r="BZ14" s="51"/>
      <c r="CA14" s="26"/>
      <c r="CB14" s="1"/>
      <c r="CC14" s="27"/>
      <c r="CD14" s="132" t="s">
        <v>159</v>
      </c>
      <c r="CE14" s="342" t="s">
        <v>108</v>
      </c>
      <c r="CF14" s="342"/>
      <c r="CG14" s="54" t="e">
        <f t="shared" si="28"/>
        <v>#REF!</v>
      </c>
      <c r="CH14" s="54" t="e">
        <f t="shared" si="28"/>
        <v>#REF!</v>
      </c>
      <c r="CI14" s="54" t="e">
        <f t="shared" si="28"/>
        <v>#REF!</v>
      </c>
      <c r="CJ14" s="145" t="s">
        <v>175</v>
      </c>
      <c r="CK14" s="342" t="s">
        <v>109</v>
      </c>
      <c r="CL14" s="342"/>
      <c r="CM14" s="54" t="e">
        <f t="shared" si="29"/>
        <v>#REF!</v>
      </c>
      <c r="CN14" s="54" t="e">
        <f t="shared" si="29"/>
        <v>#REF!</v>
      </c>
      <c r="CO14" s="54" t="e">
        <f t="shared" si="29"/>
        <v>#REF!</v>
      </c>
      <c r="CP14" s="42"/>
      <c r="CQ14" s="77"/>
      <c r="CR14" s="1"/>
      <c r="CS14" s="27"/>
      <c r="CT14" s="132" t="s">
        <v>159</v>
      </c>
      <c r="CU14" s="342" t="s">
        <v>108</v>
      </c>
      <c r="CV14" s="342"/>
      <c r="CW14" s="54" t="e">
        <f t="shared" si="8"/>
        <v>#REF!</v>
      </c>
      <c r="CX14" s="54" t="e">
        <f t="shared" si="9"/>
        <v>#REF!</v>
      </c>
      <c r="CY14" s="54" t="e">
        <f t="shared" si="10"/>
        <v>#REF!</v>
      </c>
      <c r="CZ14" s="54" t="e">
        <f t="shared" si="11"/>
        <v>#REF!</v>
      </c>
      <c r="DA14" s="145" t="s">
        <v>175</v>
      </c>
      <c r="DB14" s="342" t="s">
        <v>109</v>
      </c>
      <c r="DC14" s="342"/>
      <c r="DD14" s="54" t="e">
        <f t="shared" si="12"/>
        <v>#REF!</v>
      </c>
      <c r="DE14" s="54" t="e">
        <f t="shared" si="13"/>
        <v>#REF!</v>
      </c>
      <c r="DF14" s="54" t="e">
        <f t="shared" si="14"/>
        <v>#REF!</v>
      </c>
      <c r="DG14" s="54" t="e">
        <f t="shared" si="15"/>
        <v>#REF!</v>
      </c>
      <c r="DH14" s="42"/>
      <c r="DI14" s="77"/>
      <c r="DJ14" s="1"/>
      <c r="DK14" s="27"/>
      <c r="DL14" s="159"/>
      <c r="DM14" s="272" t="s">
        <v>198</v>
      </c>
      <c r="DN14" s="272"/>
      <c r="DO14" s="50" t="e">
        <f>SUM(DO15:DO25)</f>
        <v>#REF!</v>
      </c>
      <c r="DP14" s="50" t="e">
        <f t="shared" ref="DP14" si="36">SUM(DP15:DP25)</f>
        <v>#REF!</v>
      </c>
      <c r="DQ14" s="162"/>
      <c r="DR14" s="272" t="s">
        <v>198</v>
      </c>
      <c r="DS14" s="272"/>
      <c r="DT14" s="50" t="e">
        <f>SUM(DT15:DT17)</f>
        <v>#REF!</v>
      </c>
      <c r="DU14" s="50" t="e">
        <f t="shared" ref="DU14" si="37">SUM(DU15:DU17)</f>
        <v>#REF!</v>
      </c>
      <c r="DV14" s="42"/>
      <c r="DW14" s="26"/>
      <c r="DX14" s="1"/>
      <c r="DY14" s="27"/>
      <c r="DZ14" s="159"/>
      <c r="EA14" s="272" t="s">
        <v>198</v>
      </c>
      <c r="EB14" s="272"/>
      <c r="EC14" s="50" t="e">
        <f>SUM(EC15:EC25)</f>
        <v>#REF!</v>
      </c>
      <c r="ED14" s="50" t="e">
        <f t="shared" ref="ED14" si="38">SUM(ED15:ED25)</f>
        <v>#REF!</v>
      </c>
      <c r="EE14" s="162"/>
      <c r="EF14" s="272" t="s">
        <v>198</v>
      </c>
      <c r="EG14" s="272"/>
      <c r="EH14" s="50" t="e">
        <f>SUM(EH15:EH17)</f>
        <v>#REF!</v>
      </c>
      <c r="EI14" s="50" t="e">
        <f t="shared" ref="EI14" si="39">SUM(EI15:EI17)</f>
        <v>#REF!</v>
      </c>
      <c r="EJ14" s="42"/>
      <c r="EK14" s="26"/>
      <c r="EL14" s="1"/>
      <c r="EM14" s="27"/>
      <c r="EN14" s="167"/>
      <c r="EO14" s="55"/>
      <c r="EP14" s="56"/>
      <c r="EQ14" s="179"/>
      <c r="ER14" s="179"/>
      <c r="ES14" s="179"/>
      <c r="ET14" s="62"/>
      <c r="EU14" s="62"/>
      <c r="EV14" s="58"/>
      <c r="EW14" s="26"/>
    </row>
    <row r="15" spans="2:153" ht="13.9" customHeight="1" x14ac:dyDescent="0.2">
      <c r="B15" s="33"/>
      <c r="C15" s="128">
        <v>4110</v>
      </c>
      <c r="D15" s="235" t="s">
        <v>10</v>
      </c>
      <c r="E15" s="235"/>
      <c r="F15" s="217">
        <v>0</v>
      </c>
      <c r="G15" s="217">
        <v>0</v>
      </c>
      <c r="H15" s="217">
        <v>0</v>
      </c>
      <c r="I15" s="212" t="e">
        <f>+Integración!#REF!</f>
        <v>#REF!</v>
      </c>
      <c r="J15" s="212" t="e">
        <f>+Integración!#REF!</f>
        <v>#REF!</v>
      </c>
      <c r="K15" s="212" t="e">
        <f>+Integración!#REF!</f>
        <v>#REF!</v>
      </c>
      <c r="L15" s="218" t="e">
        <f t="shared" si="31"/>
        <v>#REF!</v>
      </c>
      <c r="M15" s="225" t="e">
        <f t="shared" si="17"/>
        <v>#REF!</v>
      </c>
      <c r="N15" s="227" t="e">
        <f t="shared" si="18"/>
        <v>#REF!</v>
      </c>
      <c r="O15" s="54"/>
      <c r="P15" s="54"/>
      <c r="Q15" s="54"/>
      <c r="R15" s="218" t="e">
        <f>+L15-O15</f>
        <v>#REF!</v>
      </c>
      <c r="S15" s="225" t="e">
        <f t="shared" si="20"/>
        <v>#REF!</v>
      </c>
      <c r="T15" s="227" t="e">
        <f t="shared" si="20"/>
        <v>#REF!</v>
      </c>
      <c r="U15" s="26"/>
      <c r="W15" s="27"/>
      <c r="X15" s="132">
        <v>1110</v>
      </c>
      <c r="Y15" s="224" t="s">
        <v>434</v>
      </c>
      <c r="Z15" s="224"/>
      <c r="AA15" s="217">
        <v>0</v>
      </c>
      <c r="AB15" s="217">
        <v>0</v>
      </c>
      <c r="AC15" s="217">
        <v>0</v>
      </c>
      <c r="AD15" s="54" t="e">
        <f>+Integración!#REF!</f>
        <v>#REF!</v>
      </c>
      <c r="AE15" s="54" t="e">
        <f>+Integración!#REF!</f>
        <v>#REF!</v>
      </c>
      <c r="AF15" s="54" t="e">
        <f>+Integración!#REF!</f>
        <v>#REF!</v>
      </c>
      <c r="AG15" s="91" t="e">
        <f t="shared" si="33"/>
        <v>#REF!</v>
      </c>
      <c r="AH15" s="54" t="e">
        <f t="shared" si="22"/>
        <v>#REF!</v>
      </c>
      <c r="AI15" s="92" t="e">
        <f t="shared" si="23"/>
        <v>#REF!</v>
      </c>
      <c r="AJ15" s="54"/>
      <c r="AK15" s="54"/>
      <c r="AL15" s="54"/>
      <c r="AM15" s="91" t="e">
        <f>+AG15-AJ15</f>
        <v>#REF!</v>
      </c>
      <c r="AN15" s="54" t="e">
        <f t="shared" ref="AN15:AO62" si="40">+AH15-AK15</f>
        <v>#REF!</v>
      </c>
      <c r="AO15" s="92" t="e">
        <f t="shared" si="40"/>
        <v>#REF!</v>
      </c>
      <c r="AP15" s="26"/>
      <c r="AR15" s="27"/>
      <c r="AS15" s="132">
        <v>4110</v>
      </c>
      <c r="AT15" s="224" t="s">
        <v>10</v>
      </c>
      <c r="AU15" s="224"/>
      <c r="AV15" s="217">
        <v>0</v>
      </c>
      <c r="AW15" s="217">
        <v>0</v>
      </c>
      <c r="AX15" s="217">
        <v>0</v>
      </c>
      <c r="AY15" s="54" t="e">
        <f>+Integración!#REF!</f>
        <v>#REF!</v>
      </c>
      <c r="AZ15" s="54" t="e">
        <f>+Integración!#REF!</f>
        <v>#REF!</v>
      </c>
      <c r="BA15" s="54" t="e">
        <f>+Integración!#REF!</f>
        <v>#REF!</v>
      </c>
      <c r="BB15" s="91" t="e">
        <f t="shared" si="35"/>
        <v>#REF!</v>
      </c>
      <c r="BC15" s="54" t="e">
        <f t="shared" si="24"/>
        <v>#REF!</v>
      </c>
      <c r="BD15" s="92" t="e">
        <f t="shared" si="25"/>
        <v>#REF!</v>
      </c>
      <c r="BE15" s="54"/>
      <c r="BF15" s="54"/>
      <c r="BG15" s="54"/>
      <c r="BH15" s="91" t="e">
        <f>+BB15-BE15</f>
        <v>#REF!</v>
      </c>
      <c r="BI15" s="54" t="e">
        <f t="shared" ref="BI15:BJ68" si="41">+BC15-BF15</f>
        <v>#REF!</v>
      </c>
      <c r="BJ15" s="92" t="e">
        <f t="shared" si="41"/>
        <v>#REF!</v>
      </c>
      <c r="BK15" s="26"/>
      <c r="BM15" s="33"/>
      <c r="BN15" s="128" t="s">
        <v>62</v>
      </c>
      <c r="BO15" s="342" t="s">
        <v>14</v>
      </c>
      <c r="BP15" s="342"/>
      <c r="BQ15" s="54" t="e">
        <f t="shared" si="26"/>
        <v>#REF!</v>
      </c>
      <c r="BR15" s="54" t="e">
        <f t="shared" si="26"/>
        <v>#REF!</v>
      </c>
      <c r="BS15" s="54" t="e">
        <f t="shared" si="26"/>
        <v>#REF!</v>
      </c>
      <c r="BT15" s="145" t="s">
        <v>77</v>
      </c>
      <c r="BU15" s="342" t="s">
        <v>15</v>
      </c>
      <c r="BV15" s="342"/>
      <c r="BW15" s="54" t="e">
        <f t="shared" si="27"/>
        <v>#REF!</v>
      </c>
      <c r="BX15" s="54" t="e">
        <f t="shared" si="27"/>
        <v>#REF!</v>
      </c>
      <c r="BY15" s="54" t="e">
        <f t="shared" si="27"/>
        <v>#REF!</v>
      </c>
      <c r="BZ15" s="51"/>
      <c r="CA15" s="26"/>
      <c r="CB15" s="1"/>
      <c r="CC15" s="27"/>
      <c r="CD15" s="132" t="s">
        <v>160</v>
      </c>
      <c r="CE15" s="342" t="s">
        <v>110</v>
      </c>
      <c r="CF15" s="342"/>
      <c r="CG15" s="54" t="e">
        <f t="shared" si="28"/>
        <v>#REF!</v>
      </c>
      <c r="CH15" s="54" t="e">
        <f t="shared" si="28"/>
        <v>#REF!</v>
      </c>
      <c r="CI15" s="54" t="e">
        <f t="shared" si="28"/>
        <v>#REF!</v>
      </c>
      <c r="CJ15" s="145" t="s">
        <v>176</v>
      </c>
      <c r="CK15" s="342" t="s">
        <v>111</v>
      </c>
      <c r="CL15" s="342"/>
      <c r="CM15" s="54" t="e">
        <f t="shared" si="29"/>
        <v>#REF!</v>
      </c>
      <c r="CN15" s="54" t="e">
        <f t="shared" si="29"/>
        <v>#REF!</v>
      </c>
      <c r="CO15" s="54" t="e">
        <f t="shared" si="29"/>
        <v>#REF!</v>
      </c>
      <c r="CP15" s="42"/>
      <c r="CQ15" s="77"/>
      <c r="CR15" s="1"/>
      <c r="CS15" s="27"/>
      <c r="CT15" s="132" t="s">
        <v>160</v>
      </c>
      <c r="CU15" s="342" t="s">
        <v>110</v>
      </c>
      <c r="CV15" s="342"/>
      <c r="CW15" s="54" t="e">
        <f t="shared" si="8"/>
        <v>#REF!</v>
      </c>
      <c r="CX15" s="54" t="e">
        <f t="shared" si="9"/>
        <v>#REF!</v>
      </c>
      <c r="CY15" s="54" t="e">
        <f t="shared" si="10"/>
        <v>#REF!</v>
      </c>
      <c r="CZ15" s="54" t="e">
        <f t="shared" si="11"/>
        <v>#REF!</v>
      </c>
      <c r="DA15" s="145" t="s">
        <v>176</v>
      </c>
      <c r="DB15" s="342" t="s">
        <v>111</v>
      </c>
      <c r="DC15" s="342"/>
      <c r="DD15" s="54" t="e">
        <f t="shared" si="12"/>
        <v>#REF!</v>
      </c>
      <c r="DE15" s="54" t="e">
        <f t="shared" si="13"/>
        <v>#REF!</v>
      </c>
      <c r="DF15" s="54" t="e">
        <f t="shared" si="14"/>
        <v>#REF!</v>
      </c>
      <c r="DG15" s="54" t="e">
        <f t="shared" si="15"/>
        <v>#REF!</v>
      </c>
      <c r="DH15" s="42"/>
      <c r="DI15" s="77"/>
      <c r="DJ15" s="1"/>
      <c r="DK15" s="27"/>
      <c r="DL15" s="128" t="s">
        <v>60</v>
      </c>
      <c r="DM15" s="1"/>
      <c r="DN15" s="9" t="s">
        <v>10</v>
      </c>
      <c r="DO15" s="54" t="e">
        <f>+BQ13</f>
        <v>#REF!</v>
      </c>
      <c r="DP15" s="54" t="e">
        <f t="shared" ref="DP15:DP22" si="42">+BR13</f>
        <v>#REF!</v>
      </c>
      <c r="DQ15" s="162"/>
      <c r="DR15" s="202"/>
      <c r="DS15" s="9" t="s">
        <v>129</v>
      </c>
      <c r="DT15" s="54">
        <v>0</v>
      </c>
      <c r="DU15" s="54">
        <v>0</v>
      </c>
      <c r="DV15" s="42"/>
      <c r="DW15" s="26"/>
      <c r="DX15" s="1"/>
      <c r="DY15" s="27"/>
      <c r="DZ15" s="128" t="s">
        <v>60</v>
      </c>
      <c r="EA15" s="1"/>
      <c r="EB15" s="9" t="s">
        <v>10</v>
      </c>
      <c r="EC15" s="54" t="e">
        <f t="shared" ref="EC15:EC25" si="43">+BH15</f>
        <v>#REF!</v>
      </c>
      <c r="ED15" s="54" t="e">
        <f t="shared" ref="ED15:ED25" si="44">+BI15</f>
        <v>#REF!</v>
      </c>
      <c r="EE15" s="162"/>
      <c r="EF15" s="202"/>
      <c r="EG15" s="9" t="s">
        <v>129</v>
      </c>
      <c r="EH15" s="54" t="e">
        <f t="shared" ref="EH15:EI17" si="45">+BH46</f>
        <v>#REF!</v>
      </c>
      <c r="EI15" s="54" t="e">
        <f t="shared" si="45"/>
        <v>#REF!</v>
      </c>
      <c r="EJ15" s="42"/>
      <c r="EK15" s="26"/>
      <c r="EL15" s="1"/>
      <c r="EM15" s="27"/>
      <c r="EN15" s="167"/>
      <c r="EO15" s="344" t="s">
        <v>233</v>
      </c>
      <c r="EP15" s="344"/>
      <c r="EQ15" s="180" t="e">
        <f>SUM(EQ16:EQ18)</f>
        <v>#REF!</v>
      </c>
      <c r="ER15" s="180"/>
      <c r="ES15" s="180"/>
      <c r="ET15" s="67">
        <f>SUM(ET16:ET18)</f>
        <v>0</v>
      </c>
      <c r="EU15" s="67" t="e">
        <f>SUM(EQ15:ET15)</f>
        <v>#REF!</v>
      </c>
      <c r="EV15" s="58"/>
      <c r="EW15" s="26"/>
    </row>
    <row r="16" spans="2:153" ht="13.9" customHeight="1" x14ac:dyDescent="0.2">
      <c r="B16" s="33"/>
      <c r="C16" s="128">
        <v>4120</v>
      </c>
      <c r="D16" s="235" t="s">
        <v>389</v>
      </c>
      <c r="E16" s="235"/>
      <c r="F16" s="217">
        <v>0</v>
      </c>
      <c r="G16" s="217">
        <v>0</v>
      </c>
      <c r="H16" s="217">
        <v>0</v>
      </c>
      <c r="I16" s="212" t="e">
        <f>+Integración!#REF!</f>
        <v>#REF!</v>
      </c>
      <c r="J16" s="212" t="e">
        <f>+Integración!#REF!</f>
        <v>#REF!</v>
      </c>
      <c r="K16" s="212" t="e">
        <f>+Integración!#REF!</f>
        <v>#REF!</v>
      </c>
      <c r="L16" s="218" t="e">
        <f t="shared" si="31"/>
        <v>#REF!</v>
      </c>
      <c r="M16" s="225" t="e">
        <f t="shared" si="17"/>
        <v>#REF!</v>
      </c>
      <c r="N16" s="227" t="e">
        <f t="shared" si="18"/>
        <v>#REF!</v>
      </c>
      <c r="O16" s="54"/>
      <c r="P16" s="54"/>
      <c r="Q16" s="54"/>
      <c r="R16" s="218" t="e">
        <f t="shared" ref="R16:T66" si="46">+L16-O16</f>
        <v>#REF!</v>
      </c>
      <c r="S16" s="225" t="e">
        <f t="shared" si="20"/>
        <v>#REF!</v>
      </c>
      <c r="T16" s="227" t="e">
        <f t="shared" si="20"/>
        <v>#REF!</v>
      </c>
      <c r="U16" s="26"/>
      <c r="W16" s="27"/>
      <c r="X16" s="132">
        <v>1120</v>
      </c>
      <c r="Y16" s="224" t="s">
        <v>435</v>
      </c>
      <c r="Z16" s="224"/>
      <c r="AA16" s="217">
        <v>0</v>
      </c>
      <c r="AB16" s="217">
        <v>0</v>
      </c>
      <c r="AC16" s="217">
        <v>0</v>
      </c>
      <c r="AD16" s="54" t="e">
        <f>+Integración!#REF!</f>
        <v>#REF!</v>
      </c>
      <c r="AE16" s="54" t="e">
        <f>+Integración!#REF!</f>
        <v>#REF!</v>
      </c>
      <c r="AF16" s="54" t="e">
        <f>+Integración!#REF!</f>
        <v>#REF!</v>
      </c>
      <c r="AG16" s="91" t="e">
        <f t="shared" si="33"/>
        <v>#REF!</v>
      </c>
      <c r="AH16" s="54" t="e">
        <f t="shared" si="22"/>
        <v>#REF!</v>
      </c>
      <c r="AI16" s="92" t="e">
        <f t="shared" si="23"/>
        <v>#REF!</v>
      </c>
      <c r="AJ16" s="54"/>
      <c r="AK16" s="54"/>
      <c r="AL16" s="54"/>
      <c r="AM16" s="91" t="e">
        <f t="shared" ref="AM16:AM62" si="47">+AG16-AJ16</f>
        <v>#REF!</v>
      </c>
      <c r="AN16" s="54" t="e">
        <f t="shared" si="40"/>
        <v>#REF!</v>
      </c>
      <c r="AO16" s="92" t="e">
        <f t="shared" si="40"/>
        <v>#REF!</v>
      </c>
      <c r="AP16" s="26"/>
      <c r="AR16" s="27"/>
      <c r="AS16" s="132">
        <v>4120</v>
      </c>
      <c r="AT16" s="224" t="s">
        <v>203</v>
      </c>
      <c r="AU16" s="224"/>
      <c r="AV16" s="217">
        <v>0</v>
      </c>
      <c r="AW16" s="217">
        <v>0</v>
      </c>
      <c r="AX16" s="217">
        <v>0</v>
      </c>
      <c r="AY16" s="54" t="e">
        <f>+Integración!#REF!</f>
        <v>#REF!</v>
      </c>
      <c r="AZ16" s="54" t="e">
        <f>+Integración!#REF!</f>
        <v>#REF!</v>
      </c>
      <c r="BA16" s="54" t="e">
        <f>+Integración!#REF!</f>
        <v>#REF!</v>
      </c>
      <c r="BB16" s="91" t="e">
        <f t="shared" si="35"/>
        <v>#REF!</v>
      </c>
      <c r="BC16" s="54" t="e">
        <f t="shared" si="24"/>
        <v>#REF!</v>
      </c>
      <c r="BD16" s="92" t="e">
        <f t="shared" si="25"/>
        <v>#REF!</v>
      </c>
      <c r="BE16" s="54"/>
      <c r="BF16" s="54"/>
      <c r="BG16" s="54"/>
      <c r="BH16" s="91" t="e">
        <f t="shared" ref="BH16:BH68" si="48">+BB16-BE16</f>
        <v>#REF!</v>
      </c>
      <c r="BI16" s="54" t="e">
        <f t="shared" si="41"/>
        <v>#REF!</v>
      </c>
      <c r="BJ16" s="92" t="e">
        <f t="shared" si="41"/>
        <v>#REF!</v>
      </c>
      <c r="BK16" s="26"/>
      <c r="BM16" s="33"/>
      <c r="BN16" s="128" t="s">
        <v>63</v>
      </c>
      <c r="BO16" s="342" t="s">
        <v>16</v>
      </c>
      <c r="BP16" s="342"/>
      <c r="BQ16" s="54" t="e">
        <f t="shared" si="26"/>
        <v>#REF!</v>
      </c>
      <c r="BR16" s="54" t="e">
        <f t="shared" si="26"/>
        <v>#REF!</v>
      </c>
      <c r="BS16" s="54" t="e">
        <f t="shared" si="26"/>
        <v>#REF!</v>
      </c>
      <c r="BT16" s="145"/>
      <c r="BU16" s="197"/>
      <c r="BV16" s="202"/>
      <c r="BW16" s="66"/>
      <c r="BX16" s="66"/>
      <c r="BY16" s="66"/>
      <c r="BZ16" s="51"/>
      <c r="CA16" s="26"/>
      <c r="CB16" s="1"/>
      <c r="CC16" s="27"/>
      <c r="CD16" s="132" t="s">
        <v>161</v>
      </c>
      <c r="CE16" s="342" t="s">
        <v>112</v>
      </c>
      <c r="CF16" s="342"/>
      <c r="CG16" s="54" t="e">
        <f t="shared" si="28"/>
        <v>#REF!</v>
      </c>
      <c r="CH16" s="54" t="e">
        <f t="shared" si="28"/>
        <v>#REF!</v>
      </c>
      <c r="CI16" s="54" t="e">
        <f t="shared" si="28"/>
        <v>#REF!</v>
      </c>
      <c r="CJ16" s="145" t="s">
        <v>177</v>
      </c>
      <c r="CK16" s="342" t="s">
        <v>113</v>
      </c>
      <c r="CL16" s="342"/>
      <c r="CM16" s="54" t="e">
        <f t="shared" si="29"/>
        <v>#REF!</v>
      </c>
      <c r="CN16" s="54" t="e">
        <f t="shared" si="29"/>
        <v>#REF!</v>
      </c>
      <c r="CO16" s="54" t="e">
        <f t="shared" si="29"/>
        <v>#REF!</v>
      </c>
      <c r="CP16" s="42"/>
      <c r="CQ16" s="77"/>
      <c r="CR16" s="1"/>
      <c r="CS16" s="27"/>
      <c r="CT16" s="132" t="s">
        <v>161</v>
      </c>
      <c r="CU16" s="342" t="s">
        <v>112</v>
      </c>
      <c r="CV16" s="342"/>
      <c r="CW16" s="54" t="e">
        <f t="shared" si="8"/>
        <v>#REF!</v>
      </c>
      <c r="CX16" s="54" t="e">
        <f t="shared" si="9"/>
        <v>#REF!</v>
      </c>
      <c r="CY16" s="54" t="e">
        <f t="shared" si="10"/>
        <v>#REF!</v>
      </c>
      <c r="CZ16" s="54" t="e">
        <f t="shared" si="11"/>
        <v>#REF!</v>
      </c>
      <c r="DA16" s="145" t="s">
        <v>177</v>
      </c>
      <c r="DB16" s="342" t="s">
        <v>113</v>
      </c>
      <c r="DC16" s="342"/>
      <c r="DD16" s="54" t="e">
        <f t="shared" si="12"/>
        <v>#REF!</v>
      </c>
      <c r="DE16" s="54" t="e">
        <f t="shared" si="13"/>
        <v>#REF!</v>
      </c>
      <c r="DF16" s="54" t="e">
        <f t="shared" si="14"/>
        <v>#REF!</v>
      </c>
      <c r="DG16" s="54" t="e">
        <f t="shared" si="15"/>
        <v>#REF!</v>
      </c>
      <c r="DH16" s="42"/>
      <c r="DI16" s="77"/>
      <c r="DJ16" s="1"/>
      <c r="DK16" s="27"/>
      <c r="DL16" s="128" t="s">
        <v>61</v>
      </c>
      <c r="DM16" s="1"/>
      <c r="DN16" s="9" t="s">
        <v>203</v>
      </c>
      <c r="DO16" s="54" t="e">
        <f t="shared" ref="DO16:DO22" si="49">+BQ14</f>
        <v>#REF!</v>
      </c>
      <c r="DP16" s="54" t="e">
        <f t="shared" si="42"/>
        <v>#REF!</v>
      </c>
      <c r="DQ16" s="162"/>
      <c r="DR16" s="202"/>
      <c r="DS16" s="9" t="s">
        <v>131</v>
      </c>
      <c r="DT16" s="54">
        <v>0</v>
      </c>
      <c r="DU16" s="54">
        <v>0</v>
      </c>
      <c r="DV16" s="42"/>
      <c r="DW16" s="26"/>
      <c r="DX16" s="1"/>
      <c r="DY16" s="27"/>
      <c r="DZ16" s="128" t="s">
        <v>61</v>
      </c>
      <c r="EA16" s="1"/>
      <c r="EB16" s="9" t="s">
        <v>203</v>
      </c>
      <c r="EC16" s="54" t="e">
        <f t="shared" si="43"/>
        <v>#REF!</v>
      </c>
      <c r="ED16" s="54" t="e">
        <f t="shared" si="44"/>
        <v>#REF!</v>
      </c>
      <c r="EE16" s="162"/>
      <c r="EF16" s="202"/>
      <c r="EG16" s="9" t="s">
        <v>131</v>
      </c>
      <c r="EH16" s="54" t="e">
        <f t="shared" si="45"/>
        <v>#REF!</v>
      </c>
      <c r="EI16" s="54" t="e">
        <f t="shared" si="45"/>
        <v>#REF!</v>
      </c>
      <c r="EJ16" s="42"/>
      <c r="EK16" s="26"/>
      <c r="EL16" s="1"/>
      <c r="EM16" s="27"/>
      <c r="EN16" s="132" t="s">
        <v>188</v>
      </c>
      <c r="EO16" s="342" t="s">
        <v>220</v>
      </c>
      <c r="EP16" s="342"/>
      <c r="EQ16" s="175" t="e">
        <f>+CN36</f>
        <v>#REF!</v>
      </c>
      <c r="ER16" s="181"/>
      <c r="ES16" s="181"/>
      <c r="ET16" s="68">
        <v>0</v>
      </c>
      <c r="EU16" s="62" t="e">
        <f t="shared" ref="EU16:EU18" si="50">SUM(EQ16:ET16)</f>
        <v>#REF!</v>
      </c>
      <c r="EV16" s="58"/>
      <c r="EW16" s="26"/>
    </row>
    <row r="17" spans="2:153" ht="13.9" customHeight="1" x14ac:dyDescent="0.2">
      <c r="B17" s="33"/>
      <c r="C17" s="128">
        <v>4130</v>
      </c>
      <c r="D17" s="235" t="s">
        <v>204</v>
      </c>
      <c r="E17" s="235"/>
      <c r="F17" s="217">
        <v>0</v>
      </c>
      <c r="G17" s="217">
        <v>0</v>
      </c>
      <c r="H17" s="217">
        <v>0</v>
      </c>
      <c r="I17" s="212" t="e">
        <f>+Integración!#REF!</f>
        <v>#REF!</v>
      </c>
      <c r="J17" s="212" t="e">
        <f>+Integración!#REF!</f>
        <v>#REF!</v>
      </c>
      <c r="K17" s="212" t="e">
        <f>+Integración!#REF!</f>
        <v>#REF!</v>
      </c>
      <c r="L17" s="218" t="e">
        <f t="shared" si="31"/>
        <v>#REF!</v>
      </c>
      <c r="M17" s="225" t="e">
        <f t="shared" si="17"/>
        <v>#REF!</v>
      </c>
      <c r="N17" s="227" t="e">
        <f t="shared" si="18"/>
        <v>#REF!</v>
      </c>
      <c r="O17" s="54"/>
      <c r="P17" s="54"/>
      <c r="Q17" s="54"/>
      <c r="R17" s="218" t="e">
        <f t="shared" si="46"/>
        <v>#REF!</v>
      </c>
      <c r="S17" s="225" t="e">
        <f t="shared" si="20"/>
        <v>#REF!</v>
      </c>
      <c r="T17" s="227" t="e">
        <f t="shared" si="20"/>
        <v>#REF!</v>
      </c>
      <c r="U17" s="26"/>
      <c r="W17" s="27"/>
      <c r="X17" s="132">
        <v>1130</v>
      </c>
      <c r="Y17" s="224" t="s">
        <v>436</v>
      </c>
      <c r="Z17" s="224"/>
      <c r="AA17" s="217">
        <v>0</v>
      </c>
      <c r="AB17" s="217">
        <v>0</v>
      </c>
      <c r="AC17" s="217">
        <v>0</v>
      </c>
      <c r="AD17" s="54" t="e">
        <f>+Integración!#REF!</f>
        <v>#REF!</v>
      </c>
      <c r="AE17" s="54" t="e">
        <f>+Integración!#REF!</f>
        <v>#REF!</v>
      </c>
      <c r="AF17" s="54" t="e">
        <f>+Integración!#REF!</f>
        <v>#REF!</v>
      </c>
      <c r="AG17" s="91" t="e">
        <f t="shared" si="33"/>
        <v>#REF!</v>
      </c>
      <c r="AH17" s="54" t="e">
        <f t="shared" si="22"/>
        <v>#REF!</v>
      </c>
      <c r="AI17" s="92" t="e">
        <f t="shared" si="23"/>
        <v>#REF!</v>
      </c>
      <c r="AJ17" s="54"/>
      <c r="AK17" s="54"/>
      <c r="AL17" s="54"/>
      <c r="AM17" s="91" t="e">
        <f t="shared" si="47"/>
        <v>#REF!</v>
      </c>
      <c r="AN17" s="54" t="e">
        <f t="shared" si="40"/>
        <v>#REF!</v>
      </c>
      <c r="AO17" s="92" t="e">
        <f t="shared" si="40"/>
        <v>#REF!</v>
      </c>
      <c r="AP17" s="26"/>
      <c r="AR17" s="27"/>
      <c r="AS17" s="132">
        <v>4130</v>
      </c>
      <c r="AT17" s="224" t="s">
        <v>204</v>
      </c>
      <c r="AU17" s="224"/>
      <c r="AV17" s="217">
        <v>0</v>
      </c>
      <c r="AW17" s="217">
        <v>0</v>
      </c>
      <c r="AX17" s="217">
        <v>0</v>
      </c>
      <c r="AY17" s="54" t="e">
        <f>+Integración!#REF!</f>
        <v>#REF!</v>
      </c>
      <c r="AZ17" s="54" t="e">
        <f>+Integración!#REF!</f>
        <v>#REF!</v>
      </c>
      <c r="BA17" s="54" t="e">
        <f>+Integración!#REF!</f>
        <v>#REF!</v>
      </c>
      <c r="BB17" s="91" t="e">
        <f t="shared" si="35"/>
        <v>#REF!</v>
      </c>
      <c r="BC17" s="54" t="e">
        <f t="shared" si="24"/>
        <v>#REF!</v>
      </c>
      <c r="BD17" s="92" t="e">
        <f t="shared" si="25"/>
        <v>#REF!</v>
      </c>
      <c r="BE17" s="54"/>
      <c r="BF17" s="54"/>
      <c r="BG17" s="54"/>
      <c r="BH17" s="91" t="e">
        <f t="shared" si="48"/>
        <v>#REF!</v>
      </c>
      <c r="BI17" s="54" t="e">
        <f t="shared" si="41"/>
        <v>#REF!</v>
      </c>
      <c r="BJ17" s="92" t="e">
        <f t="shared" si="41"/>
        <v>#REF!</v>
      </c>
      <c r="BK17" s="26"/>
      <c r="BM17" s="33"/>
      <c r="BN17" s="128" t="s">
        <v>64</v>
      </c>
      <c r="BO17" s="342" t="s">
        <v>17</v>
      </c>
      <c r="BP17" s="342"/>
      <c r="BQ17" s="54" t="e">
        <f t="shared" si="26"/>
        <v>#REF!</v>
      </c>
      <c r="BR17" s="54" t="e">
        <f t="shared" si="26"/>
        <v>#REF!</v>
      </c>
      <c r="BS17" s="54" t="e">
        <f t="shared" si="26"/>
        <v>#REF!</v>
      </c>
      <c r="BT17" s="145"/>
      <c r="BU17" s="340" t="s">
        <v>18</v>
      </c>
      <c r="BV17" s="340"/>
      <c r="BW17" s="50" t="e">
        <f>SUM(BW18:BW26)</f>
        <v>#REF!</v>
      </c>
      <c r="BX17" s="50" t="e">
        <f t="shared" ref="BX17:BY17" si="51">SUM(BX18:BX26)</f>
        <v>#REF!</v>
      </c>
      <c r="BY17" s="50" t="e">
        <f t="shared" si="51"/>
        <v>#REF!</v>
      </c>
      <c r="BZ17" s="51"/>
      <c r="CA17" s="26"/>
      <c r="CB17" s="1"/>
      <c r="CC17" s="27"/>
      <c r="CD17" s="132" t="s">
        <v>162</v>
      </c>
      <c r="CE17" s="342" t="s">
        <v>114</v>
      </c>
      <c r="CF17" s="342"/>
      <c r="CG17" s="54" t="e">
        <f t="shared" si="28"/>
        <v>#REF!</v>
      </c>
      <c r="CH17" s="54" t="e">
        <f t="shared" si="28"/>
        <v>#REF!</v>
      </c>
      <c r="CI17" s="54" t="e">
        <f t="shared" si="28"/>
        <v>#REF!</v>
      </c>
      <c r="CJ17" s="145" t="s">
        <v>178</v>
      </c>
      <c r="CK17" s="342" t="s">
        <v>115</v>
      </c>
      <c r="CL17" s="342"/>
      <c r="CM17" s="54" t="e">
        <f t="shared" si="29"/>
        <v>#REF!</v>
      </c>
      <c r="CN17" s="54" t="e">
        <f t="shared" si="29"/>
        <v>#REF!</v>
      </c>
      <c r="CO17" s="54" t="e">
        <f t="shared" si="29"/>
        <v>#REF!</v>
      </c>
      <c r="CP17" s="42"/>
      <c r="CQ17" s="77"/>
      <c r="CR17" s="1"/>
      <c r="CS17" s="27"/>
      <c r="CT17" s="132" t="s">
        <v>162</v>
      </c>
      <c r="CU17" s="342" t="s">
        <v>114</v>
      </c>
      <c r="CV17" s="342"/>
      <c r="CW17" s="54" t="e">
        <f t="shared" si="8"/>
        <v>#REF!</v>
      </c>
      <c r="CX17" s="54" t="e">
        <f t="shared" si="9"/>
        <v>#REF!</v>
      </c>
      <c r="CY17" s="54" t="e">
        <f t="shared" si="10"/>
        <v>#REF!</v>
      </c>
      <c r="CZ17" s="54" t="e">
        <f t="shared" si="11"/>
        <v>#REF!</v>
      </c>
      <c r="DA17" s="145" t="s">
        <v>178</v>
      </c>
      <c r="DB17" s="342" t="s">
        <v>115</v>
      </c>
      <c r="DC17" s="342"/>
      <c r="DD17" s="54" t="e">
        <f t="shared" si="12"/>
        <v>#REF!</v>
      </c>
      <c r="DE17" s="54" t="e">
        <f t="shared" si="13"/>
        <v>#REF!</v>
      </c>
      <c r="DF17" s="54" t="e">
        <f t="shared" si="14"/>
        <v>#REF!</v>
      </c>
      <c r="DG17" s="54" t="e">
        <f t="shared" si="15"/>
        <v>#REF!</v>
      </c>
      <c r="DH17" s="42"/>
      <c r="DI17" s="77"/>
      <c r="DJ17" s="1"/>
      <c r="DK17" s="27"/>
      <c r="DL17" s="128" t="s">
        <v>62</v>
      </c>
      <c r="DM17" s="1"/>
      <c r="DN17" s="9" t="s">
        <v>204</v>
      </c>
      <c r="DO17" s="54" t="e">
        <f t="shared" si="49"/>
        <v>#REF!</v>
      </c>
      <c r="DP17" s="54" t="e">
        <f t="shared" si="42"/>
        <v>#REF!</v>
      </c>
      <c r="DQ17" s="165" t="s">
        <v>188</v>
      </c>
      <c r="DR17" s="1"/>
      <c r="DS17" s="9" t="s">
        <v>205</v>
      </c>
      <c r="DT17" s="175" t="e">
        <f>+DD36-DE36</f>
        <v>#REF!</v>
      </c>
      <c r="DU17" s="175" t="e">
        <f>+DF36-DG36</f>
        <v>#REF!</v>
      </c>
      <c r="DV17" s="42"/>
      <c r="DW17" s="26"/>
      <c r="DX17" s="1"/>
      <c r="DY17" s="27"/>
      <c r="DZ17" s="128" t="s">
        <v>62</v>
      </c>
      <c r="EA17" s="1"/>
      <c r="EB17" s="9" t="s">
        <v>204</v>
      </c>
      <c r="EC17" s="54" t="e">
        <f t="shared" si="43"/>
        <v>#REF!</v>
      </c>
      <c r="ED17" s="54" t="e">
        <f t="shared" si="44"/>
        <v>#REF!</v>
      </c>
      <c r="EE17" s="165" t="s">
        <v>188</v>
      </c>
      <c r="EF17" s="1"/>
      <c r="EG17" s="9" t="s">
        <v>205</v>
      </c>
      <c r="EH17" s="54" t="e">
        <f t="shared" si="45"/>
        <v>#REF!</v>
      </c>
      <c r="EI17" s="54" t="e">
        <f t="shared" si="45"/>
        <v>#REF!</v>
      </c>
      <c r="EJ17" s="42"/>
      <c r="EK17" s="26"/>
      <c r="EL17" s="1"/>
      <c r="EM17" s="27"/>
      <c r="EN17" s="132" t="s">
        <v>189</v>
      </c>
      <c r="EO17" s="342" t="s">
        <v>145</v>
      </c>
      <c r="EP17" s="342"/>
      <c r="EQ17" s="175" t="e">
        <f>+CN37</f>
        <v>#REF!</v>
      </c>
      <c r="ER17" s="181"/>
      <c r="ES17" s="181"/>
      <c r="ET17" s="68">
        <v>0</v>
      </c>
      <c r="EU17" s="62" t="e">
        <f t="shared" si="50"/>
        <v>#REF!</v>
      </c>
      <c r="EV17" s="58"/>
      <c r="EW17" s="26"/>
    </row>
    <row r="18" spans="2:153" ht="11.45" customHeight="1" x14ac:dyDescent="0.2">
      <c r="B18" s="33"/>
      <c r="C18" s="128">
        <v>4140</v>
      </c>
      <c r="D18" s="235" t="s">
        <v>16</v>
      </c>
      <c r="E18" s="235"/>
      <c r="F18" s="217">
        <v>0</v>
      </c>
      <c r="G18" s="217">
        <v>0</v>
      </c>
      <c r="H18" s="217">
        <v>0</v>
      </c>
      <c r="I18" s="212" t="e">
        <f>+Integración!#REF!</f>
        <v>#REF!</v>
      </c>
      <c r="J18" s="212" t="e">
        <f>+Integración!#REF!</f>
        <v>#REF!</v>
      </c>
      <c r="K18" s="212" t="e">
        <f>+Integración!#REF!</f>
        <v>#REF!</v>
      </c>
      <c r="L18" s="218" t="e">
        <f t="shared" si="31"/>
        <v>#REF!</v>
      </c>
      <c r="M18" s="225" t="e">
        <f t="shared" si="17"/>
        <v>#REF!</v>
      </c>
      <c r="N18" s="227" t="e">
        <f t="shared" si="18"/>
        <v>#REF!</v>
      </c>
      <c r="O18" s="54"/>
      <c r="P18" s="54"/>
      <c r="Q18" s="54"/>
      <c r="R18" s="218" t="e">
        <f t="shared" si="46"/>
        <v>#REF!</v>
      </c>
      <c r="S18" s="225" t="e">
        <f t="shared" si="20"/>
        <v>#REF!</v>
      </c>
      <c r="T18" s="227" t="e">
        <f t="shared" si="20"/>
        <v>#REF!</v>
      </c>
      <c r="U18" s="26"/>
      <c r="W18" s="27"/>
      <c r="X18" s="132">
        <v>1140</v>
      </c>
      <c r="Y18" s="224" t="s">
        <v>249</v>
      </c>
      <c r="Z18" s="224"/>
      <c r="AA18" s="217">
        <v>0</v>
      </c>
      <c r="AB18" s="217">
        <v>0</v>
      </c>
      <c r="AC18" s="217">
        <v>0</v>
      </c>
      <c r="AD18" s="54" t="e">
        <f>+Integración!#REF!</f>
        <v>#REF!</v>
      </c>
      <c r="AE18" s="54" t="e">
        <f>+Integración!#REF!</f>
        <v>#REF!</v>
      </c>
      <c r="AF18" s="54" t="e">
        <f>+Integración!#REF!</f>
        <v>#REF!</v>
      </c>
      <c r="AG18" s="91" t="e">
        <f t="shared" si="33"/>
        <v>#REF!</v>
      </c>
      <c r="AH18" s="54" t="e">
        <f t="shared" si="22"/>
        <v>#REF!</v>
      </c>
      <c r="AI18" s="92" t="e">
        <f t="shared" si="23"/>
        <v>#REF!</v>
      </c>
      <c r="AJ18" s="54"/>
      <c r="AK18" s="54"/>
      <c r="AL18" s="54"/>
      <c r="AM18" s="91" t="e">
        <f t="shared" si="47"/>
        <v>#REF!</v>
      </c>
      <c r="AN18" s="54" t="e">
        <f t="shared" si="40"/>
        <v>#REF!</v>
      </c>
      <c r="AO18" s="92" t="e">
        <f t="shared" si="40"/>
        <v>#REF!</v>
      </c>
      <c r="AP18" s="26"/>
      <c r="AR18" s="27"/>
      <c r="AS18" s="132">
        <v>4140</v>
      </c>
      <c r="AT18" s="224" t="s">
        <v>16</v>
      </c>
      <c r="AU18" s="224"/>
      <c r="AV18" s="217">
        <v>0</v>
      </c>
      <c r="AW18" s="217">
        <v>0</v>
      </c>
      <c r="AX18" s="217">
        <v>0</v>
      </c>
      <c r="AY18" s="54" t="e">
        <f>+Integración!#REF!</f>
        <v>#REF!</v>
      </c>
      <c r="AZ18" s="54" t="e">
        <f>+Integración!#REF!</f>
        <v>#REF!</v>
      </c>
      <c r="BA18" s="54" t="e">
        <f>+Integración!#REF!</f>
        <v>#REF!</v>
      </c>
      <c r="BB18" s="91" t="e">
        <f t="shared" si="35"/>
        <v>#REF!</v>
      </c>
      <c r="BC18" s="54" t="e">
        <f t="shared" si="24"/>
        <v>#REF!</v>
      </c>
      <c r="BD18" s="92" t="e">
        <f t="shared" si="25"/>
        <v>#REF!</v>
      </c>
      <c r="BE18" s="54"/>
      <c r="BF18" s="54"/>
      <c r="BG18" s="54"/>
      <c r="BH18" s="91" t="e">
        <f t="shared" si="48"/>
        <v>#REF!</v>
      </c>
      <c r="BI18" s="54" t="e">
        <f t="shared" si="41"/>
        <v>#REF!</v>
      </c>
      <c r="BJ18" s="92" t="e">
        <f t="shared" si="41"/>
        <v>#REF!</v>
      </c>
      <c r="BK18" s="26"/>
      <c r="BM18" s="33"/>
      <c r="BN18" s="128" t="s">
        <v>65</v>
      </c>
      <c r="BO18" s="342" t="s">
        <v>19</v>
      </c>
      <c r="BP18" s="342"/>
      <c r="BQ18" s="54" t="e">
        <f t="shared" si="26"/>
        <v>#REF!</v>
      </c>
      <c r="BR18" s="54" t="e">
        <f t="shared" si="26"/>
        <v>#REF!</v>
      </c>
      <c r="BS18" s="54" t="e">
        <f t="shared" si="26"/>
        <v>#REF!</v>
      </c>
      <c r="BT18" s="145" t="s">
        <v>78</v>
      </c>
      <c r="BU18" s="342" t="s">
        <v>20</v>
      </c>
      <c r="BV18" s="342"/>
      <c r="BW18" s="175" t="e">
        <f t="shared" ref="BW18:BW26" si="52">+R38</f>
        <v>#REF!</v>
      </c>
      <c r="BX18" s="175" t="e">
        <f t="shared" ref="BX18:BX26" si="53">+S38</f>
        <v>#REF!</v>
      </c>
      <c r="BY18" s="175" t="e">
        <f t="shared" ref="BY18:BY26" si="54">+T38</f>
        <v>#REF!</v>
      </c>
      <c r="BZ18" s="51"/>
      <c r="CA18" s="26"/>
      <c r="CB18" s="1"/>
      <c r="CC18" s="27"/>
      <c r="CD18" s="132" t="s">
        <v>163</v>
      </c>
      <c r="CE18" s="342" t="s">
        <v>116</v>
      </c>
      <c r="CF18" s="342"/>
      <c r="CG18" s="54" t="e">
        <f t="shared" si="28"/>
        <v>#REF!</v>
      </c>
      <c r="CH18" s="54" t="e">
        <f t="shared" si="28"/>
        <v>#REF!</v>
      </c>
      <c r="CI18" s="54" t="e">
        <f t="shared" si="28"/>
        <v>#REF!</v>
      </c>
      <c r="CJ18" s="145" t="s">
        <v>179</v>
      </c>
      <c r="CK18" s="362" t="s">
        <v>117</v>
      </c>
      <c r="CL18" s="362"/>
      <c r="CM18" s="54" t="e">
        <f t="shared" si="29"/>
        <v>#REF!</v>
      </c>
      <c r="CN18" s="54" t="e">
        <f t="shared" si="29"/>
        <v>#REF!</v>
      </c>
      <c r="CO18" s="54" t="e">
        <f t="shared" si="29"/>
        <v>#REF!</v>
      </c>
      <c r="CP18" s="42"/>
      <c r="CQ18" s="77"/>
      <c r="CR18" s="1"/>
      <c r="CS18" s="27"/>
      <c r="CT18" s="132" t="s">
        <v>163</v>
      </c>
      <c r="CU18" s="342" t="s">
        <v>116</v>
      </c>
      <c r="CV18" s="342"/>
      <c r="CW18" s="54" t="e">
        <f t="shared" si="8"/>
        <v>#REF!</v>
      </c>
      <c r="CX18" s="54" t="e">
        <f t="shared" si="9"/>
        <v>#REF!</v>
      </c>
      <c r="CY18" s="54" t="e">
        <f t="shared" si="10"/>
        <v>#REF!</v>
      </c>
      <c r="CZ18" s="54" t="e">
        <f t="shared" si="11"/>
        <v>#REF!</v>
      </c>
      <c r="DA18" s="145" t="s">
        <v>179</v>
      </c>
      <c r="DB18" s="362" t="s">
        <v>117</v>
      </c>
      <c r="DC18" s="362"/>
      <c r="DD18" s="54" t="e">
        <f t="shared" si="12"/>
        <v>#REF!</v>
      </c>
      <c r="DE18" s="54" t="e">
        <f t="shared" si="13"/>
        <v>#REF!</v>
      </c>
      <c r="DF18" s="54" t="e">
        <f t="shared" si="14"/>
        <v>#REF!</v>
      </c>
      <c r="DG18" s="54" t="e">
        <f t="shared" si="15"/>
        <v>#REF!</v>
      </c>
      <c r="DH18" s="42"/>
      <c r="DI18" s="77"/>
      <c r="DJ18" s="1"/>
      <c r="DK18" s="27"/>
      <c r="DL18" s="128" t="s">
        <v>63</v>
      </c>
      <c r="DM18" s="1"/>
      <c r="DN18" s="9" t="s">
        <v>16</v>
      </c>
      <c r="DO18" s="54" t="e">
        <f t="shared" si="49"/>
        <v>#REF!</v>
      </c>
      <c r="DP18" s="54" t="e">
        <f t="shared" si="42"/>
        <v>#REF!</v>
      </c>
      <c r="DQ18" s="162"/>
      <c r="DR18" s="1"/>
      <c r="DS18" s="6"/>
      <c r="DT18" s="183"/>
      <c r="DU18" s="183"/>
      <c r="DV18" s="42"/>
      <c r="DW18" s="26"/>
      <c r="DX18" s="1"/>
      <c r="DY18" s="27"/>
      <c r="DZ18" s="128" t="s">
        <v>63</v>
      </c>
      <c r="EA18" s="1"/>
      <c r="EB18" s="9" t="s">
        <v>16</v>
      </c>
      <c r="EC18" s="54" t="e">
        <f t="shared" si="43"/>
        <v>#REF!</v>
      </c>
      <c r="ED18" s="54" t="e">
        <f t="shared" si="44"/>
        <v>#REF!</v>
      </c>
      <c r="EE18" s="162"/>
      <c r="EF18" s="1"/>
      <c r="EG18" s="6"/>
      <c r="EH18" s="183"/>
      <c r="EI18" s="183"/>
      <c r="EJ18" s="42"/>
      <c r="EK18" s="26"/>
      <c r="EL18" s="1"/>
      <c r="EM18" s="27"/>
      <c r="EN18" s="132" t="s">
        <v>190</v>
      </c>
      <c r="EO18" s="342" t="s">
        <v>234</v>
      </c>
      <c r="EP18" s="342"/>
      <c r="EQ18" s="175" t="e">
        <f>+CN38</f>
        <v>#REF!</v>
      </c>
      <c r="ER18" s="181"/>
      <c r="ES18" s="181"/>
      <c r="ET18" s="68">
        <v>0</v>
      </c>
      <c r="EU18" s="62" t="e">
        <f t="shared" si="50"/>
        <v>#REF!</v>
      </c>
      <c r="EV18" s="58"/>
      <c r="EW18" s="26"/>
    </row>
    <row r="19" spans="2:153" ht="13.9" customHeight="1" x14ac:dyDescent="0.2">
      <c r="B19" s="33"/>
      <c r="C19" s="128">
        <v>4150</v>
      </c>
      <c r="D19" s="235" t="s">
        <v>390</v>
      </c>
      <c r="E19" s="235"/>
      <c r="F19" s="217">
        <v>0</v>
      </c>
      <c r="G19" s="217">
        <v>0</v>
      </c>
      <c r="H19" s="217">
        <v>0</v>
      </c>
      <c r="I19" s="212" t="e">
        <f>+Integración!#REF!</f>
        <v>#REF!</v>
      </c>
      <c r="J19" s="212" t="e">
        <f>+Integración!#REF!</f>
        <v>#REF!</v>
      </c>
      <c r="K19" s="212" t="e">
        <f>+Integración!#REF!</f>
        <v>#REF!</v>
      </c>
      <c r="L19" s="218" t="e">
        <f t="shared" si="31"/>
        <v>#REF!</v>
      </c>
      <c r="M19" s="225" t="e">
        <f t="shared" si="17"/>
        <v>#REF!</v>
      </c>
      <c r="N19" s="227" t="e">
        <f t="shared" si="18"/>
        <v>#REF!</v>
      </c>
      <c r="O19" s="54"/>
      <c r="P19" s="54"/>
      <c r="Q19" s="54"/>
      <c r="R19" s="218" t="e">
        <f t="shared" si="46"/>
        <v>#REF!</v>
      </c>
      <c r="S19" s="225" t="e">
        <f t="shared" si="20"/>
        <v>#REF!</v>
      </c>
      <c r="T19" s="227" t="e">
        <f t="shared" si="20"/>
        <v>#REF!</v>
      </c>
      <c r="U19" s="26"/>
      <c r="W19" s="27"/>
      <c r="X19" s="132">
        <v>1150</v>
      </c>
      <c r="Y19" s="224" t="s">
        <v>114</v>
      </c>
      <c r="Z19" s="224"/>
      <c r="AA19" s="217">
        <v>0</v>
      </c>
      <c r="AB19" s="217">
        <v>0</v>
      </c>
      <c r="AC19" s="217">
        <v>0</v>
      </c>
      <c r="AD19" s="54" t="e">
        <f>+Integración!#REF!</f>
        <v>#REF!</v>
      </c>
      <c r="AE19" s="54" t="e">
        <f>+Integración!#REF!</f>
        <v>#REF!</v>
      </c>
      <c r="AF19" s="54" t="e">
        <f>+Integración!#REF!</f>
        <v>#REF!</v>
      </c>
      <c r="AG19" s="91" t="e">
        <f t="shared" si="33"/>
        <v>#REF!</v>
      </c>
      <c r="AH19" s="54" t="e">
        <f t="shared" si="22"/>
        <v>#REF!</v>
      </c>
      <c r="AI19" s="92" t="e">
        <f t="shared" si="23"/>
        <v>#REF!</v>
      </c>
      <c r="AJ19" s="54"/>
      <c r="AK19" s="54"/>
      <c r="AL19" s="54"/>
      <c r="AM19" s="91" t="e">
        <f t="shared" si="47"/>
        <v>#REF!</v>
      </c>
      <c r="AN19" s="54" t="e">
        <f t="shared" si="40"/>
        <v>#REF!</v>
      </c>
      <c r="AO19" s="92" t="e">
        <f t="shared" si="40"/>
        <v>#REF!</v>
      </c>
      <c r="AP19" s="26"/>
      <c r="AR19" s="27"/>
      <c r="AS19" s="132">
        <v>4150</v>
      </c>
      <c r="AT19" s="224" t="s">
        <v>390</v>
      </c>
      <c r="AU19" s="224"/>
      <c r="AV19" s="217">
        <v>0</v>
      </c>
      <c r="AW19" s="217">
        <v>0</v>
      </c>
      <c r="AX19" s="217">
        <v>0</v>
      </c>
      <c r="AY19" s="54" t="e">
        <f>+Integración!#REF!</f>
        <v>#REF!</v>
      </c>
      <c r="AZ19" s="54" t="e">
        <f>+Integración!#REF!</f>
        <v>#REF!</v>
      </c>
      <c r="BA19" s="54" t="e">
        <f>+Integración!#REF!</f>
        <v>#REF!</v>
      </c>
      <c r="BB19" s="91" t="e">
        <f t="shared" si="35"/>
        <v>#REF!</v>
      </c>
      <c r="BC19" s="54" t="e">
        <f t="shared" si="24"/>
        <v>#REF!</v>
      </c>
      <c r="BD19" s="92" t="e">
        <f t="shared" si="25"/>
        <v>#REF!</v>
      </c>
      <c r="BE19" s="54"/>
      <c r="BF19" s="54"/>
      <c r="BG19" s="54"/>
      <c r="BH19" s="91" t="e">
        <f t="shared" si="48"/>
        <v>#REF!</v>
      </c>
      <c r="BI19" s="54" t="e">
        <f t="shared" si="41"/>
        <v>#REF!</v>
      </c>
      <c r="BJ19" s="92" t="e">
        <f t="shared" si="41"/>
        <v>#REF!</v>
      </c>
      <c r="BK19" s="26"/>
      <c r="BM19" s="33"/>
      <c r="BN19" s="128" t="s">
        <v>66</v>
      </c>
      <c r="BO19" s="342" t="s">
        <v>21</v>
      </c>
      <c r="BP19" s="342"/>
      <c r="BQ19" s="54" t="e">
        <f t="shared" si="26"/>
        <v>#REF!</v>
      </c>
      <c r="BR19" s="54" t="e">
        <f t="shared" si="26"/>
        <v>#REF!</v>
      </c>
      <c r="BS19" s="54" t="e">
        <f t="shared" si="26"/>
        <v>#REF!</v>
      </c>
      <c r="BT19" s="145" t="s">
        <v>79</v>
      </c>
      <c r="BU19" s="342" t="s">
        <v>22</v>
      </c>
      <c r="BV19" s="342"/>
      <c r="BW19" s="175" t="e">
        <f t="shared" si="52"/>
        <v>#REF!</v>
      </c>
      <c r="BX19" s="175" t="e">
        <f t="shared" si="53"/>
        <v>#REF!</v>
      </c>
      <c r="BY19" s="175" t="e">
        <f t="shared" si="54"/>
        <v>#REF!</v>
      </c>
      <c r="BZ19" s="51"/>
      <c r="CA19" s="26"/>
      <c r="CB19" s="1"/>
      <c r="CC19" s="27"/>
      <c r="CD19" s="132" t="s">
        <v>164</v>
      </c>
      <c r="CE19" s="342" t="s">
        <v>118</v>
      </c>
      <c r="CF19" s="342"/>
      <c r="CG19" s="54" t="e">
        <f t="shared" si="28"/>
        <v>#REF!</v>
      </c>
      <c r="CH19" s="54" t="e">
        <f t="shared" si="28"/>
        <v>#REF!</v>
      </c>
      <c r="CI19" s="54" t="e">
        <f t="shared" si="28"/>
        <v>#REF!</v>
      </c>
      <c r="CJ19" s="145" t="s">
        <v>180</v>
      </c>
      <c r="CK19" s="342" t="s">
        <v>119</v>
      </c>
      <c r="CL19" s="342"/>
      <c r="CM19" s="54" t="e">
        <f t="shared" si="29"/>
        <v>#REF!</v>
      </c>
      <c r="CN19" s="54" t="e">
        <f t="shared" si="29"/>
        <v>#REF!</v>
      </c>
      <c r="CO19" s="54" t="e">
        <f t="shared" si="29"/>
        <v>#REF!</v>
      </c>
      <c r="CP19" s="42"/>
      <c r="CQ19" s="77"/>
      <c r="CR19" s="1"/>
      <c r="CS19" s="27"/>
      <c r="CT19" s="132" t="s">
        <v>164</v>
      </c>
      <c r="CU19" s="342" t="s">
        <v>118</v>
      </c>
      <c r="CV19" s="342"/>
      <c r="CW19" s="54" t="e">
        <f t="shared" si="8"/>
        <v>#REF!</v>
      </c>
      <c r="CX19" s="54" t="e">
        <f t="shared" si="9"/>
        <v>#REF!</v>
      </c>
      <c r="CY19" s="54" t="e">
        <f t="shared" si="10"/>
        <v>#REF!</v>
      </c>
      <c r="CZ19" s="54" t="e">
        <f t="shared" si="11"/>
        <v>#REF!</v>
      </c>
      <c r="DA19" s="145" t="s">
        <v>180</v>
      </c>
      <c r="DB19" s="342" t="s">
        <v>119</v>
      </c>
      <c r="DC19" s="342"/>
      <c r="DD19" s="54" t="e">
        <f t="shared" si="12"/>
        <v>#REF!</v>
      </c>
      <c r="DE19" s="54" t="e">
        <f t="shared" si="13"/>
        <v>#REF!</v>
      </c>
      <c r="DF19" s="54" t="e">
        <f t="shared" si="14"/>
        <v>#REF!</v>
      </c>
      <c r="DG19" s="54" t="e">
        <f t="shared" si="15"/>
        <v>#REF!</v>
      </c>
      <c r="DH19" s="42"/>
      <c r="DI19" s="77"/>
      <c r="DJ19" s="1"/>
      <c r="DK19" s="27"/>
      <c r="DL19" s="128" t="s">
        <v>64</v>
      </c>
      <c r="DM19" s="1"/>
      <c r="DN19" s="9" t="s">
        <v>17</v>
      </c>
      <c r="DO19" s="54" t="e">
        <f t="shared" si="49"/>
        <v>#REF!</v>
      </c>
      <c r="DP19" s="54" t="e">
        <f t="shared" si="42"/>
        <v>#REF!</v>
      </c>
      <c r="DQ19" s="162"/>
      <c r="DR19" s="272" t="s">
        <v>199</v>
      </c>
      <c r="DS19" s="272"/>
      <c r="DT19" s="184" t="e">
        <f>SUM(DT20:DT22)</f>
        <v>#REF!</v>
      </c>
      <c r="DU19" s="184" t="e">
        <f t="shared" ref="DU19" si="55">SUM(DU20:DU22)</f>
        <v>#REF!</v>
      </c>
      <c r="DV19" s="42"/>
      <c r="DW19" s="26"/>
      <c r="DX19" s="1"/>
      <c r="DY19" s="27"/>
      <c r="DZ19" s="128" t="s">
        <v>64</v>
      </c>
      <c r="EA19" s="1"/>
      <c r="EB19" s="9" t="s">
        <v>17</v>
      </c>
      <c r="EC19" s="54" t="e">
        <f t="shared" si="43"/>
        <v>#REF!</v>
      </c>
      <c r="ED19" s="54" t="e">
        <f t="shared" si="44"/>
        <v>#REF!</v>
      </c>
      <c r="EE19" s="162"/>
      <c r="EF19" s="272" t="s">
        <v>199</v>
      </c>
      <c r="EG19" s="272"/>
      <c r="EH19" s="184" t="e">
        <f>SUM(EH20:EH22)</f>
        <v>#REF!</v>
      </c>
      <c r="EI19" s="184" t="e">
        <f t="shared" ref="EI19" si="56">SUM(EI20:EI22)</f>
        <v>#REF!</v>
      </c>
      <c r="EJ19" s="42"/>
      <c r="EK19" s="26"/>
      <c r="EL19" s="1"/>
      <c r="EM19" s="27"/>
      <c r="EN19" s="132"/>
      <c r="EO19" s="55"/>
      <c r="EP19" s="56"/>
      <c r="EQ19" s="179"/>
      <c r="ER19" s="179"/>
      <c r="ES19" s="179"/>
      <c r="ET19" s="62"/>
      <c r="EU19" s="62"/>
      <c r="EV19" s="58"/>
      <c r="EW19" s="26"/>
    </row>
    <row r="20" spans="2:153" ht="13.9" customHeight="1" x14ac:dyDescent="0.2">
      <c r="B20" s="33"/>
      <c r="C20" s="128">
        <v>4160</v>
      </c>
      <c r="D20" s="235" t="s">
        <v>391</v>
      </c>
      <c r="E20" s="235"/>
      <c r="F20" s="217">
        <v>0</v>
      </c>
      <c r="G20" s="217">
        <v>0</v>
      </c>
      <c r="H20" s="217">
        <v>0</v>
      </c>
      <c r="I20" s="212" t="e">
        <f>+Integración!#REF!</f>
        <v>#REF!</v>
      </c>
      <c r="J20" s="212" t="e">
        <f>+Integración!#REF!</f>
        <v>#REF!</v>
      </c>
      <c r="K20" s="212" t="e">
        <f>+Integración!#REF!</f>
        <v>#REF!</v>
      </c>
      <c r="L20" s="218" t="e">
        <f t="shared" si="31"/>
        <v>#REF!</v>
      </c>
      <c r="M20" s="225" t="e">
        <f t="shared" si="17"/>
        <v>#REF!</v>
      </c>
      <c r="N20" s="227" t="e">
        <f t="shared" si="18"/>
        <v>#REF!</v>
      </c>
      <c r="O20" s="54"/>
      <c r="P20" s="54"/>
      <c r="Q20" s="54"/>
      <c r="R20" s="218" t="e">
        <f t="shared" si="46"/>
        <v>#REF!</v>
      </c>
      <c r="S20" s="225" t="e">
        <f t="shared" si="20"/>
        <v>#REF!</v>
      </c>
      <c r="T20" s="227" t="e">
        <f t="shared" si="20"/>
        <v>#REF!</v>
      </c>
      <c r="U20" s="26"/>
      <c r="W20" s="27"/>
      <c r="X20" s="132">
        <v>1160</v>
      </c>
      <c r="Y20" s="224" t="s">
        <v>437</v>
      </c>
      <c r="Z20" s="224"/>
      <c r="AA20" s="217">
        <v>0</v>
      </c>
      <c r="AB20" s="217">
        <v>0</v>
      </c>
      <c r="AC20" s="217">
        <v>0</v>
      </c>
      <c r="AD20" s="54" t="e">
        <f>+Integración!#REF!</f>
        <v>#REF!</v>
      </c>
      <c r="AE20" s="54" t="e">
        <f>+Integración!#REF!</f>
        <v>#REF!</v>
      </c>
      <c r="AF20" s="54" t="e">
        <f>+Integración!#REF!</f>
        <v>#REF!</v>
      </c>
      <c r="AG20" s="91" t="e">
        <f t="shared" si="33"/>
        <v>#REF!</v>
      </c>
      <c r="AH20" s="54" t="e">
        <f t="shared" si="22"/>
        <v>#REF!</v>
      </c>
      <c r="AI20" s="92" t="e">
        <f t="shared" si="23"/>
        <v>#REF!</v>
      </c>
      <c r="AJ20" s="54"/>
      <c r="AK20" s="54"/>
      <c r="AL20" s="54"/>
      <c r="AM20" s="91" t="e">
        <f t="shared" si="47"/>
        <v>#REF!</v>
      </c>
      <c r="AN20" s="54" t="e">
        <f t="shared" si="40"/>
        <v>#REF!</v>
      </c>
      <c r="AO20" s="92" t="e">
        <f t="shared" si="40"/>
        <v>#REF!</v>
      </c>
      <c r="AP20" s="26"/>
      <c r="AR20" s="27"/>
      <c r="AS20" s="132">
        <v>4160</v>
      </c>
      <c r="AT20" s="224" t="s">
        <v>391</v>
      </c>
      <c r="AU20" s="224"/>
      <c r="AV20" s="217">
        <v>0</v>
      </c>
      <c r="AW20" s="217">
        <v>0</v>
      </c>
      <c r="AX20" s="217">
        <v>0</v>
      </c>
      <c r="AY20" s="54" t="e">
        <f>+Integración!#REF!</f>
        <v>#REF!</v>
      </c>
      <c r="AZ20" s="54" t="e">
        <f>+Integración!#REF!</f>
        <v>#REF!</v>
      </c>
      <c r="BA20" s="54" t="e">
        <f>+Integración!#REF!</f>
        <v>#REF!</v>
      </c>
      <c r="BB20" s="91" t="e">
        <f t="shared" si="35"/>
        <v>#REF!</v>
      </c>
      <c r="BC20" s="54" t="e">
        <f t="shared" si="24"/>
        <v>#REF!</v>
      </c>
      <c r="BD20" s="92" t="e">
        <f t="shared" si="25"/>
        <v>#REF!</v>
      </c>
      <c r="BE20" s="54"/>
      <c r="BF20" s="54"/>
      <c r="BG20" s="54"/>
      <c r="BH20" s="91" t="e">
        <f t="shared" si="48"/>
        <v>#REF!</v>
      </c>
      <c r="BI20" s="54" t="e">
        <f t="shared" si="41"/>
        <v>#REF!</v>
      </c>
      <c r="BJ20" s="92" t="e">
        <f t="shared" si="41"/>
        <v>#REF!</v>
      </c>
      <c r="BK20" s="26"/>
      <c r="BM20" s="33"/>
      <c r="BN20" s="128" t="s">
        <v>67</v>
      </c>
      <c r="BO20" s="362" t="s">
        <v>23</v>
      </c>
      <c r="BP20" s="362"/>
      <c r="BQ20" s="54" t="e">
        <f t="shared" si="26"/>
        <v>#REF!</v>
      </c>
      <c r="BR20" s="54" t="e">
        <f t="shared" si="26"/>
        <v>#REF!</v>
      </c>
      <c r="BS20" s="54" t="e">
        <f t="shared" si="26"/>
        <v>#REF!</v>
      </c>
      <c r="BT20" s="145" t="s">
        <v>80</v>
      </c>
      <c r="BU20" s="342" t="s">
        <v>24</v>
      </c>
      <c r="BV20" s="342"/>
      <c r="BW20" s="175" t="e">
        <f t="shared" si="52"/>
        <v>#REF!</v>
      </c>
      <c r="BX20" s="175" t="e">
        <f t="shared" si="53"/>
        <v>#REF!</v>
      </c>
      <c r="BY20" s="175" t="e">
        <f t="shared" si="54"/>
        <v>#REF!</v>
      </c>
      <c r="BZ20" s="51"/>
      <c r="CA20" s="26"/>
      <c r="CB20" s="1"/>
      <c r="CC20" s="27"/>
      <c r="CD20" s="133"/>
      <c r="CE20" s="345" t="s">
        <v>121</v>
      </c>
      <c r="CF20" s="345"/>
      <c r="CG20" s="48" t="e">
        <f>+CG12</f>
        <v>#REF!</v>
      </c>
      <c r="CH20" s="48" t="e">
        <f t="shared" ref="CH20:CI20" si="57">+CH12</f>
        <v>#REF!</v>
      </c>
      <c r="CI20" s="48" t="e">
        <f t="shared" si="57"/>
        <v>#REF!</v>
      </c>
      <c r="CJ20" s="145" t="s">
        <v>181</v>
      </c>
      <c r="CK20" s="342" t="s">
        <v>120</v>
      </c>
      <c r="CL20" s="342"/>
      <c r="CM20" s="54" t="e">
        <f t="shared" si="29"/>
        <v>#REF!</v>
      </c>
      <c r="CN20" s="54" t="e">
        <f t="shared" si="29"/>
        <v>#REF!</v>
      </c>
      <c r="CO20" s="54" t="e">
        <f t="shared" si="29"/>
        <v>#REF!</v>
      </c>
      <c r="CP20" s="42"/>
      <c r="CQ20" s="77"/>
      <c r="CR20" s="1"/>
      <c r="CS20" s="27"/>
      <c r="CT20" s="132"/>
      <c r="CU20" s="345"/>
      <c r="CV20" s="345"/>
      <c r="CW20" s="54"/>
      <c r="CX20" s="54"/>
      <c r="CY20" s="54"/>
      <c r="CZ20" s="54"/>
      <c r="DA20" s="145" t="s">
        <v>181</v>
      </c>
      <c r="DB20" s="342" t="s">
        <v>120</v>
      </c>
      <c r="DC20" s="342"/>
      <c r="DD20" s="54" t="e">
        <f t="shared" si="12"/>
        <v>#REF!</v>
      </c>
      <c r="DE20" s="54" t="e">
        <f t="shared" si="13"/>
        <v>#REF!</v>
      </c>
      <c r="DF20" s="54" t="e">
        <f t="shared" si="14"/>
        <v>#REF!</v>
      </c>
      <c r="DG20" s="54" t="e">
        <f t="shared" si="15"/>
        <v>#REF!</v>
      </c>
      <c r="DH20" s="42"/>
      <c r="DI20" s="77"/>
      <c r="DJ20" s="1"/>
      <c r="DK20" s="27"/>
      <c r="DL20" s="128" t="s">
        <v>65</v>
      </c>
      <c r="DM20" s="1"/>
      <c r="DN20" s="9" t="s">
        <v>19</v>
      </c>
      <c r="DO20" s="54" t="e">
        <f t="shared" si="49"/>
        <v>#REF!</v>
      </c>
      <c r="DP20" s="54" t="e">
        <f t="shared" si="42"/>
        <v>#REF!</v>
      </c>
      <c r="DQ20" s="165" t="s">
        <v>167</v>
      </c>
      <c r="DR20" s="1"/>
      <c r="DS20" s="9" t="s">
        <v>202</v>
      </c>
      <c r="DT20" s="175" t="e">
        <f>+CX26-CW26+BW49</f>
        <v>#REF!</v>
      </c>
      <c r="DU20" s="175" t="e">
        <f>+CZ26-CY26+BX49</f>
        <v>#REF!</v>
      </c>
      <c r="DV20" s="42"/>
      <c r="DW20" s="26"/>
      <c r="DX20" s="1"/>
      <c r="DY20" s="27"/>
      <c r="DZ20" s="128" t="s">
        <v>65</v>
      </c>
      <c r="EA20" s="1"/>
      <c r="EB20" s="9" t="s">
        <v>19</v>
      </c>
      <c r="EC20" s="54" t="e">
        <f t="shared" si="43"/>
        <v>#REF!</v>
      </c>
      <c r="ED20" s="54" t="e">
        <f t="shared" si="44"/>
        <v>#REF!</v>
      </c>
      <c r="EE20" s="165" t="s">
        <v>167</v>
      </c>
      <c r="EF20" s="1"/>
      <c r="EG20" s="9" t="s">
        <v>202</v>
      </c>
      <c r="EH20" s="175" t="e">
        <f t="shared" ref="EH20:EI22" si="58">+BH50</f>
        <v>#REF!</v>
      </c>
      <c r="EI20" s="175" t="e">
        <f t="shared" si="58"/>
        <v>#REF!</v>
      </c>
      <c r="EJ20" s="42"/>
      <c r="EK20" s="26"/>
      <c r="EL20" s="1"/>
      <c r="EM20" s="27"/>
      <c r="EN20" s="132"/>
      <c r="EO20" s="344" t="s">
        <v>235</v>
      </c>
      <c r="EP20" s="344"/>
      <c r="EQ20" s="180"/>
      <c r="ER20" s="180" t="e">
        <f>SUM(ER21:ER24)+ER13</f>
        <v>#REF!</v>
      </c>
      <c r="ES20" s="180"/>
      <c r="ET20" s="67">
        <f>SUM(ET21:ET24)</f>
        <v>0</v>
      </c>
      <c r="EU20" s="67" t="e">
        <f t="shared" ref="EU20:EU24" si="59">SUM(EQ20:ET20)</f>
        <v>#REF!</v>
      </c>
      <c r="EV20" s="58"/>
      <c r="EW20" s="26"/>
    </row>
    <row r="21" spans="2:153" ht="13.9" customHeight="1" x14ac:dyDescent="0.2">
      <c r="B21" s="33"/>
      <c r="C21" s="128">
        <v>4170</v>
      </c>
      <c r="D21" s="235" t="s">
        <v>392</v>
      </c>
      <c r="E21" s="235"/>
      <c r="F21" s="217">
        <v>0</v>
      </c>
      <c r="G21" s="217">
        <v>0</v>
      </c>
      <c r="H21" s="217">
        <v>0</v>
      </c>
      <c r="I21" s="212" t="e">
        <f>+Integración!#REF!</f>
        <v>#REF!</v>
      </c>
      <c r="J21" s="212" t="e">
        <f>+Integración!#REF!</f>
        <v>#REF!</v>
      </c>
      <c r="K21" s="212" t="e">
        <f>+Integración!#REF!</f>
        <v>#REF!</v>
      </c>
      <c r="L21" s="218" t="e">
        <f t="shared" si="31"/>
        <v>#REF!</v>
      </c>
      <c r="M21" s="225" t="e">
        <f t="shared" si="17"/>
        <v>#REF!</v>
      </c>
      <c r="N21" s="227" t="e">
        <f t="shared" si="18"/>
        <v>#REF!</v>
      </c>
      <c r="O21" s="54"/>
      <c r="P21" s="54"/>
      <c r="Q21" s="54"/>
      <c r="R21" s="218" t="e">
        <f t="shared" si="46"/>
        <v>#REF!</v>
      </c>
      <c r="S21" s="225" t="e">
        <f t="shared" si="20"/>
        <v>#REF!</v>
      </c>
      <c r="T21" s="227" t="e">
        <f t="shared" si="20"/>
        <v>#REF!</v>
      </c>
      <c r="U21" s="26"/>
      <c r="W21" s="27"/>
      <c r="X21" s="132">
        <v>1190</v>
      </c>
      <c r="Y21" s="224" t="s">
        <v>438</v>
      </c>
      <c r="Z21" s="224"/>
      <c r="AA21" s="217">
        <v>0</v>
      </c>
      <c r="AB21" s="217">
        <v>0</v>
      </c>
      <c r="AC21" s="217">
        <v>0</v>
      </c>
      <c r="AD21" s="54" t="e">
        <f>+Integración!#REF!</f>
        <v>#REF!</v>
      </c>
      <c r="AE21" s="54" t="e">
        <f>+Integración!#REF!</f>
        <v>#REF!</v>
      </c>
      <c r="AF21" s="54" t="e">
        <f>+Integración!#REF!</f>
        <v>#REF!</v>
      </c>
      <c r="AG21" s="91" t="e">
        <f t="shared" si="33"/>
        <v>#REF!</v>
      </c>
      <c r="AH21" s="54" t="e">
        <f t="shared" si="22"/>
        <v>#REF!</v>
      </c>
      <c r="AI21" s="92" t="e">
        <f t="shared" si="23"/>
        <v>#REF!</v>
      </c>
      <c r="AJ21" s="54"/>
      <c r="AK21" s="54"/>
      <c r="AL21" s="54"/>
      <c r="AM21" s="91" t="e">
        <f t="shared" si="47"/>
        <v>#REF!</v>
      </c>
      <c r="AN21" s="54" t="e">
        <f t="shared" si="40"/>
        <v>#REF!</v>
      </c>
      <c r="AO21" s="92" t="e">
        <f t="shared" si="40"/>
        <v>#REF!</v>
      </c>
      <c r="AP21" s="26"/>
      <c r="AR21" s="27"/>
      <c r="AS21" s="132">
        <v>4170</v>
      </c>
      <c r="AT21" s="224" t="s">
        <v>392</v>
      </c>
      <c r="AU21" s="224"/>
      <c r="AV21" s="217">
        <v>0</v>
      </c>
      <c r="AW21" s="217">
        <v>0</v>
      </c>
      <c r="AX21" s="217">
        <v>0</v>
      </c>
      <c r="AY21" s="54" t="e">
        <f>+Integración!#REF!</f>
        <v>#REF!</v>
      </c>
      <c r="AZ21" s="54" t="e">
        <f>+Integración!#REF!</f>
        <v>#REF!</v>
      </c>
      <c r="BA21" s="54" t="e">
        <f>+Integración!#REF!</f>
        <v>#REF!</v>
      </c>
      <c r="BB21" s="91" t="e">
        <f t="shared" si="35"/>
        <v>#REF!</v>
      </c>
      <c r="BC21" s="54" t="e">
        <f t="shared" si="24"/>
        <v>#REF!</v>
      </c>
      <c r="BD21" s="92" t="e">
        <f t="shared" si="25"/>
        <v>#REF!</v>
      </c>
      <c r="BE21" s="54"/>
      <c r="BF21" s="54"/>
      <c r="BG21" s="54"/>
      <c r="BH21" s="91" t="e">
        <f t="shared" si="48"/>
        <v>#REF!</v>
      </c>
      <c r="BI21" s="54" t="e">
        <f t="shared" si="41"/>
        <v>#REF!</v>
      </c>
      <c r="BJ21" s="92" t="e">
        <f t="shared" si="41"/>
        <v>#REF!</v>
      </c>
      <c r="BK21" s="26"/>
      <c r="BM21" s="33"/>
      <c r="BN21" s="129"/>
      <c r="BO21" s="197"/>
      <c r="BP21" s="202"/>
      <c r="BQ21" s="66"/>
      <c r="BR21" s="66"/>
      <c r="BS21" s="66"/>
      <c r="BT21" s="145" t="s">
        <v>240</v>
      </c>
      <c r="BU21" s="342" t="s">
        <v>25</v>
      </c>
      <c r="BV21" s="342"/>
      <c r="BW21" s="175" t="e">
        <f t="shared" si="52"/>
        <v>#REF!</v>
      </c>
      <c r="BX21" s="175" t="e">
        <f t="shared" si="53"/>
        <v>#REF!</v>
      </c>
      <c r="BY21" s="175" t="e">
        <f t="shared" si="54"/>
        <v>#REF!</v>
      </c>
      <c r="BZ21" s="51"/>
      <c r="CA21" s="26"/>
      <c r="CB21" s="1"/>
      <c r="CC21" s="27"/>
      <c r="CD21" s="133"/>
      <c r="CE21" s="197"/>
      <c r="CF21" s="198"/>
      <c r="CG21" s="50"/>
      <c r="CH21" s="50"/>
      <c r="CI21" s="50"/>
      <c r="CJ21" s="151"/>
      <c r="CK21" s="345" t="s">
        <v>122</v>
      </c>
      <c r="CL21" s="345"/>
      <c r="CM21" s="48" t="e">
        <f>+CM12</f>
        <v>#REF!</v>
      </c>
      <c r="CN21" s="48" t="e">
        <f t="shared" ref="CN21:CO21" si="60">+CN12</f>
        <v>#REF!</v>
      </c>
      <c r="CO21" s="48" t="e">
        <f t="shared" si="60"/>
        <v>#REF!</v>
      </c>
      <c r="CP21" s="42"/>
      <c r="CQ21" s="77"/>
      <c r="CR21" s="1"/>
      <c r="CS21" s="27"/>
      <c r="CT21" s="132"/>
      <c r="CU21" s="197"/>
      <c r="CV21" s="198"/>
      <c r="CW21" s="54"/>
      <c r="CX21" s="54"/>
      <c r="CY21" s="54"/>
      <c r="CZ21" s="54"/>
      <c r="DA21" s="151"/>
      <c r="DB21" s="345"/>
      <c r="DC21" s="345"/>
      <c r="DD21" s="54"/>
      <c r="DE21" s="54"/>
      <c r="DF21" s="54"/>
      <c r="DG21" s="54"/>
      <c r="DH21" s="42"/>
      <c r="DI21" s="77"/>
      <c r="DJ21" s="1"/>
      <c r="DK21" s="27"/>
      <c r="DL21" s="128" t="s">
        <v>66</v>
      </c>
      <c r="DM21" s="1"/>
      <c r="DN21" s="9" t="s">
        <v>21</v>
      </c>
      <c r="DO21" s="54" t="e">
        <f t="shared" si="49"/>
        <v>#REF!</v>
      </c>
      <c r="DP21" s="54" t="e">
        <f t="shared" si="42"/>
        <v>#REF!</v>
      </c>
      <c r="DQ21" s="165" t="s">
        <v>168</v>
      </c>
      <c r="DR21" s="1"/>
      <c r="DS21" s="9" t="s">
        <v>131</v>
      </c>
      <c r="DT21" s="175" t="e">
        <f>+CX27+CX28-CW27-CW28</f>
        <v>#REF!</v>
      </c>
      <c r="DU21" s="175" t="e">
        <f>+CZ27+CZ28-CY27-CY28</f>
        <v>#REF!</v>
      </c>
      <c r="DV21" s="42"/>
      <c r="DW21" s="26"/>
      <c r="DX21" s="1"/>
      <c r="DY21" s="27"/>
      <c r="DZ21" s="128" t="s">
        <v>66</v>
      </c>
      <c r="EA21" s="1"/>
      <c r="EB21" s="9" t="s">
        <v>21</v>
      </c>
      <c r="EC21" s="54" t="e">
        <f t="shared" si="43"/>
        <v>#REF!</v>
      </c>
      <c r="ED21" s="54" t="e">
        <f t="shared" si="44"/>
        <v>#REF!</v>
      </c>
      <c r="EE21" s="165" t="s">
        <v>168</v>
      </c>
      <c r="EF21" s="1"/>
      <c r="EG21" s="9" t="s">
        <v>131</v>
      </c>
      <c r="EH21" s="175" t="e">
        <f t="shared" si="58"/>
        <v>#REF!</v>
      </c>
      <c r="EI21" s="175" t="e">
        <f t="shared" si="58"/>
        <v>#REF!</v>
      </c>
      <c r="EJ21" s="42"/>
      <c r="EK21" s="26"/>
      <c r="EL21" s="1"/>
      <c r="EM21" s="27"/>
      <c r="EN21" s="132" t="s">
        <v>191</v>
      </c>
      <c r="EO21" s="342" t="s">
        <v>236</v>
      </c>
      <c r="EP21" s="342"/>
      <c r="EQ21" s="181"/>
      <c r="ER21" s="175" t="e">
        <f>+CN41</f>
        <v>#REF!</v>
      </c>
      <c r="ES21" s="181"/>
      <c r="ET21" s="68">
        <v>0</v>
      </c>
      <c r="EU21" s="62" t="e">
        <f t="shared" si="59"/>
        <v>#REF!</v>
      </c>
      <c r="EV21" s="58"/>
      <c r="EW21" s="26"/>
    </row>
    <row r="22" spans="2:153" ht="13.9" customHeight="1" x14ac:dyDescent="0.2">
      <c r="B22" s="33"/>
      <c r="C22" s="128">
        <v>4190</v>
      </c>
      <c r="D22" s="235" t="s">
        <v>393</v>
      </c>
      <c r="E22" s="235"/>
      <c r="F22" s="217">
        <v>0</v>
      </c>
      <c r="G22" s="217">
        <v>0</v>
      </c>
      <c r="H22" s="217">
        <v>0</v>
      </c>
      <c r="I22" s="212" t="e">
        <f>+Integración!#REF!</f>
        <v>#REF!</v>
      </c>
      <c r="J22" s="212" t="e">
        <f>+Integración!#REF!</f>
        <v>#REF!</v>
      </c>
      <c r="K22" s="212" t="e">
        <f>+Integración!#REF!</f>
        <v>#REF!</v>
      </c>
      <c r="L22" s="218" t="e">
        <f t="shared" si="31"/>
        <v>#REF!</v>
      </c>
      <c r="M22" s="225" t="e">
        <f t="shared" si="17"/>
        <v>#REF!</v>
      </c>
      <c r="N22" s="227" t="e">
        <f t="shared" si="18"/>
        <v>#REF!</v>
      </c>
      <c r="O22" s="54"/>
      <c r="P22" s="54"/>
      <c r="Q22" s="54"/>
      <c r="R22" s="218" t="e">
        <f t="shared" si="46"/>
        <v>#REF!</v>
      </c>
      <c r="S22" s="225" t="e">
        <f t="shared" si="20"/>
        <v>#REF!</v>
      </c>
      <c r="T22" s="227" t="e">
        <f t="shared" si="20"/>
        <v>#REF!</v>
      </c>
      <c r="U22" s="26"/>
      <c r="W22" s="27"/>
      <c r="X22" s="133">
        <v>1200</v>
      </c>
      <c r="Y22" s="233" t="s">
        <v>439</v>
      </c>
      <c r="Z22" s="233"/>
      <c r="AA22" s="236">
        <f>SUM(AA23:AA31)</f>
        <v>0</v>
      </c>
      <c r="AB22" s="236">
        <f t="shared" ref="AB22:AC22" si="61">SUM(AB23:AB31)</f>
        <v>0</v>
      </c>
      <c r="AC22" s="236">
        <f t="shared" si="61"/>
        <v>0</v>
      </c>
      <c r="AD22" s="48" t="e">
        <f>+Integración!#REF!</f>
        <v>#REF!</v>
      </c>
      <c r="AE22" s="48" t="e">
        <f>+Integración!#REF!</f>
        <v>#REF!</v>
      </c>
      <c r="AF22" s="48" t="e">
        <f>+Integración!#REF!</f>
        <v>#REF!</v>
      </c>
      <c r="AG22" s="99" t="e">
        <f t="shared" si="33"/>
        <v>#REF!</v>
      </c>
      <c r="AH22" s="48" t="e">
        <f t="shared" si="22"/>
        <v>#REF!</v>
      </c>
      <c r="AI22" s="97" t="e">
        <f t="shared" si="23"/>
        <v>#REF!</v>
      </c>
      <c r="AJ22" s="54"/>
      <c r="AK22" s="54"/>
      <c r="AL22" s="54"/>
      <c r="AM22" s="99" t="e">
        <f t="shared" si="47"/>
        <v>#REF!</v>
      </c>
      <c r="AN22" s="48" t="e">
        <f t="shared" si="40"/>
        <v>#REF!</v>
      </c>
      <c r="AO22" s="97" t="e">
        <f t="shared" si="40"/>
        <v>#REF!</v>
      </c>
      <c r="AP22" s="26"/>
      <c r="AR22" s="27"/>
      <c r="AS22" s="132">
        <v>4190</v>
      </c>
      <c r="AT22" s="224" t="s">
        <v>478</v>
      </c>
      <c r="AU22" s="224"/>
      <c r="AV22" s="217">
        <v>0</v>
      </c>
      <c r="AW22" s="217">
        <v>0</v>
      </c>
      <c r="AX22" s="217">
        <v>0</v>
      </c>
      <c r="AY22" s="48" t="e">
        <f>+Integración!#REF!</f>
        <v>#REF!</v>
      </c>
      <c r="AZ22" s="48" t="e">
        <f>+Integración!#REF!</f>
        <v>#REF!</v>
      </c>
      <c r="BA22" s="48" t="e">
        <f>+Integración!#REF!</f>
        <v>#REF!</v>
      </c>
      <c r="BB22" s="99" t="e">
        <f t="shared" si="35"/>
        <v>#REF!</v>
      </c>
      <c r="BC22" s="48" t="e">
        <f t="shared" si="24"/>
        <v>#REF!</v>
      </c>
      <c r="BD22" s="97" t="e">
        <f t="shared" si="25"/>
        <v>#REF!</v>
      </c>
      <c r="BE22" s="54"/>
      <c r="BF22" s="54"/>
      <c r="BG22" s="54"/>
      <c r="BH22" s="99" t="e">
        <f t="shared" si="48"/>
        <v>#REF!</v>
      </c>
      <c r="BI22" s="48" t="e">
        <f t="shared" si="41"/>
        <v>#REF!</v>
      </c>
      <c r="BJ22" s="97" t="e">
        <f t="shared" si="41"/>
        <v>#REF!</v>
      </c>
      <c r="BK22" s="26"/>
      <c r="BM22" s="33"/>
      <c r="BN22" s="129"/>
      <c r="BO22" s="344" t="s">
        <v>26</v>
      </c>
      <c r="BP22" s="344"/>
      <c r="BQ22" s="50" t="e">
        <f>SUM(BQ23:BQ24)</f>
        <v>#REF!</v>
      </c>
      <c r="BR22" s="50" t="e">
        <f t="shared" ref="BR22:BS22" si="62">SUM(BR23:BR24)</f>
        <v>#REF!</v>
      </c>
      <c r="BS22" s="50" t="e">
        <f t="shared" si="62"/>
        <v>#REF!</v>
      </c>
      <c r="BT22" s="145" t="s">
        <v>81</v>
      </c>
      <c r="BU22" s="342" t="s">
        <v>27</v>
      </c>
      <c r="BV22" s="342"/>
      <c r="BW22" s="175" t="e">
        <f t="shared" si="52"/>
        <v>#REF!</v>
      </c>
      <c r="BX22" s="175" t="e">
        <f t="shared" si="53"/>
        <v>#REF!</v>
      </c>
      <c r="BY22" s="175" t="e">
        <f t="shared" si="54"/>
        <v>#REF!</v>
      </c>
      <c r="BZ22" s="51"/>
      <c r="CA22" s="26"/>
      <c r="CB22" s="1"/>
      <c r="CC22" s="27"/>
      <c r="CD22" s="133"/>
      <c r="CE22" s="197"/>
      <c r="CF22" s="198"/>
      <c r="CG22" s="50"/>
      <c r="CH22" s="50"/>
      <c r="CI22" s="50"/>
      <c r="CJ22" s="151"/>
      <c r="CK22" s="1"/>
      <c r="CL22" s="1"/>
      <c r="CM22" s="1"/>
      <c r="CN22" s="1"/>
      <c r="CO22" s="1"/>
      <c r="CP22" s="42"/>
      <c r="CQ22" s="77"/>
      <c r="CR22" s="1"/>
      <c r="CS22" s="27"/>
      <c r="CT22" s="132"/>
      <c r="CU22" s="197"/>
      <c r="CV22" s="198"/>
      <c r="CW22" s="54"/>
      <c r="CX22" s="54"/>
      <c r="CY22" s="54"/>
      <c r="CZ22" s="54"/>
      <c r="DA22" s="151"/>
      <c r="DB22" s="204"/>
      <c r="DC22" s="204"/>
      <c r="DD22" s="54"/>
      <c r="DE22" s="54"/>
      <c r="DF22" s="54"/>
      <c r="DG22" s="54"/>
      <c r="DH22" s="42"/>
      <c r="DI22" s="77"/>
      <c r="DJ22" s="1"/>
      <c r="DK22" s="27"/>
      <c r="DL22" s="128" t="s">
        <v>67</v>
      </c>
      <c r="DM22" s="1"/>
      <c r="DN22" s="9" t="s">
        <v>23</v>
      </c>
      <c r="DO22" s="54" t="e">
        <f t="shared" si="49"/>
        <v>#REF!</v>
      </c>
      <c r="DP22" s="54" t="e">
        <f t="shared" si="42"/>
        <v>#REF!</v>
      </c>
      <c r="DQ22" s="165" t="s">
        <v>169</v>
      </c>
      <c r="DR22" s="1"/>
      <c r="DS22" s="9" t="s">
        <v>206</v>
      </c>
      <c r="DT22" s="175" t="e">
        <f>+CX24</f>
        <v>#REF!</v>
      </c>
      <c r="DU22" s="175" t="e">
        <f>+CZ24</f>
        <v>#REF!</v>
      </c>
      <c r="DV22" s="42"/>
      <c r="DW22" s="26"/>
      <c r="DX22" s="1"/>
      <c r="DY22" s="27"/>
      <c r="DZ22" s="128" t="s">
        <v>67</v>
      </c>
      <c r="EA22" s="1"/>
      <c r="EB22" s="9" t="s">
        <v>23</v>
      </c>
      <c r="EC22" s="54" t="e">
        <f t="shared" si="43"/>
        <v>#REF!</v>
      </c>
      <c r="ED22" s="54" t="e">
        <f t="shared" si="44"/>
        <v>#REF!</v>
      </c>
      <c r="EE22" s="165" t="s">
        <v>169</v>
      </c>
      <c r="EF22" s="1"/>
      <c r="EG22" s="9" t="s">
        <v>206</v>
      </c>
      <c r="EH22" s="175" t="e">
        <f t="shared" si="58"/>
        <v>#REF!</v>
      </c>
      <c r="EI22" s="175" t="e">
        <f t="shared" si="58"/>
        <v>#REF!</v>
      </c>
      <c r="EJ22" s="42"/>
      <c r="EK22" s="26"/>
      <c r="EL22" s="1"/>
      <c r="EM22" s="27"/>
      <c r="EN22" s="132" t="s">
        <v>192</v>
      </c>
      <c r="EO22" s="342" t="s">
        <v>149</v>
      </c>
      <c r="EP22" s="342"/>
      <c r="EQ22" s="181"/>
      <c r="ER22" s="175" t="e">
        <f>+CN42</f>
        <v>#REF!</v>
      </c>
      <c r="ES22" s="181"/>
      <c r="ET22" s="68">
        <v>0</v>
      </c>
      <c r="EU22" s="62" t="e">
        <f t="shared" si="59"/>
        <v>#REF!</v>
      </c>
      <c r="EV22" s="58"/>
      <c r="EW22" s="26"/>
    </row>
    <row r="23" spans="2:153" ht="13.9" customHeight="1" x14ac:dyDescent="0.2">
      <c r="B23" s="33"/>
      <c r="C23" s="129">
        <v>4200</v>
      </c>
      <c r="D23" s="234" t="s">
        <v>394</v>
      </c>
      <c r="E23" s="234"/>
      <c r="F23" s="212">
        <f>SUM(F24:F25)</f>
        <v>0</v>
      </c>
      <c r="G23" s="212">
        <f t="shared" ref="G23:H23" si="63">SUM(G24:G25)</f>
        <v>0</v>
      </c>
      <c r="H23" s="212">
        <f t="shared" si="63"/>
        <v>0</v>
      </c>
      <c r="I23" s="212" t="e">
        <f>+Integración!#REF!</f>
        <v>#REF!</v>
      </c>
      <c r="J23" s="212" t="e">
        <f>+Integración!#REF!</f>
        <v>#REF!</v>
      </c>
      <c r="K23" s="212" t="e">
        <f>+Integración!#REF!</f>
        <v>#REF!</v>
      </c>
      <c r="L23" s="222" t="e">
        <f t="shared" si="31"/>
        <v>#REF!</v>
      </c>
      <c r="M23" s="212" t="e">
        <f t="shared" si="17"/>
        <v>#REF!</v>
      </c>
      <c r="N23" s="214" t="e">
        <f t="shared" si="18"/>
        <v>#REF!</v>
      </c>
      <c r="O23" s="50"/>
      <c r="P23" s="50"/>
      <c r="Q23" s="50"/>
      <c r="R23" s="222" t="e">
        <f t="shared" si="46"/>
        <v>#REF!</v>
      </c>
      <c r="S23" s="212" t="e">
        <f t="shared" si="20"/>
        <v>#REF!</v>
      </c>
      <c r="T23" s="214" t="e">
        <f t="shared" si="20"/>
        <v>#REF!</v>
      </c>
      <c r="U23" s="26"/>
      <c r="W23" s="27"/>
      <c r="X23" s="132">
        <v>1210</v>
      </c>
      <c r="Y23" s="224" t="s">
        <v>440</v>
      </c>
      <c r="Z23" s="224"/>
      <c r="AA23" s="225">
        <v>0</v>
      </c>
      <c r="AB23" s="225">
        <v>0</v>
      </c>
      <c r="AC23" s="225">
        <v>0</v>
      </c>
      <c r="AD23" s="50" t="e">
        <f>+Integración!#REF!</f>
        <v>#REF!</v>
      </c>
      <c r="AE23" s="50" t="e">
        <f>+Integración!#REF!</f>
        <v>#REF!</v>
      </c>
      <c r="AF23" s="50" t="e">
        <f>+Integración!#REF!</f>
        <v>#REF!</v>
      </c>
      <c r="AG23" s="89" t="e">
        <f t="shared" si="33"/>
        <v>#REF!</v>
      </c>
      <c r="AH23" s="50" t="e">
        <f t="shared" si="22"/>
        <v>#REF!</v>
      </c>
      <c r="AI23" s="90" t="e">
        <f t="shared" si="23"/>
        <v>#REF!</v>
      </c>
      <c r="AJ23" s="66"/>
      <c r="AK23" s="66"/>
      <c r="AL23" s="66"/>
      <c r="AM23" s="89" t="e">
        <f t="shared" si="47"/>
        <v>#REF!</v>
      </c>
      <c r="AN23" s="50" t="e">
        <f t="shared" si="40"/>
        <v>#REF!</v>
      </c>
      <c r="AO23" s="90" t="e">
        <f t="shared" si="40"/>
        <v>#REF!</v>
      </c>
      <c r="AP23" s="100"/>
      <c r="AR23" s="27"/>
      <c r="AS23" s="132">
        <v>4210</v>
      </c>
      <c r="AT23" s="224" t="s">
        <v>395</v>
      </c>
      <c r="AU23" s="224"/>
      <c r="AV23" s="217">
        <v>0</v>
      </c>
      <c r="AW23" s="217">
        <v>0</v>
      </c>
      <c r="AX23" s="217">
        <v>0</v>
      </c>
      <c r="AY23" s="50" t="e">
        <f>+Integración!#REF!</f>
        <v>#REF!</v>
      </c>
      <c r="AZ23" s="50" t="e">
        <f>+Integración!#REF!</f>
        <v>#REF!</v>
      </c>
      <c r="BA23" s="50" t="e">
        <f>+Integración!#REF!</f>
        <v>#REF!</v>
      </c>
      <c r="BB23" s="89" t="e">
        <f t="shared" si="35"/>
        <v>#REF!</v>
      </c>
      <c r="BC23" s="50" t="e">
        <f t="shared" si="24"/>
        <v>#REF!</v>
      </c>
      <c r="BD23" s="90" t="e">
        <f t="shared" si="25"/>
        <v>#REF!</v>
      </c>
      <c r="BE23" s="66"/>
      <c r="BF23" s="66"/>
      <c r="BG23" s="66"/>
      <c r="BH23" s="89" t="e">
        <f t="shared" si="48"/>
        <v>#REF!</v>
      </c>
      <c r="BI23" s="50" t="e">
        <f t="shared" si="41"/>
        <v>#REF!</v>
      </c>
      <c r="BJ23" s="90" t="e">
        <f t="shared" si="41"/>
        <v>#REF!</v>
      </c>
      <c r="BK23" s="100"/>
      <c r="BM23" s="33"/>
      <c r="BN23" s="128" t="s">
        <v>68</v>
      </c>
      <c r="BO23" s="342" t="s">
        <v>28</v>
      </c>
      <c r="BP23" s="342"/>
      <c r="BQ23" s="54" t="e">
        <f t="shared" ref="BQ23:BS24" si="64">+R24</f>
        <v>#REF!</v>
      </c>
      <c r="BR23" s="54" t="e">
        <f t="shared" si="64"/>
        <v>#REF!</v>
      </c>
      <c r="BS23" s="54" t="e">
        <f t="shared" si="64"/>
        <v>#REF!</v>
      </c>
      <c r="BT23" s="145" t="s">
        <v>82</v>
      </c>
      <c r="BU23" s="342" t="s">
        <v>29</v>
      </c>
      <c r="BV23" s="342"/>
      <c r="BW23" s="175" t="e">
        <f t="shared" si="52"/>
        <v>#REF!</v>
      </c>
      <c r="BX23" s="175" t="e">
        <f t="shared" si="53"/>
        <v>#REF!</v>
      </c>
      <c r="BY23" s="175" t="e">
        <f t="shared" si="54"/>
        <v>#REF!</v>
      </c>
      <c r="BZ23" s="51"/>
      <c r="CA23" s="26"/>
      <c r="CB23" s="1"/>
      <c r="CC23" s="27"/>
      <c r="CD23" s="132"/>
      <c r="CE23" s="345" t="s">
        <v>123</v>
      </c>
      <c r="CF23" s="345"/>
      <c r="CG23" s="47" t="e">
        <f>SUM(CG24:CG32)</f>
        <v>#REF!</v>
      </c>
      <c r="CH23" s="47" t="e">
        <f t="shared" ref="CH23:CI23" si="65">SUM(CH24:CH32)</f>
        <v>#REF!</v>
      </c>
      <c r="CI23" s="47" t="e">
        <f t="shared" si="65"/>
        <v>#REF!</v>
      </c>
      <c r="CJ23" s="145"/>
      <c r="CK23" s="345" t="s">
        <v>124</v>
      </c>
      <c r="CL23" s="345"/>
      <c r="CM23" s="176" t="e">
        <f>SUM(CM24:CM29)</f>
        <v>#REF!</v>
      </c>
      <c r="CN23" s="176" t="e">
        <f t="shared" ref="CN23:CO23" si="66">SUM(CN24:CN29)</f>
        <v>#REF!</v>
      </c>
      <c r="CO23" s="176" t="e">
        <f t="shared" si="66"/>
        <v>#REF!</v>
      </c>
      <c r="CP23" s="42"/>
      <c r="CQ23" s="77"/>
      <c r="CR23" s="1"/>
      <c r="CS23" s="27"/>
      <c r="CT23" s="132"/>
      <c r="CU23" s="345" t="s">
        <v>123</v>
      </c>
      <c r="CV23" s="345"/>
      <c r="CW23" s="49" t="e">
        <f t="shared" si="8"/>
        <v>#REF!</v>
      </c>
      <c r="CX23" s="49" t="e">
        <f t="shared" si="9"/>
        <v>#REF!</v>
      </c>
      <c r="CY23" s="49" t="e">
        <f t="shared" ref="CY23:CY32" si="67">IF((CH23-CI23)&gt;0,0,-CH23+CI23)</f>
        <v>#REF!</v>
      </c>
      <c r="CZ23" s="49" t="e">
        <f t="shared" ref="CZ23:CZ32" si="68">IF((CH23-CI23)&gt;0,+CH23-CI23,0)</f>
        <v>#REF!</v>
      </c>
      <c r="DA23" s="145"/>
      <c r="DB23" s="345" t="s">
        <v>124</v>
      </c>
      <c r="DC23" s="345"/>
      <c r="DD23" s="49" t="e">
        <f t="shared" si="12"/>
        <v>#REF!</v>
      </c>
      <c r="DE23" s="49" t="e">
        <f t="shared" si="13"/>
        <v>#REF!</v>
      </c>
      <c r="DF23" s="49" t="e">
        <f t="shared" ref="DF23:DF49" si="69">IF((CN23-CO23)&gt;0,+CN23-CO23,0)</f>
        <v>#REF!</v>
      </c>
      <c r="DG23" s="49" t="e">
        <f t="shared" ref="DG23:DG49" si="70">IF((CN23-CO23)&gt;0,0,-CN23+CO23)</f>
        <v>#REF!</v>
      </c>
      <c r="DH23" s="42"/>
      <c r="DI23" s="77"/>
      <c r="DJ23" s="1"/>
      <c r="DK23" s="27"/>
      <c r="DL23" s="128" t="s">
        <v>68</v>
      </c>
      <c r="DM23" s="1"/>
      <c r="DN23" s="9" t="s">
        <v>28</v>
      </c>
      <c r="DO23" s="54" t="e">
        <f>+BQ23</f>
        <v>#REF!</v>
      </c>
      <c r="DP23" s="54" t="e">
        <f t="shared" ref="DP23:DP24" si="71">+BR23</f>
        <v>#REF!</v>
      </c>
      <c r="DQ23" s="162"/>
      <c r="DR23" s="349" t="s">
        <v>245</v>
      </c>
      <c r="DS23" s="349"/>
      <c r="DT23" s="184" t="e">
        <f>DT14-DT19</f>
        <v>#REF!</v>
      </c>
      <c r="DU23" s="184" t="e">
        <f t="shared" ref="DU23" si="72">DU14-DU19</f>
        <v>#REF!</v>
      </c>
      <c r="DV23" s="42"/>
      <c r="DW23" s="26"/>
      <c r="DX23" s="1"/>
      <c r="DY23" s="27"/>
      <c r="DZ23" s="128" t="s">
        <v>68</v>
      </c>
      <c r="EA23" s="1"/>
      <c r="EB23" s="9" t="s">
        <v>28</v>
      </c>
      <c r="EC23" s="54" t="e">
        <f t="shared" si="43"/>
        <v>#REF!</v>
      </c>
      <c r="ED23" s="54" t="e">
        <f t="shared" si="44"/>
        <v>#REF!</v>
      </c>
      <c r="EE23" s="162"/>
      <c r="EF23" s="349" t="s">
        <v>245</v>
      </c>
      <c r="EG23" s="349"/>
      <c r="EH23" s="184" t="e">
        <f>EH14-EH19</f>
        <v>#REF!</v>
      </c>
      <c r="EI23" s="184" t="e">
        <f t="shared" ref="EI23" si="73">EI14-EI19</f>
        <v>#REF!</v>
      </c>
      <c r="EJ23" s="42"/>
      <c r="EK23" s="26"/>
      <c r="EL23" s="1"/>
      <c r="EM23" s="27"/>
      <c r="EN23" s="132" t="s">
        <v>193</v>
      </c>
      <c r="EO23" s="342" t="s">
        <v>237</v>
      </c>
      <c r="EP23" s="342"/>
      <c r="EQ23" s="181"/>
      <c r="ER23" s="175" t="e">
        <f>+CN43</f>
        <v>#REF!</v>
      </c>
      <c r="ES23" s="181"/>
      <c r="ET23" s="68">
        <v>0</v>
      </c>
      <c r="EU23" s="62" t="e">
        <f t="shared" si="59"/>
        <v>#REF!</v>
      </c>
      <c r="EV23" s="58"/>
      <c r="EW23" s="26"/>
    </row>
    <row r="24" spans="2:153" ht="13.9" customHeight="1" x14ac:dyDescent="0.2">
      <c r="B24" s="33"/>
      <c r="C24" s="128">
        <v>4210</v>
      </c>
      <c r="D24" s="235" t="s">
        <v>395</v>
      </c>
      <c r="E24" s="235"/>
      <c r="F24" s="225">
        <v>0</v>
      </c>
      <c r="G24" s="225">
        <v>0</v>
      </c>
      <c r="H24" s="225">
        <v>0</v>
      </c>
      <c r="I24" s="212" t="e">
        <f>+Integración!#REF!</f>
        <v>#REF!</v>
      </c>
      <c r="J24" s="212" t="e">
        <f>+Integración!#REF!</f>
        <v>#REF!</v>
      </c>
      <c r="K24" s="212" t="e">
        <f>+Integración!#REF!</f>
        <v>#REF!</v>
      </c>
      <c r="L24" s="218" t="e">
        <f t="shared" si="31"/>
        <v>#REF!</v>
      </c>
      <c r="M24" s="225" t="e">
        <f t="shared" si="17"/>
        <v>#REF!</v>
      </c>
      <c r="N24" s="227" t="e">
        <f t="shared" si="18"/>
        <v>#REF!</v>
      </c>
      <c r="O24" s="50"/>
      <c r="P24" s="50"/>
      <c r="Q24" s="50"/>
      <c r="R24" s="218" t="e">
        <f t="shared" si="46"/>
        <v>#REF!</v>
      </c>
      <c r="S24" s="225" t="e">
        <f t="shared" si="20"/>
        <v>#REF!</v>
      </c>
      <c r="T24" s="227" t="e">
        <f t="shared" si="20"/>
        <v>#REF!</v>
      </c>
      <c r="U24" s="26"/>
      <c r="W24" s="27"/>
      <c r="X24" s="132">
        <v>1220</v>
      </c>
      <c r="Y24" s="224" t="s">
        <v>441</v>
      </c>
      <c r="Z24" s="224"/>
      <c r="AA24" s="225">
        <v>0</v>
      </c>
      <c r="AB24" s="225">
        <v>0</v>
      </c>
      <c r="AC24" s="225">
        <v>0</v>
      </c>
      <c r="AD24" s="47" t="e">
        <f>+Integración!#REF!</f>
        <v>#REF!</v>
      </c>
      <c r="AE24" s="47" t="e">
        <f>+Integración!#REF!</f>
        <v>#REF!</v>
      </c>
      <c r="AF24" s="47" t="e">
        <f>+Integración!#REF!</f>
        <v>#REF!</v>
      </c>
      <c r="AG24" s="98" t="e">
        <f t="shared" si="33"/>
        <v>#REF!</v>
      </c>
      <c r="AH24" s="47" t="e">
        <f t="shared" si="22"/>
        <v>#REF!</v>
      </c>
      <c r="AI24" s="96" t="e">
        <f t="shared" si="23"/>
        <v>#REF!</v>
      </c>
      <c r="AJ24" s="44"/>
      <c r="AK24" s="44"/>
      <c r="AL24" s="44"/>
      <c r="AM24" s="98" t="e">
        <f t="shared" si="47"/>
        <v>#REF!</v>
      </c>
      <c r="AN24" s="47" t="e">
        <f t="shared" si="40"/>
        <v>#REF!</v>
      </c>
      <c r="AO24" s="96" t="e">
        <f t="shared" si="40"/>
        <v>#REF!</v>
      </c>
      <c r="AP24" s="100"/>
      <c r="AR24" s="27"/>
      <c r="AS24" s="132">
        <v>4220</v>
      </c>
      <c r="AT24" s="224" t="s">
        <v>396</v>
      </c>
      <c r="AU24" s="224"/>
      <c r="AV24" s="217">
        <v>0</v>
      </c>
      <c r="AW24" s="217">
        <v>0</v>
      </c>
      <c r="AX24" s="217">
        <v>0</v>
      </c>
      <c r="AY24" s="47" t="e">
        <f>+Integración!#REF!</f>
        <v>#REF!</v>
      </c>
      <c r="AZ24" s="47" t="e">
        <f>+Integración!#REF!</f>
        <v>#REF!</v>
      </c>
      <c r="BA24" s="47" t="e">
        <f>+Integración!#REF!</f>
        <v>#REF!</v>
      </c>
      <c r="BB24" s="98" t="e">
        <f t="shared" si="35"/>
        <v>#REF!</v>
      </c>
      <c r="BC24" s="47" t="e">
        <f t="shared" si="24"/>
        <v>#REF!</v>
      </c>
      <c r="BD24" s="96" t="e">
        <f t="shared" si="25"/>
        <v>#REF!</v>
      </c>
      <c r="BE24" s="44"/>
      <c r="BF24" s="44"/>
      <c r="BG24" s="44"/>
      <c r="BH24" s="98" t="e">
        <f t="shared" si="48"/>
        <v>#REF!</v>
      </c>
      <c r="BI24" s="47" t="e">
        <f t="shared" si="41"/>
        <v>#REF!</v>
      </c>
      <c r="BJ24" s="96" t="e">
        <f t="shared" si="41"/>
        <v>#REF!</v>
      </c>
      <c r="BK24" s="100"/>
      <c r="BM24" s="33"/>
      <c r="BN24" s="128" t="s">
        <v>69</v>
      </c>
      <c r="BO24" s="342" t="s">
        <v>30</v>
      </c>
      <c r="BP24" s="342"/>
      <c r="BQ24" s="54" t="e">
        <f t="shared" si="64"/>
        <v>#REF!</v>
      </c>
      <c r="BR24" s="54" t="e">
        <f t="shared" si="64"/>
        <v>#REF!</v>
      </c>
      <c r="BS24" s="54" t="e">
        <f t="shared" si="64"/>
        <v>#REF!</v>
      </c>
      <c r="BT24" s="145" t="s">
        <v>83</v>
      </c>
      <c r="BU24" s="342" t="s">
        <v>31</v>
      </c>
      <c r="BV24" s="342"/>
      <c r="BW24" s="175" t="e">
        <f t="shared" si="52"/>
        <v>#REF!</v>
      </c>
      <c r="BX24" s="175" t="e">
        <f t="shared" si="53"/>
        <v>#REF!</v>
      </c>
      <c r="BY24" s="175" t="e">
        <f t="shared" si="54"/>
        <v>#REF!</v>
      </c>
      <c r="BZ24" s="51"/>
      <c r="CA24" s="26"/>
      <c r="CB24" s="1"/>
      <c r="CC24" s="27"/>
      <c r="CD24" s="132" t="s">
        <v>165</v>
      </c>
      <c r="CE24" s="342" t="s">
        <v>125</v>
      </c>
      <c r="CF24" s="342"/>
      <c r="CG24" s="175" t="e">
        <f t="shared" ref="CG24:CG32" si="74">+AM23</f>
        <v>#REF!</v>
      </c>
      <c r="CH24" s="175" t="e">
        <f t="shared" ref="CH24:CH32" si="75">+AN23</f>
        <v>#REF!</v>
      </c>
      <c r="CI24" s="175" t="e">
        <f t="shared" ref="CI24:CI32" si="76">+AO23</f>
        <v>#REF!</v>
      </c>
      <c r="CJ24" s="145" t="s">
        <v>182</v>
      </c>
      <c r="CK24" s="342" t="s">
        <v>126</v>
      </c>
      <c r="CL24" s="342"/>
      <c r="CM24" s="54" t="e">
        <f t="shared" ref="CM24:CO29" si="77">+AM43</f>
        <v>#REF!</v>
      </c>
      <c r="CN24" s="54" t="e">
        <f t="shared" si="77"/>
        <v>#REF!</v>
      </c>
      <c r="CO24" s="54" t="e">
        <f t="shared" si="77"/>
        <v>#REF!</v>
      </c>
      <c r="CP24" s="42"/>
      <c r="CQ24" s="77"/>
      <c r="CR24" s="1"/>
      <c r="CS24" s="27"/>
      <c r="CT24" s="132" t="s">
        <v>165</v>
      </c>
      <c r="CU24" s="342" t="s">
        <v>125</v>
      </c>
      <c r="CV24" s="342"/>
      <c r="CW24" s="54" t="e">
        <f t="shared" si="8"/>
        <v>#REF!</v>
      </c>
      <c r="CX24" s="54" t="e">
        <f t="shared" si="9"/>
        <v>#REF!</v>
      </c>
      <c r="CY24" s="54" t="e">
        <f t="shared" si="67"/>
        <v>#REF!</v>
      </c>
      <c r="CZ24" s="54" t="e">
        <f t="shared" si="68"/>
        <v>#REF!</v>
      </c>
      <c r="DA24" s="145" t="s">
        <v>182</v>
      </c>
      <c r="DB24" s="342" t="s">
        <v>126</v>
      </c>
      <c r="DC24" s="342"/>
      <c r="DD24" s="54" t="e">
        <f t="shared" si="12"/>
        <v>#REF!</v>
      </c>
      <c r="DE24" s="54" t="e">
        <f t="shared" si="13"/>
        <v>#REF!</v>
      </c>
      <c r="DF24" s="54" t="e">
        <f t="shared" si="69"/>
        <v>#REF!</v>
      </c>
      <c r="DG24" s="54" t="e">
        <f t="shared" si="70"/>
        <v>#REF!</v>
      </c>
      <c r="DH24" s="42"/>
      <c r="DI24" s="77"/>
      <c r="DJ24" s="1"/>
      <c r="DK24" s="27"/>
      <c r="DL24" s="128" t="s">
        <v>69</v>
      </c>
      <c r="DM24" s="1"/>
      <c r="DN24" s="9" t="s">
        <v>207</v>
      </c>
      <c r="DO24" s="175" t="e">
        <f>+BQ24</f>
        <v>#REF!</v>
      </c>
      <c r="DP24" s="175" t="e">
        <f t="shared" si="71"/>
        <v>#REF!</v>
      </c>
      <c r="DQ24" s="162"/>
      <c r="DR24" s="202"/>
      <c r="DS24" s="6"/>
      <c r="DT24" s="183"/>
      <c r="DU24" s="183"/>
      <c r="DV24" s="42"/>
      <c r="DW24" s="26"/>
      <c r="DX24" s="1"/>
      <c r="DY24" s="27"/>
      <c r="DZ24" s="128" t="s">
        <v>69</v>
      </c>
      <c r="EA24" s="1"/>
      <c r="EB24" s="9" t="s">
        <v>207</v>
      </c>
      <c r="EC24" s="54" t="e">
        <f t="shared" si="43"/>
        <v>#REF!</v>
      </c>
      <c r="ED24" s="54" t="e">
        <f t="shared" si="44"/>
        <v>#REF!</v>
      </c>
      <c r="EE24" s="162"/>
      <c r="EF24" s="202"/>
      <c r="EG24" s="6"/>
      <c r="EH24" s="183"/>
      <c r="EI24" s="183"/>
      <c r="EJ24" s="42"/>
      <c r="EK24" s="26"/>
      <c r="EL24" s="1"/>
      <c r="EM24" s="27"/>
      <c r="EN24" s="132" t="s">
        <v>194</v>
      </c>
      <c r="EO24" s="342" t="s">
        <v>151</v>
      </c>
      <c r="EP24" s="342"/>
      <c r="EQ24" s="181"/>
      <c r="ER24" s="175" t="e">
        <f>+CN44</f>
        <v>#REF!</v>
      </c>
      <c r="ES24" s="181"/>
      <c r="ET24" s="68">
        <v>0</v>
      </c>
      <c r="EU24" s="62" t="e">
        <f t="shared" si="59"/>
        <v>#REF!</v>
      </c>
      <c r="EV24" s="58"/>
      <c r="EW24" s="26"/>
    </row>
    <row r="25" spans="2:153" ht="13.9" customHeight="1" x14ac:dyDescent="0.2">
      <c r="B25" s="33"/>
      <c r="C25" s="128">
        <v>4220</v>
      </c>
      <c r="D25" s="235" t="s">
        <v>396</v>
      </c>
      <c r="E25" s="235"/>
      <c r="F25" s="217">
        <v>0</v>
      </c>
      <c r="G25" s="217">
        <v>0</v>
      </c>
      <c r="H25" s="217">
        <v>0</v>
      </c>
      <c r="I25" s="212" t="e">
        <f>+Integración!#REF!</f>
        <v>#REF!</v>
      </c>
      <c r="J25" s="212" t="e">
        <f>+Integración!#REF!</f>
        <v>#REF!</v>
      </c>
      <c r="K25" s="212" t="e">
        <f>+Integración!#REF!</f>
        <v>#REF!</v>
      </c>
      <c r="L25" s="218" t="e">
        <f t="shared" si="31"/>
        <v>#REF!</v>
      </c>
      <c r="M25" s="225" t="e">
        <f t="shared" si="17"/>
        <v>#REF!</v>
      </c>
      <c r="N25" s="227" t="e">
        <f t="shared" si="18"/>
        <v>#REF!</v>
      </c>
      <c r="O25" s="54"/>
      <c r="P25" s="54"/>
      <c r="Q25" s="54"/>
      <c r="R25" s="218" t="e">
        <f t="shared" si="46"/>
        <v>#REF!</v>
      </c>
      <c r="S25" s="225" t="e">
        <f t="shared" si="20"/>
        <v>#REF!</v>
      </c>
      <c r="T25" s="227" t="e">
        <f t="shared" si="20"/>
        <v>#REF!</v>
      </c>
      <c r="U25" s="26"/>
      <c r="W25" s="27"/>
      <c r="X25" s="132">
        <v>1230</v>
      </c>
      <c r="Y25" s="224" t="s">
        <v>442</v>
      </c>
      <c r="Z25" s="224"/>
      <c r="AA25" s="225">
        <v>0</v>
      </c>
      <c r="AB25" s="225">
        <v>0</v>
      </c>
      <c r="AC25" s="225">
        <v>0</v>
      </c>
      <c r="AD25" s="54" t="e">
        <f>+Integración!#REF!</f>
        <v>#REF!</v>
      </c>
      <c r="AE25" s="54" t="e">
        <f>+Integración!#REF!</f>
        <v>#REF!</v>
      </c>
      <c r="AF25" s="54" t="e">
        <f>+Integración!#REF!</f>
        <v>#REF!</v>
      </c>
      <c r="AG25" s="91" t="e">
        <f t="shared" si="33"/>
        <v>#REF!</v>
      </c>
      <c r="AH25" s="54" t="e">
        <f t="shared" si="22"/>
        <v>#REF!</v>
      </c>
      <c r="AI25" s="92" t="e">
        <f t="shared" si="23"/>
        <v>#REF!</v>
      </c>
      <c r="AJ25" s="54"/>
      <c r="AK25" s="54"/>
      <c r="AL25" s="54"/>
      <c r="AM25" s="91" t="e">
        <f t="shared" si="47"/>
        <v>#REF!</v>
      </c>
      <c r="AN25" s="54" t="e">
        <f t="shared" si="40"/>
        <v>#REF!</v>
      </c>
      <c r="AO25" s="92" t="e">
        <f t="shared" si="40"/>
        <v>#REF!</v>
      </c>
      <c r="AP25" s="100"/>
      <c r="AR25" s="27"/>
      <c r="AS25" s="132">
        <v>4400</v>
      </c>
      <c r="AT25" s="224" t="s">
        <v>479</v>
      </c>
      <c r="AU25" s="224"/>
      <c r="AV25" s="217">
        <v>0</v>
      </c>
      <c r="AW25" s="217">
        <v>0</v>
      </c>
      <c r="AX25" s="217">
        <v>0</v>
      </c>
      <c r="AY25" s="54" t="e">
        <f>+Integración!#REF!</f>
        <v>#REF!</v>
      </c>
      <c r="AZ25" s="54" t="e">
        <f>+Integración!#REF!</f>
        <v>#REF!</v>
      </c>
      <c r="BA25" s="54" t="e">
        <f>+Integración!#REF!</f>
        <v>#REF!</v>
      </c>
      <c r="BB25" s="91" t="e">
        <f t="shared" si="35"/>
        <v>#REF!</v>
      </c>
      <c r="BC25" s="54" t="e">
        <f t="shared" si="24"/>
        <v>#REF!</v>
      </c>
      <c r="BD25" s="92" t="e">
        <f t="shared" si="25"/>
        <v>#REF!</v>
      </c>
      <c r="BE25" s="54"/>
      <c r="BF25" s="54"/>
      <c r="BG25" s="54"/>
      <c r="BH25" s="91" t="e">
        <f t="shared" si="48"/>
        <v>#REF!</v>
      </c>
      <c r="BI25" s="54" t="e">
        <f t="shared" si="41"/>
        <v>#REF!</v>
      </c>
      <c r="BJ25" s="92" t="e">
        <f t="shared" si="41"/>
        <v>#REF!</v>
      </c>
      <c r="BK25" s="100"/>
      <c r="BM25" s="33"/>
      <c r="BN25" s="129"/>
      <c r="BO25" s="197"/>
      <c r="BP25" s="202"/>
      <c r="BQ25" s="54"/>
      <c r="BR25" s="54"/>
      <c r="BS25" s="54"/>
      <c r="BT25" s="145" t="s">
        <v>84</v>
      </c>
      <c r="BU25" s="342" t="s">
        <v>32</v>
      </c>
      <c r="BV25" s="342"/>
      <c r="BW25" s="175" t="e">
        <f t="shared" si="52"/>
        <v>#REF!</v>
      </c>
      <c r="BX25" s="175" t="e">
        <f t="shared" si="53"/>
        <v>#REF!</v>
      </c>
      <c r="BY25" s="175" t="e">
        <f t="shared" si="54"/>
        <v>#REF!</v>
      </c>
      <c r="BZ25" s="51"/>
      <c r="CA25" s="26"/>
      <c r="CB25" s="1"/>
      <c r="CC25" s="27"/>
      <c r="CD25" s="132" t="s">
        <v>166</v>
      </c>
      <c r="CE25" s="342" t="s">
        <v>127</v>
      </c>
      <c r="CF25" s="342"/>
      <c r="CG25" s="175" t="e">
        <f t="shared" si="74"/>
        <v>#REF!</v>
      </c>
      <c r="CH25" s="175" t="e">
        <f t="shared" si="75"/>
        <v>#REF!</v>
      </c>
      <c r="CI25" s="175" t="e">
        <f t="shared" si="76"/>
        <v>#REF!</v>
      </c>
      <c r="CJ25" s="145" t="s">
        <v>183</v>
      </c>
      <c r="CK25" s="342" t="s">
        <v>128</v>
      </c>
      <c r="CL25" s="342"/>
      <c r="CM25" s="54" t="e">
        <f t="shared" si="77"/>
        <v>#REF!</v>
      </c>
      <c r="CN25" s="54" t="e">
        <f t="shared" si="77"/>
        <v>#REF!</v>
      </c>
      <c r="CO25" s="54" t="e">
        <f t="shared" si="77"/>
        <v>#REF!</v>
      </c>
      <c r="CP25" s="42"/>
      <c r="CQ25" s="77"/>
      <c r="CR25" s="1"/>
      <c r="CS25" s="27"/>
      <c r="CT25" s="132" t="s">
        <v>166</v>
      </c>
      <c r="CU25" s="342" t="s">
        <v>127</v>
      </c>
      <c r="CV25" s="342"/>
      <c r="CW25" s="54" t="e">
        <f t="shared" si="8"/>
        <v>#REF!</v>
      </c>
      <c r="CX25" s="54" t="e">
        <f t="shared" si="9"/>
        <v>#REF!</v>
      </c>
      <c r="CY25" s="54" t="e">
        <f t="shared" si="67"/>
        <v>#REF!</v>
      </c>
      <c r="CZ25" s="54" t="e">
        <f t="shared" si="68"/>
        <v>#REF!</v>
      </c>
      <c r="DA25" s="145" t="s">
        <v>183</v>
      </c>
      <c r="DB25" s="342" t="s">
        <v>128</v>
      </c>
      <c r="DC25" s="342"/>
      <c r="DD25" s="54" t="e">
        <f t="shared" si="12"/>
        <v>#REF!</v>
      </c>
      <c r="DE25" s="54" t="e">
        <f t="shared" si="13"/>
        <v>#REF!</v>
      </c>
      <c r="DF25" s="54" t="e">
        <f t="shared" si="69"/>
        <v>#REF!</v>
      </c>
      <c r="DG25" s="54" t="e">
        <f t="shared" si="70"/>
        <v>#REF!</v>
      </c>
      <c r="DH25" s="42"/>
      <c r="DI25" s="77"/>
      <c r="DJ25" s="1"/>
      <c r="DK25" s="27"/>
      <c r="DL25" s="128" t="s">
        <v>224</v>
      </c>
      <c r="DM25" s="1"/>
      <c r="DN25" s="9" t="s">
        <v>208</v>
      </c>
      <c r="DO25" s="54" t="e">
        <f>+BQ26</f>
        <v>#REF!</v>
      </c>
      <c r="DP25" s="54" t="e">
        <f t="shared" ref="DP25" si="78">+BR26</f>
        <v>#REF!</v>
      </c>
      <c r="DQ25" s="162"/>
      <c r="DR25" s="8"/>
      <c r="DS25" s="6"/>
      <c r="DT25" s="183"/>
      <c r="DU25" s="183"/>
      <c r="DV25" s="42"/>
      <c r="DW25" s="26"/>
      <c r="DX25" s="1"/>
      <c r="DY25" s="27"/>
      <c r="DZ25" s="128" t="s">
        <v>224</v>
      </c>
      <c r="EA25" s="1"/>
      <c r="EB25" s="9" t="s">
        <v>208</v>
      </c>
      <c r="EC25" s="54" t="e">
        <f t="shared" si="43"/>
        <v>#REF!</v>
      </c>
      <c r="ED25" s="54" t="e">
        <f t="shared" si="44"/>
        <v>#REF!</v>
      </c>
      <c r="EE25" s="162"/>
      <c r="EF25" s="8"/>
      <c r="EG25" s="6"/>
      <c r="EH25" s="183"/>
      <c r="EI25" s="183"/>
      <c r="EJ25" s="42"/>
      <c r="EK25" s="26"/>
      <c r="EL25" s="1"/>
      <c r="EM25" s="27"/>
      <c r="EN25" s="160"/>
      <c r="EO25" s="55"/>
      <c r="EP25" s="56"/>
      <c r="EQ25" s="179"/>
      <c r="ER25" s="179"/>
      <c r="ES25" s="179"/>
      <c r="ET25" s="62"/>
      <c r="EU25" s="62"/>
      <c r="EV25" s="58"/>
      <c r="EW25" s="26"/>
    </row>
    <row r="26" spans="2:153" ht="13.9" customHeight="1" thickBot="1" x14ac:dyDescent="0.25">
      <c r="B26" s="33"/>
      <c r="C26" s="129">
        <v>4300</v>
      </c>
      <c r="D26" s="234" t="s">
        <v>397</v>
      </c>
      <c r="E26" s="234"/>
      <c r="F26" s="221">
        <f>SUM(F27:F31)</f>
        <v>0</v>
      </c>
      <c r="G26" s="221">
        <f t="shared" ref="G26:H26" si="79">SUM(G27:G31)</f>
        <v>0</v>
      </c>
      <c r="H26" s="221">
        <f t="shared" si="79"/>
        <v>0</v>
      </c>
      <c r="I26" s="212" t="e">
        <f>+Integración!#REF!</f>
        <v>#REF!</v>
      </c>
      <c r="J26" s="212" t="e">
        <f>+Integración!#REF!</f>
        <v>#REF!</v>
      </c>
      <c r="K26" s="212" t="e">
        <f>+Integración!#REF!</f>
        <v>#REF!</v>
      </c>
      <c r="L26" s="218" t="e">
        <f t="shared" si="31"/>
        <v>#REF!</v>
      </c>
      <c r="M26" s="225" t="e">
        <f t="shared" si="17"/>
        <v>#REF!</v>
      </c>
      <c r="N26" s="227" t="e">
        <f t="shared" si="18"/>
        <v>#REF!</v>
      </c>
      <c r="O26" s="54"/>
      <c r="P26" s="54"/>
      <c r="Q26" s="54"/>
      <c r="R26" s="218" t="e">
        <f t="shared" si="46"/>
        <v>#REF!</v>
      </c>
      <c r="S26" s="225" t="e">
        <f t="shared" si="20"/>
        <v>#REF!</v>
      </c>
      <c r="T26" s="227" t="e">
        <f t="shared" si="20"/>
        <v>#REF!</v>
      </c>
      <c r="U26" s="26"/>
      <c r="W26" s="27"/>
      <c r="X26" s="132">
        <v>1240</v>
      </c>
      <c r="Y26" s="224" t="s">
        <v>443</v>
      </c>
      <c r="Z26" s="224"/>
      <c r="AA26" s="225">
        <v>0</v>
      </c>
      <c r="AB26" s="225">
        <v>0</v>
      </c>
      <c r="AC26" s="225">
        <v>0</v>
      </c>
      <c r="AD26" s="54" t="e">
        <f>+Integración!#REF!</f>
        <v>#REF!</v>
      </c>
      <c r="AE26" s="54" t="e">
        <f>+Integración!#REF!</f>
        <v>#REF!</v>
      </c>
      <c r="AF26" s="54" t="e">
        <f>+Integración!#REF!</f>
        <v>#REF!</v>
      </c>
      <c r="AG26" s="91" t="e">
        <f t="shared" si="33"/>
        <v>#REF!</v>
      </c>
      <c r="AH26" s="54" t="e">
        <f t="shared" si="22"/>
        <v>#REF!</v>
      </c>
      <c r="AI26" s="92" t="e">
        <f t="shared" si="23"/>
        <v>#REF!</v>
      </c>
      <c r="AJ26" s="54"/>
      <c r="AK26" s="54"/>
      <c r="AL26" s="54"/>
      <c r="AM26" s="91" t="e">
        <f t="shared" si="47"/>
        <v>#REF!</v>
      </c>
      <c r="AN26" s="54" t="e">
        <f t="shared" si="40"/>
        <v>#REF!</v>
      </c>
      <c r="AO26" s="92" t="e">
        <f t="shared" si="40"/>
        <v>#REF!</v>
      </c>
      <c r="AP26" s="100"/>
      <c r="AR26" s="27"/>
      <c r="AS26" s="133"/>
      <c r="AT26" s="233" t="s">
        <v>480</v>
      </c>
      <c r="AU26" s="233"/>
      <c r="AV26" s="236">
        <f>SUM(AV27:AV42)</f>
        <v>0</v>
      </c>
      <c r="AW26" s="236">
        <f t="shared" ref="AW26:AX26" si="80">SUM(AW27:AW42)</f>
        <v>0</v>
      </c>
      <c r="AX26" s="236">
        <f t="shared" si="80"/>
        <v>0</v>
      </c>
      <c r="AY26" s="54" t="e">
        <f>+Integración!#REF!</f>
        <v>#REF!</v>
      </c>
      <c r="AZ26" s="54" t="e">
        <f>+Integración!#REF!</f>
        <v>#REF!</v>
      </c>
      <c r="BA26" s="54" t="e">
        <f>+Integración!#REF!</f>
        <v>#REF!</v>
      </c>
      <c r="BB26" s="91" t="e">
        <f t="shared" si="35"/>
        <v>#REF!</v>
      </c>
      <c r="BC26" s="54" t="e">
        <f t="shared" si="24"/>
        <v>#REF!</v>
      </c>
      <c r="BD26" s="92" t="e">
        <f t="shared" si="25"/>
        <v>#REF!</v>
      </c>
      <c r="BE26" s="54"/>
      <c r="BF26" s="54"/>
      <c r="BG26" s="54"/>
      <c r="BH26" s="91" t="e">
        <f t="shared" si="48"/>
        <v>#REF!</v>
      </c>
      <c r="BI26" s="54" t="e">
        <f t="shared" si="41"/>
        <v>#REF!</v>
      </c>
      <c r="BJ26" s="92" t="e">
        <f t="shared" si="41"/>
        <v>#REF!</v>
      </c>
      <c r="BK26" s="100"/>
      <c r="BM26" s="33"/>
      <c r="BN26" s="128"/>
      <c r="BO26" s="344" t="s">
        <v>33</v>
      </c>
      <c r="BP26" s="344"/>
      <c r="BQ26" s="49" t="e">
        <f>SUM(BQ27:BQ31)</f>
        <v>#REF!</v>
      </c>
      <c r="BR26" s="49" t="e">
        <f t="shared" ref="BR26:BS26" si="81">SUM(BR27:BR31)</f>
        <v>#REF!</v>
      </c>
      <c r="BS26" s="49" t="e">
        <f t="shared" si="81"/>
        <v>#REF!</v>
      </c>
      <c r="BT26" s="145" t="s">
        <v>85</v>
      </c>
      <c r="BU26" s="342" t="s">
        <v>34</v>
      </c>
      <c r="BV26" s="342"/>
      <c r="BW26" s="175" t="e">
        <f t="shared" si="52"/>
        <v>#REF!</v>
      </c>
      <c r="BX26" s="175" t="e">
        <f t="shared" si="53"/>
        <v>#REF!</v>
      </c>
      <c r="BY26" s="175" t="e">
        <f t="shared" si="54"/>
        <v>#REF!</v>
      </c>
      <c r="BZ26" s="51"/>
      <c r="CA26" s="26"/>
      <c r="CB26" s="1"/>
      <c r="CC26" s="27"/>
      <c r="CD26" s="132" t="s">
        <v>167</v>
      </c>
      <c r="CE26" s="342" t="s">
        <v>129</v>
      </c>
      <c r="CF26" s="342"/>
      <c r="CG26" s="175" t="e">
        <f t="shared" si="74"/>
        <v>#REF!</v>
      </c>
      <c r="CH26" s="175" t="e">
        <f t="shared" si="75"/>
        <v>#REF!</v>
      </c>
      <c r="CI26" s="175" t="e">
        <f t="shared" si="76"/>
        <v>#REF!</v>
      </c>
      <c r="CJ26" s="145" t="s">
        <v>184</v>
      </c>
      <c r="CK26" s="342" t="s">
        <v>130</v>
      </c>
      <c r="CL26" s="342"/>
      <c r="CM26" s="54" t="e">
        <f t="shared" si="77"/>
        <v>#REF!</v>
      </c>
      <c r="CN26" s="54" t="e">
        <f t="shared" si="77"/>
        <v>#REF!</v>
      </c>
      <c r="CO26" s="54" t="e">
        <f t="shared" si="77"/>
        <v>#REF!</v>
      </c>
      <c r="CP26" s="42"/>
      <c r="CQ26" s="77"/>
      <c r="CR26" s="1"/>
      <c r="CS26" s="27"/>
      <c r="CT26" s="132" t="s">
        <v>167</v>
      </c>
      <c r="CU26" s="342" t="s">
        <v>129</v>
      </c>
      <c r="CV26" s="342"/>
      <c r="CW26" s="54" t="e">
        <f t="shared" si="8"/>
        <v>#REF!</v>
      </c>
      <c r="CX26" s="54" t="e">
        <f t="shared" si="9"/>
        <v>#REF!</v>
      </c>
      <c r="CY26" s="54" t="e">
        <f t="shared" si="67"/>
        <v>#REF!</v>
      </c>
      <c r="CZ26" s="54" t="e">
        <f t="shared" si="68"/>
        <v>#REF!</v>
      </c>
      <c r="DA26" s="145" t="s">
        <v>184</v>
      </c>
      <c r="DB26" s="342" t="s">
        <v>130</v>
      </c>
      <c r="DC26" s="342"/>
      <c r="DD26" s="54" t="e">
        <f t="shared" si="12"/>
        <v>#REF!</v>
      </c>
      <c r="DE26" s="54" t="e">
        <f t="shared" si="13"/>
        <v>#REF!</v>
      </c>
      <c r="DF26" s="54" t="e">
        <f t="shared" si="69"/>
        <v>#REF!</v>
      </c>
      <c r="DG26" s="54" t="e">
        <f t="shared" si="70"/>
        <v>#REF!</v>
      </c>
      <c r="DH26" s="42"/>
      <c r="DI26" s="77"/>
      <c r="DJ26" s="1"/>
      <c r="DK26" s="27"/>
      <c r="DL26" s="159"/>
      <c r="DM26" s="202"/>
      <c r="DN26" s="202"/>
      <c r="DO26" s="52"/>
      <c r="DP26" s="52"/>
      <c r="DQ26" s="162"/>
      <c r="DR26" s="349" t="s">
        <v>209</v>
      </c>
      <c r="DS26" s="349"/>
      <c r="DT26" s="183"/>
      <c r="DU26" s="183"/>
      <c r="DV26" s="42"/>
      <c r="DW26" s="26"/>
      <c r="DX26" s="1"/>
      <c r="DY26" s="27"/>
      <c r="DZ26" s="159"/>
      <c r="EA26" s="202"/>
      <c r="EB26" s="202"/>
      <c r="EC26" s="52"/>
      <c r="ED26" s="52"/>
      <c r="EE26" s="162"/>
      <c r="EF26" s="349" t="s">
        <v>209</v>
      </c>
      <c r="EG26" s="349"/>
      <c r="EH26" s="183"/>
      <c r="EI26" s="183"/>
      <c r="EJ26" s="42"/>
      <c r="EK26" s="26"/>
      <c r="EL26" s="1"/>
      <c r="EM26" s="27"/>
      <c r="EN26" s="132"/>
      <c r="EO26" s="363" t="s">
        <v>258</v>
      </c>
      <c r="EP26" s="363"/>
      <c r="EQ26" s="182" t="e">
        <f>+EQ15+EQ20</f>
        <v>#REF!</v>
      </c>
      <c r="ER26" s="182" t="e">
        <f>+ER15+ER20</f>
        <v>#REF!</v>
      </c>
      <c r="ES26" s="182">
        <f>+ES15+ES20</f>
        <v>0</v>
      </c>
      <c r="ET26" s="69">
        <f>+ET15+ET20</f>
        <v>0</v>
      </c>
      <c r="EU26" s="69" t="e">
        <f>SUM(EQ26:ET26)</f>
        <v>#REF!</v>
      </c>
      <c r="EV26" s="58"/>
      <c r="EW26" s="26"/>
    </row>
    <row r="27" spans="2:153" ht="13.9" customHeight="1" x14ac:dyDescent="0.2">
      <c r="B27" s="33"/>
      <c r="C27" s="128">
        <v>4310</v>
      </c>
      <c r="D27" s="235" t="s">
        <v>398</v>
      </c>
      <c r="E27" s="235"/>
      <c r="F27" s="217">
        <v>0</v>
      </c>
      <c r="G27" s="217">
        <v>0</v>
      </c>
      <c r="H27" s="217">
        <v>0</v>
      </c>
      <c r="I27" s="212" t="e">
        <f>+Integración!#REF!</f>
        <v>#REF!</v>
      </c>
      <c r="J27" s="212" t="e">
        <f>+Integración!#REF!</f>
        <v>#REF!</v>
      </c>
      <c r="K27" s="212" t="e">
        <f>+Integración!#REF!</f>
        <v>#REF!</v>
      </c>
      <c r="L27" s="218" t="e">
        <f t="shared" si="31"/>
        <v>#REF!</v>
      </c>
      <c r="M27" s="225" t="e">
        <f t="shared" si="17"/>
        <v>#REF!</v>
      </c>
      <c r="N27" s="227" t="e">
        <f t="shared" si="18"/>
        <v>#REF!</v>
      </c>
      <c r="O27" s="54"/>
      <c r="P27" s="54"/>
      <c r="Q27" s="54"/>
      <c r="R27" s="218" t="e">
        <f t="shared" si="46"/>
        <v>#REF!</v>
      </c>
      <c r="S27" s="225" t="e">
        <f t="shared" si="20"/>
        <v>#REF!</v>
      </c>
      <c r="T27" s="227" t="e">
        <f t="shared" si="20"/>
        <v>#REF!</v>
      </c>
      <c r="U27" s="26"/>
      <c r="W27" s="27"/>
      <c r="X27" s="132">
        <v>1250</v>
      </c>
      <c r="Y27" s="224" t="s">
        <v>444</v>
      </c>
      <c r="Z27" s="224"/>
      <c r="AA27" s="225">
        <v>0</v>
      </c>
      <c r="AB27" s="225">
        <v>0</v>
      </c>
      <c r="AC27" s="225">
        <v>0</v>
      </c>
      <c r="AD27" s="54" t="e">
        <f>+Integración!#REF!</f>
        <v>#REF!</v>
      </c>
      <c r="AE27" s="54" t="e">
        <f>+Integración!#REF!</f>
        <v>#REF!</v>
      </c>
      <c r="AF27" s="54" t="e">
        <f>+Integración!#REF!</f>
        <v>#REF!</v>
      </c>
      <c r="AG27" s="91" t="e">
        <f t="shared" si="33"/>
        <v>#REF!</v>
      </c>
      <c r="AH27" s="54" t="e">
        <f t="shared" si="22"/>
        <v>#REF!</v>
      </c>
      <c r="AI27" s="92" t="e">
        <f t="shared" si="23"/>
        <v>#REF!</v>
      </c>
      <c r="AJ27" s="54"/>
      <c r="AK27" s="54"/>
      <c r="AL27" s="54"/>
      <c r="AM27" s="91" t="e">
        <f t="shared" si="47"/>
        <v>#REF!</v>
      </c>
      <c r="AN27" s="54" t="e">
        <f t="shared" si="40"/>
        <v>#REF!</v>
      </c>
      <c r="AO27" s="92" t="e">
        <f t="shared" si="40"/>
        <v>#REF!</v>
      </c>
      <c r="AP27" s="100"/>
      <c r="AR27" s="27"/>
      <c r="AS27" s="132">
        <v>5110</v>
      </c>
      <c r="AT27" s="224" t="s">
        <v>404</v>
      </c>
      <c r="AU27" s="224"/>
      <c r="AV27" s="217">
        <v>0</v>
      </c>
      <c r="AW27" s="217">
        <v>0</v>
      </c>
      <c r="AX27" s="217">
        <v>0</v>
      </c>
      <c r="AY27" s="54" t="e">
        <f>+Integración!#REF!</f>
        <v>#REF!</v>
      </c>
      <c r="AZ27" s="54" t="e">
        <f>+Integración!#REF!</f>
        <v>#REF!</v>
      </c>
      <c r="BA27" s="54" t="e">
        <f>+Integración!#REF!</f>
        <v>#REF!</v>
      </c>
      <c r="BB27" s="91" t="e">
        <f t="shared" si="35"/>
        <v>#REF!</v>
      </c>
      <c r="BC27" s="54" t="e">
        <f t="shared" si="24"/>
        <v>#REF!</v>
      </c>
      <c r="BD27" s="92" t="e">
        <f t="shared" si="25"/>
        <v>#REF!</v>
      </c>
      <c r="BE27" s="54"/>
      <c r="BF27" s="54"/>
      <c r="BG27" s="54"/>
      <c r="BH27" s="91" t="e">
        <f t="shared" si="48"/>
        <v>#REF!</v>
      </c>
      <c r="BI27" s="54" t="e">
        <f t="shared" si="41"/>
        <v>#REF!</v>
      </c>
      <c r="BJ27" s="92" t="e">
        <f t="shared" si="41"/>
        <v>#REF!</v>
      </c>
      <c r="BK27" s="100"/>
      <c r="BM27" s="33"/>
      <c r="BN27" s="128" t="s">
        <v>70</v>
      </c>
      <c r="BO27" s="342" t="s">
        <v>35</v>
      </c>
      <c r="BP27" s="342"/>
      <c r="BQ27" s="54" t="e">
        <f t="shared" ref="BQ27:BS31" si="82">+R27</f>
        <v>#REF!</v>
      </c>
      <c r="BR27" s="54" t="e">
        <f t="shared" si="82"/>
        <v>#REF!</v>
      </c>
      <c r="BS27" s="54" t="e">
        <f t="shared" si="82"/>
        <v>#REF!</v>
      </c>
      <c r="BT27" s="145"/>
      <c r="BU27" s="197"/>
      <c r="BV27" s="202"/>
      <c r="BW27" s="66"/>
      <c r="BX27" s="66"/>
      <c r="BY27" s="66"/>
      <c r="BZ27" s="51"/>
      <c r="CA27" s="26"/>
      <c r="CB27" s="1"/>
      <c r="CC27" s="27"/>
      <c r="CD27" s="132" t="s">
        <v>168</v>
      </c>
      <c r="CE27" s="342" t="s">
        <v>131</v>
      </c>
      <c r="CF27" s="342"/>
      <c r="CG27" s="175" t="e">
        <f t="shared" si="74"/>
        <v>#REF!</v>
      </c>
      <c r="CH27" s="175" t="e">
        <f t="shared" si="75"/>
        <v>#REF!</v>
      </c>
      <c r="CI27" s="175" t="e">
        <f t="shared" si="76"/>
        <v>#REF!</v>
      </c>
      <c r="CJ27" s="145" t="s">
        <v>185</v>
      </c>
      <c r="CK27" s="342" t="s">
        <v>132</v>
      </c>
      <c r="CL27" s="342"/>
      <c r="CM27" s="54" t="e">
        <f t="shared" si="77"/>
        <v>#REF!</v>
      </c>
      <c r="CN27" s="54" t="e">
        <f t="shared" si="77"/>
        <v>#REF!</v>
      </c>
      <c r="CO27" s="54" t="e">
        <f t="shared" si="77"/>
        <v>#REF!</v>
      </c>
      <c r="CP27" s="42"/>
      <c r="CQ27" s="77"/>
      <c r="CR27" s="1"/>
      <c r="CS27" s="27"/>
      <c r="CT27" s="132" t="s">
        <v>168</v>
      </c>
      <c r="CU27" s="342" t="s">
        <v>131</v>
      </c>
      <c r="CV27" s="342"/>
      <c r="CW27" s="54" t="e">
        <f t="shared" si="8"/>
        <v>#REF!</v>
      </c>
      <c r="CX27" s="54" t="e">
        <f t="shared" si="9"/>
        <v>#REF!</v>
      </c>
      <c r="CY27" s="54" t="e">
        <f t="shared" si="67"/>
        <v>#REF!</v>
      </c>
      <c r="CZ27" s="54" t="e">
        <f t="shared" si="68"/>
        <v>#REF!</v>
      </c>
      <c r="DA27" s="145" t="s">
        <v>185</v>
      </c>
      <c r="DB27" s="342" t="s">
        <v>132</v>
      </c>
      <c r="DC27" s="342"/>
      <c r="DD27" s="54" t="e">
        <f t="shared" si="12"/>
        <v>#REF!</v>
      </c>
      <c r="DE27" s="54" t="e">
        <f t="shared" si="13"/>
        <v>#REF!</v>
      </c>
      <c r="DF27" s="54" t="e">
        <f t="shared" si="69"/>
        <v>#REF!</v>
      </c>
      <c r="DG27" s="54" t="e">
        <f t="shared" si="70"/>
        <v>#REF!</v>
      </c>
      <c r="DH27" s="42"/>
      <c r="DI27" s="77"/>
      <c r="DJ27" s="1"/>
      <c r="DK27" s="27"/>
      <c r="DL27" s="159"/>
      <c r="DM27" s="272" t="s">
        <v>199</v>
      </c>
      <c r="DN27" s="272"/>
      <c r="DO27" s="50" t="e">
        <f>SUM(DO28:DO43)</f>
        <v>#REF!</v>
      </c>
      <c r="DP27" s="50" t="e">
        <f t="shared" ref="DP27" si="83">SUM(DP28:DP43)</f>
        <v>#REF!</v>
      </c>
      <c r="DQ27" s="162"/>
      <c r="DR27" s="202"/>
      <c r="DS27" s="202"/>
      <c r="DT27" s="185"/>
      <c r="DU27" s="185"/>
      <c r="DV27" s="42"/>
      <c r="DW27" s="26"/>
      <c r="DX27" s="1"/>
      <c r="DY27" s="27"/>
      <c r="DZ27" s="159"/>
      <c r="EA27" s="272" t="s">
        <v>199</v>
      </c>
      <c r="EB27" s="272"/>
      <c r="EC27" s="50" t="e">
        <f>SUM(EC28:EC43)</f>
        <v>#REF!</v>
      </c>
      <c r="ED27" s="50" t="e">
        <f t="shared" ref="ED27" si="84">SUM(ED28:ED43)</f>
        <v>#REF!</v>
      </c>
      <c r="EE27" s="162"/>
      <c r="EF27" s="202"/>
      <c r="EG27" s="202"/>
      <c r="EH27" s="185"/>
      <c r="EI27" s="185"/>
      <c r="EJ27" s="42"/>
      <c r="EK27" s="26"/>
      <c r="EL27" s="1"/>
      <c r="EM27" s="27"/>
      <c r="EN27" s="132"/>
      <c r="EO27" s="56"/>
      <c r="EP27" s="202"/>
      <c r="EQ27" s="179"/>
      <c r="ER27" s="179"/>
      <c r="ES27" s="179"/>
      <c r="ET27" s="62"/>
      <c r="EU27" s="62"/>
      <c r="EV27" s="58"/>
      <c r="EW27" s="26"/>
    </row>
    <row r="28" spans="2:153" ht="13.9" customHeight="1" x14ac:dyDescent="0.2">
      <c r="B28" s="33"/>
      <c r="C28" s="128">
        <v>4320</v>
      </c>
      <c r="D28" s="235" t="s">
        <v>399</v>
      </c>
      <c r="E28" s="235"/>
      <c r="F28" s="217">
        <v>0</v>
      </c>
      <c r="G28" s="217">
        <v>0</v>
      </c>
      <c r="H28" s="217">
        <v>0</v>
      </c>
      <c r="I28" s="212" t="e">
        <f>+Integración!#REF!</f>
        <v>#REF!</v>
      </c>
      <c r="J28" s="212" t="e">
        <f>+Integración!#REF!</f>
        <v>#REF!</v>
      </c>
      <c r="K28" s="212" t="e">
        <f>+Integración!#REF!</f>
        <v>#REF!</v>
      </c>
      <c r="L28" s="218" t="e">
        <f t="shared" si="31"/>
        <v>#REF!</v>
      </c>
      <c r="M28" s="225" t="e">
        <f t="shared" si="17"/>
        <v>#REF!</v>
      </c>
      <c r="N28" s="227" t="e">
        <f t="shared" si="18"/>
        <v>#REF!</v>
      </c>
      <c r="O28" s="54"/>
      <c r="P28" s="54"/>
      <c r="Q28" s="54"/>
      <c r="R28" s="218" t="e">
        <f t="shared" si="46"/>
        <v>#REF!</v>
      </c>
      <c r="S28" s="225" t="e">
        <f t="shared" si="20"/>
        <v>#REF!</v>
      </c>
      <c r="T28" s="227" t="e">
        <f t="shared" si="20"/>
        <v>#REF!</v>
      </c>
      <c r="U28" s="26"/>
      <c r="W28" s="27"/>
      <c r="X28" s="132">
        <v>1260</v>
      </c>
      <c r="Y28" s="224" t="s">
        <v>445</v>
      </c>
      <c r="Z28" s="224"/>
      <c r="AA28" s="225">
        <v>0</v>
      </c>
      <c r="AB28" s="225">
        <v>0</v>
      </c>
      <c r="AC28" s="225">
        <v>0</v>
      </c>
      <c r="AD28" s="54" t="e">
        <f>+Integración!#REF!</f>
        <v>#REF!</v>
      </c>
      <c r="AE28" s="54" t="e">
        <f>+Integración!#REF!</f>
        <v>#REF!</v>
      </c>
      <c r="AF28" s="54" t="e">
        <f>+Integración!#REF!</f>
        <v>#REF!</v>
      </c>
      <c r="AG28" s="91" t="e">
        <f t="shared" si="33"/>
        <v>#REF!</v>
      </c>
      <c r="AH28" s="54" t="e">
        <f t="shared" si="22"/>
        <v>#REF!</v>
      </c>
      <c r="AI28" s="92" t="e">
        <f t="shared" si="23"/>
        <v>#REF!</v>
      </c>
      <c r="AJ28" s="54"/>
      <c r="AK28" s="54"/>
      <c r="AL28" s="54"/>
      <c r="AM28" s="91" t="e">
        <f t="shared" si="47"/>
        <v>#REF!</v>
      </c>
      <c r="AN28" s="54" t="e">
        <f t="shared" si="40"/>
        <v>#REF!</v>
      </c>
      <c r="AO28" s="92" t="e">
        <f t="shared" si="40"/>
        <v>#REF!</v>
      </c>
      <c r="AP28" s="100"/>
      <c r="AR28" s="27"/>
      <c r="AS28" s="132">
        <v>5120</v>
      </c>
      <c r="AT28" s="224" t="s">
        <v>405</v>
      </c>
      <c r="AU28" s="224"/>
      <c r="AV28" s="217">
        <v>0</v>
      </c>
      <c r="AW28" s="217">
        <v>0</v>
      </c>
      <c r="AX28" s="217">
        <v>0</v>
      </c>
      <c r="AY28" s="54" t="e">
        <f>+Integración!#REF!</f>
        <v>#REF!</v>
      </c>
      <c r="AZ28" s="54" t="e">
        <f>+Integración!#REF!</f>
        <v>#REF!</v>
      </c>
      <c r="BA28" s="54" t="e">
        <f>+Integración!#REF!</f>
        <v>#REF!</v>
      </c>
      <c r="BB28" s="91" t="e">
        <f t="shared" si="35"/>
        <v>#REF!</v>
      </c>
      <c r="BC28" s="54" t="e">
        <f t="shared" si="24"/>
        <v>#REF!</v>
      </c>
      <c r="BD28" s="92" t="e">
        <f t="shared" si="25"/>
        <v>#REF!</v>
      </c>
      <c r="BE28" s="54"/>
      <c r="BF28" s="54"/>
      <c r="BG28" s="54"/>
      <c r="BH28" s="91" t="e">
        <f t="shared" si="48"/>
        <v>#REF!</v>
      </c>
      <c r="BI28" s="54" t="e">
        <f t="shared" si="41"/>
        <v>#REF!</v>
      </c>
      <c r="BJ28" s="92" t="e">
        <f t="shared" si="41"/>
        <v>#REF!</v>
      </c>
      <c r="BK28" s="100"/>
      <c r="BM28" s="33"/>
      <c r="BN28" s="128" t="s">
        <v>71</v>
      </c>
      <c r="BO28" s="342" t="s">
        <v>36</v>
      </c>
      <c r="BP28" s="342"/>
      <c r="BQ28" s="54" t="e">
        <f t="shared" si="82"/>
        <v>#REF!</v>
      </c>
      <c r="BR28" s="54" t="e">
        <f t="shared" si="82"/>
        <v>#REF!</v>
      </c>
      <c r="BS28" s="54" t="e">
        <f t="shared" si="82"/>
        <v>#REF!</v>
      </c>
      <c r="BT28" s="145"/>
      <c r="BU28" s="344" t="s">
        <v>28</v>
      </c>
      <c r="BV28" s="344"/>
      <c r="BW28" s="50" t="e">
        <f>SUM(BW29:BW31)</f>
        <v>#REF!</v>
      </c>
      <c r="BX28" s="50" t="e">
        <f t="shared" ref="BX28:BY28" si="85">SUM(BX29:BX31)</f>
        <v>#REF!</v>
      </c>
      <c r="BY28" s="50" t="e">
        <f t="shared" si="85"/>
        <v>#REF!</v>
      </c>
      <c r="BZ28" s="51"/>
      <c r="CA28" s="26"/>
      <c r="CB28" s="1"/>
      <c r="CC28" s="27"/>
      <c r="CD28" s="132" t="s">
        <v>169</v>
      </c>
      <c r="CE28" s="342" t="s">
        <v>133</v>
      </c>
      <c r="CF28" s="342"/>
      <c r="CG28" s="175" t="e">
        <f t="shared" si="74"/>
        <v>#REF!</v>
      </c>
      <c r="CH28" s="175" t="e">
        <f t="shared" si="75"/>
        <v>#REF!</v>
      </c>
      <c r="CI28" s="175" t="e">
        <f t="shared" si="76"/>
        <v>#REF!</v>
      </c>
      <c r="CJ28" s="145" t="s">
        <v>186</v>
      </c>
      <c r="CK28" s="362" t="s">
        <v>134</v>
      </c>
      <c r="CL28" s="362"/>
      <c r="CM28" s="54" t="e">
        <f t="shared" si="77"/>
        <v>#REF!</v>
      </c>
      <c r="CN28" s="54" t="e">
        <f t="shared" si="77"/>
        <v>#REF!</v>
      </c>
      <c r="CO28" s="54" t="e">
        <f t="shared" si="77"/>
        <v>#REF!</v>
      </c>
      <c r="CP28" s="42"/>
      <c r="CQ28" s="77"/>
      <c r="CR28" s="1"/>
      <c r="CS28" s="27"/>
      <c r="CT28" s="132" t="s">
        <v>169</v>
      </c>
      <c r="CU28" s="342" t="s">
        <v>133</v>
      </c>
      <c r="CV28" s="342"/>
      <c r="CW28" s="54" t="e">
        <f t="shared" si="8"/>
        <v>#REF!</v>
      </c>
      <c r="CX28" s="54" t="e">
        <f t="shared" si="9"/>
        <v>#REF!</v>
      </c>
      <c r="CY28" s="54" t="e">
        <f t="shared" si="67"/>
        <v>#REF!</v>
      </c>
      <c r="CZ28" s="54" t="e">
        <f t="shared" si="68"/>
        <v>#REF!</v>
      </c>
      <c r="DA28" s="145" t="s">
        <v>186</v>
      </c>
      <c r="DB28" s="362" t="s">
        <v>134</v>
      </c>
      <c r="DC28" s="362"/>
      <c r="DD28" s="54" t="e">
        <f t="shared" si="12"/>
        <v>#REF!</v>
      </c>
      <c r="DE28" s="54" t="e">
        <f t="shared" si="13"/>
        <v>#REF!</v>
      </c>
      <c r="DF28" s="54" t="e">
        <f t="shared" si="69"/>
        <v>#REF!</v>
      </c>
      <c r="DG28" s="54" t="e">
        <f t="shared" si="70"/>
        <v>#REF!</v>
      </c>
      <c r="DH28" s="42"/>
      <c r="DI28" s="77"/>
      <c r="DJ28" s="1"/>
      <c r="DK28" s="27"/>
      <c r="DL28" s="132" t="s">
        <v>75</v>
      </c>
      <c r="DM28" s="1"/>
      <c r="DN28" s="9" t="s">
        <v>210</v>
      </c>
      <c r="DO28" s="54" t="e">
        <f>+BW13</f>
        <v>#REF!</v>
      </c>
      <c r="DP28" s="54" t="e">
        <f t="shared" ref="DP28:DP30" si="86">+BX13</f>
        <v>#REF!</v>
      </c>
      <c r="DQ28" s="162"/>
      <c r="DR28" s="272" t="s">
        <v>198</v>
      </c>
      <c r="DS28" s="272"/>
      <c r="DT28" s="184" t="e">
        <f>DT29+DT32</f>
        <v>#REF!</v>
      </c>
      <c r="DU28" s="184" t="e">
        <f t="shared" ref="DU28" si="87">DU29+DU32</f>
        <v>#REF!</v>
      </c>
      <c r="DV28" s="42"/>
      <c r="DW28" s="26"/>
      <c r="DX28" s="1"/>
      <c r="DY28" s="27"/>
      <c r="DZ28" s="132" t="s">
        <v>75</v>
      </c>
      <c r="EA28" s="1"/>
      <c r="EB28" s="9" t="s">
        <v>210</v>
      </c>
      <c r="EC28" s="54" t="e">
        <f t="shared" ref="EC28:EC43" si="88">+BH27</f>
        <v>#REF!</v>
      </c>
      <c r="ED28" s="54" t="e">
        <f t="shared" ref="ED28:ED43" si="89">+BI27</f>
        <v>#REF!</v>
      </c>
      <c r="EE28" s="162"/>
      <c r="EF28" s="272" t="s">
        <v>198</v>
      </c>
      <c r="EG28" s="272"/>
      <c r="EH28" s="184" t="e">
        <f>EH29+EH32</f>
        <v>#REF!</v>
      </c>
      <c r="EI28" s="184" t="e">
        <f t="shared" ref="EI28" si="90">EI29+EI32</f>
        <v>#REF!</v>
      </c>
      <c r="EJ28" s="42"/>
      <c r="EK28" s="26"/>
      <c r="EL28" s="1"/>
      <c r="EM28" s="27"/>
      <c r="EN28" s="132"/>
      <c r="EO28" s="344" t="s">
        <v>259</v>
      </c>
      <c r="EP28" s="344"/>
      <c r="EQ28" s="180" t="e">
        <f>SUM(EQ29:EQ31)</f>
        <v>#REF!</v>
      </c>
      <c r="ER28" s="180"/>
      <c r="ES28" s="180"/>
      <c r="ET28" s="67">
        <f>SUM(ET29:ET31)</f>
        <v>0</v>
      </c>
      <c r="EU28" s="67" t="e">
        <f>SUM(EQ28:ET28)</f>
        <v>#REF!</v>
      </c>
      <c r="EV28" s="58"/>
      <c r="EW28" s="26"/>
    </row>
    <row r="29" spans="2:153" ht="13.9" customHeight="1" x14ac:dyDescent="0.2">
      <c r="B29" s="33"/>
      <c r="C29" s="128">
        <v>4330</v>
      </c>
      <c r="D29" s="235" t="s">
        <v>400</v>
      </c>
      <c r="E29" s="235"/>
      <c r="F29" s="217">
        <v>0</v>
      </c>
      <c r="G29" s="217">
        <v>0</v>
      </c>
      <c r="H29" s="217">
        <v>0</v>
      </c>
      <c r="I29" s="212" t="e">
        <f>+Integración!#REF!</f>
        <v>#REF!</v>
      </c>
      <c r="J29" s="212" t="e">
        <f>+Integración!#REF!</f>
        <v>#REF!</v>
      </c>
      <c r="K29" s="212" t="e">
        <f>+Integración!#REF!</f>
        <v>#REF!</v>
      </c>
      <c r="L29" s="218" t="e">
        <f t="shared" si="31"/>
        <v>#REF!</v>
      </c>
      <c r="M29" s="225" t="e">
        <f t="shared" si="17"/>
        <v>#REF!</v>
      </c>
      <c r="N29" s="227" t="e">
        <f t="shared" si="18"/>
        <v>#REF!</v>
      </c>
      <c r="O29" s="54"/>
      <c r="P29" s="54"/>
      <c r="Q29" s="54"/>
      <c r="R29" s="218" t="e">
        <f t="shared" si="46"/>
        <v>#REF!</v>
      </c>
      <c r="S29" s="225" t="e">
        <f t="shared" si="46"/>
        <v>#REF!</v>
      </c>
      <c r="T29" s="227" t="e">
        <f t="shared" si="46"/>
        <v>#REF!</v>
      </c>
      <c r="U29" s="26"/>
      <c r="W29" s="27"/>
      <c r="X29" s="132">
        <v>1270</v>
      </c>
      <c r="Y29" s="224" t="s">
        <v>446</v>
      </c>
      <c r="Z29" s="224"/>
      <c r="AA29" s="225">
        <v>0</v>
      </c>
      <c r="AB29" s="225">
        <v>0</v>
      </c>
      <c r="AC29" s="225">
        <v>0</v>
      </c>
      <c r="AD29" s="54" t="e">
        <f>+Integración!#REF!</f>
        <v>#REF!</v>
      </c>
      <c r="AE29" s="54" t="e">
        <f>+Integración!#REF!</f>
        <v>#REF!</v>
      </c>
      <c r="AF29" s="54" t="e">
        <f>+Integración!#REF!</f>
        <v>#REF!</v>
      </c>
      <c r="AG29" s="91" t="e">
        <f t="shared" si="33"/>
        <v>#REF!</v>
      </c>
      <c r="AH29" s="54" t="e">
        <f t="shared" si="22"/>
        <v>#REF!</v>
      </c>
      <c r="AI29" s="92" t="e">
        <f t="shared" si="23"/>
        <v>#REF!</v>
      </c>
      <c r="AJ29" s="54"/>
      <c r="AK29" s="54"/>
      <c r="AL29" s="54"/>
      <c r="AM29" s="91" t="e">
        <f t="shared" si="47"/>
        <v>#REF!</v>
      </c>
      <c r="AN29" s="54" t="e">
        <f t="shared" si="40"/>
        <v>#REF!</v>
      </c>
      <c r="AO29" s="92" t="e">
        <f t="shared" si="40"/>
        <v>#REF!</v>
      </c>
      <c r="AP29" s="100"/>
      <c r="AR29" s="27"/>
      <c r="AS29" s="132">
        <v>5130</v>
      </c>
      <c r="AT29" s="224" t="s">
        <v>406</v>
      </c>
      <c r="AU29" s="224"/>
      <c r="AV29" s="217">
        <v>0</v>
      </c>
      <c r="AW29" s="217">
        <v>0</v>
      </c>
      <c r="AX29" s="217">
        <v>0</v>
      </c>
      <c r="AY29" s="54" t="e">
        <f>+Integración!#REF!</f>
        <v>#REF!</v>
      </c>
      <c r="AZ29" s="54" t="e">
        <f>+Integración!#REF!</f>
        <v>#REF!</v>
      </c>
      <c r="BA29" s="54" t="e">
        <f>+Integración!#REF!</f>
        <v>#REF!</v>
      </c>
      <c r="BB29" s="91" t="e">
        <f t="shared" si="35"/>
        <v>#REF!</v>
      </c>
      <c r="BC29" s="54" t="e">
        <f t="shared" si="24"/>
        <v>#REF!</v>
      </c>
      <c r="BD29" s="92" t="e">
        <f t="shared" si="25"/>
        <v>#REF!</v>
      </c>
      <c r="BE29" s="54"/>
      <c r="BF29" s="54"/>
      <c r="BG29" s="54"/>
      <c r="BH29" s="91" t="e">
        <f t="shared" si="48"/>
        <v>#REF!</v>
      </c>
      <c r="BI29" s="54" t="e">
        <f t="shared" si="41"/>
        <v>#REF!</v>
      </c>
      <c r="BJ29" s="92" t="e">
        <f t="shared" si="41"/>
        <v>#REF!</v>
      </c>
      <c r="BK29" s="100"/>
      <c r="BM29" s="33"/>
      <c r="BN29" s="128" t="s">
        <v>72</v>
      </c>
      <c r="BO29" s="362" t="s">
        <v>37</v>
      </c>
      <c r="BP29" s="362"/>
      <c r="BQ29" s="54" t="e">
        <f t="shared" si="82"/>
        <v>#REF!</v>
      </c>
      <c r="BR29" s="54" t="e">
        <f t="shared" si="82"/>
        <v>#REF!</v>
      </c>
      <c r="BS29" s="54" t="e">
        <f t="shared" si="82"/>
        <v>#REF!</v>
      </c>
      <c r="BT29" s="145" t="s">
        <v>86</v>
      </c>
      <c r="BU29" s="342" t="s">
        <v>38</v>
      </c>
      <c r="BV29" s="342"/>
      <c r="BW29" s="54" t="e">
        <f t="shared" ref="BW29:BY31" si="91">+R48</f>
        <v>#REF!</v>
      </c>
      <c r="BX29" s="54" t="e">
        <f t="shared" si="91"/>
        <v>#REF!</v>
      </c>
      <c r="BY29" s="54" t="e">
        <f t="shared" si="91"/>
        <v>#REF!</v>
      </c>
      <c r="BZ29" s="51"/>
      <c r="CA29" s="26"/>
      <c r="CB29" s="1"/>
      <c r="CC29" s="27"/>
      <c r="CD29" s="132" t="s">
        <v>170</v>
      </c>
      <c r="CE29" s="342" t="s">
        <v>135</v>
      </c>
      <c r="CF29" s="342"/>
      <c r="CG29" s="175" t="e">
        <f t="shared" si="74"/>
        <v>#REF!</v>
      </c>
      <c r="CH29" s="175" t="e">
        <f t="shared" si="75"/>
        <v>#REF!</v>
      </c>
      <c r="CI29" s="175" t="e">
        <f t="shared" si="76"/>
        <v>#REF!</v>
      </c>
      <c r="CJ29" s="145" t="s">
        <v>187</v>
      </c>
      <c r="CK29" s="342" t="s">
        <v>136</v>
      </c>
      <c r="CL29" s="342"/>
      <c r="CM29" s="54" t="e">
        <f t="shared" si="77"/>
        <v>#REF!</v>
      </c>
      <c r="CN29" s="54" t="e">
        <f t="shared" si="77"/>
        <v>#REF!</v>
      </c>
      <c r="CO29" s="54" t="e">
        <f t="shared" si="77"/>
        <v>#REF!</v>
      </c>
      <c r="CP29" s="42"/>
      <c r="CQ29" s="77"/>
      <c r="CR29" s="1"/>
      <c r="CS29" s="27"/>
      <c r="CT29" s="132" t="s">
        <v>170</v>
      </c>
      <c r="CU29" s="342" t="s">
        <v>135</v>
      </c>
      <c r="CV29" s="342"/>
      <c r="CW29" s="54" t="e">
        <f t="shared" si="8"/>
        <v>#REF!</v>
      </c>
      <c r="CX29" s="54" t="e">
        <f t="shared" si="9"/>
        <v>#REF!</v>
      </c>
      <c r="CY29" s="54" t="e">
        <f t="shared" si="67"/>
        <v>#REF!</v>
      </c>
      <c r="CZ29" s="54" t="e">
        <f t="shared" si="68"/>
        <v>#REF!</v>
      </c>
      <c r="DA29" s="145" t="s">
        <v>187</v>
      </c>
      <c r="DB29" s="342" t="s">
        <v>136</v>
      </c>
      <c r="DC29" s="342"/>
      <c r="DD29" s="54" t="e">
        <f t="shared" si="12"/>
        <v>#REF!</v>
      </c>
      <c r="DE29" s="54" t="e">
        <f t="shared" si="13"/>
        <v>#REF!</v>
      </c>
      <c r="DF29" s="54" t="e">
        <f t="shared" si="69"/>
        <v>#REF!</v>
      </c>
      <c r="DG29" s="54" t="e">
        <f t="shared" si="70"/>
        <v>#REF!</v>
      </c>
      <c r="DH29" s="42"/>
      <c r="DI29" s="77"/>
      <c r="DJ29" s="1"/>
      <c r="DK29" s="27"/>
      <c r="DL29" s="132" t="s">
        <v>76</v>
      </c>
      <c r="DM29" s="1"/>
      <c r="DN29" s="9" t="s">
        <v>13</v>
      </c>
      <c r="DO29" s="54" t="e">
        <f>+BW14</f>
        <v>#REF!</v>
      </c>
      <c r="DP29" s="54" t="e">
        <f t="shared" si="86"/>
        <v>#REF!</v>
      </c>
      <c r="DQ29" s="165" t="s">
        <v>184</v>
      </c>
      <c r="DR29" s="8"/>
      <c r="DS29" s="9" t="s">
        <v>211</v>
      </c>
      <c r="DT29" s="175" t="e">
        <f>+DT30+DT31</f>
        <v>#REF!</v>
      </c>
      <c r="DU29" s="175" t="e">
        <f t="shared" ref="DU29" si="92">+DU30+DU31</f>
        <v>#REF!</v>
      </c>
      <c r="DV29" s="42"/>
      <c r="DW29" s="26"/>
      <c r="DX29" s="1"/>
      <c r="DY29" s="27"/>
      <c r="DZ29" s="132" t="s">
        <v>76</v>
      </c>
      <c r="EA29" s="1"/>
      <c r="EB29" s="9" t="s">
        <v>13</v>
      </c>
      <c r="EC29" s="54" t="e">
        <f t="shared" si="88"/>
        <v>#REF!</v>
      </c>
      <c r="ED29" s="54" t="e">
        <f t="shared" si="89"/>
        <v>#REF!</v>
      </c>
      <c r="EE29" s="165" t="s">
        <v>184</v>
      </c>
      <c r="EF29" s="8"/>
      <c r="EG29" s="9" t="s">
        <v>211</v>
      </c>
      <c r="EH29" s="175" t="e">
        <f>+EH30+EH31</f>
        <v>#REF!</v>
      </c>
      <c r="EI29" s="175" t="e">
        <f t="shared" ref="EI29" si="93">+EI30+EI31</f>
        <v>#REF!</v>
      </c>
      <c r="EJ29" s="42"/>
      <c r="EK29" s="26"/>
      <c r="EL29" s="1"/>
      <c r="EM29" s="27"/>
      <c r="EN29" s="132" t="s">
        <v>188</v>
      </c>
      <c r="EO29" s="342" t="s">
        <v>0</v>
      </c>
      <c r="EP29" s="342"/>
      <c r="EQ29" s="175" t="e">
        <f>+CM36-CN36</f>
        <v>#REF!</v>
      </c>
      <c r="ER29" s="181"/>
      <c r="ES29" s="181"/>
      <c r="ET29" s="68">
        <v>0</v>
      </c>
      <c r="EU29" s="62" t="e">
        <f>SUM(EQ29:ET29)</f>
        <v>#REF!</v>
      </c>
      <c r="EV29" s="58"/>
      <c r="EW29" s="26"/>
    </row>
    <row r="30" spans="2:153" ht="13.9" customHeight="1" x14ac:dyDescent="0.2">
      <c r="B30" s="33"/>
      <c r="C30" s="128">
        <v>4340</v>
      </c>
      <c r="D30" s="235" t="s">
        <v>401</v>
      </c>
      <c r="E30" s="235"/>
      <c r="F30" s="217">
        <v>0</v>
      </c>
      <c r="G30" s="217">
        <v>0</v>
      </c>
      <c r="H30" s="217">
        <v>0</v>
      </c>
      <c r="I30" s="212" t="e">
        <f>+Integración!#REF!</f>
        <v>#REF!</v>
      </c>
      <c r="J30" s="212" t="e">
        <f>+Integración!#REF!</f>
        <v>#REF!</v>
      </c>
      <c r="K30" s="212" t="e">
        <f>+Integración!#REF!</f>
        <v>#REF!</v>
      </c>
      <c r="L30" s="218" t="e">
        <f t="shared" si="31"/>
        <v>#REF!</v>
      </c>
      <c r="M30" s="225" t="e">
        <f t="shared" si="17"/>
        <v>#REF!</v>
      </c>
      <c r="N30" s="227" t="e">
        <f t="shared" si="18"/>
        <v>#REF!</v>
      </c>
      <c r="O30" s="54"/>
      <c r="P30" s="54"/>
      <c r="Q30" s="54"/>
      <c r="R30" s="218" t="e">
        <f t="shared" si="46"/>
        <v>#REF!</v>
      </c>
      <c r="S30" s="225" t="e">
        <f t="shared" si="46"/>
        <v>#REF!</v>
      </c>
      <c r="T30" s="227" t="e">
        <f t="shared" si="46"/>
        <v>#REF!</v>
      </c>
      <c r="U30" s="26"/>
      <c r="W30" s="27"/>
      <c r="X30" s="132">
        <v>1280</v>
      </c>
      <c r="Y30" s="224" t="s">
        <v>447</v>
      </c>
      <c r="Z30" s="224"/>
      <c r="AA30" s="225">
        <v>0</v>
      </c>
      <c r="AB30" s="225">
        <v>0</v>
      </c>
      <c r="AC30" s="225">
        <v>0</v>
      </c>
      <c r="AD30" s="54" t="e">
        <f>+Integración!#REF!</f>
        <v>#REF!</v>
      </c>
      <c r="AE30" s="54" t="e">
        <f>+Integración!#REF!</f>
        <v>#REF!</v>
      </c>
      <c r="AF30" s="54" t="e">
        <f>+Integración!#REF!</f>
        <v>#REF!</v>
      </c>
      <c r="AG30" s="91" t="e">
        <f t="shared" si="33"/>
        <v>#REF!</v>
      </c>
      <c r="AH30" s="54" t="e">
        <f t="shared" si="22"/>
        <v>#REF!</v>
      </c>
      <c r="AI30" s="92" t="e">
        <f t="shared" si="23"/>
        <v>#REF!</v>
      </c>
      <c r="AJ30" s="54"/>
      <c r="AK30" s="54"/>
      <c r="AL30" s="54"/>
      <c r="AM30" s="91" t="e">
        <f t="shared" si="47"/>
        <v>#REF!</v>
      </c>
      <c r="AN30" s="54" t="e">
        <f t="shared" si="40"/>
        <v>#REF!</v>
      </c>
      <c r="AO30" s="92" t="e">
        <f t="shared" si="40"/>
        <v>#REF!</v>
      </c>
      <c r="AP30" s="100"/>
      <c r="AR30" s="27"/>
      <c r="AS30" s="132">
        <v>5210</v>
      </c>
      <c r="AT30" s="224" t="s">
        <v>408</v>
      </c>
      <c r="AU30" s="224"/>
      <c r="AV30" s="217">
        <v>0</v>
      </c>
      <c r="AW30" s="217">
        <v>0</v>
      </c>
      <c r="AX30" s="217">
        <v>0</v>
      </c>
      <c r="AY30" s="54" t="e">
        <f>+Integración!#REF!</f>
        <v>#REF!</v>
      </c>
      <c r="AZ30" s="54" t="e">
        <f>+Integración!#REF!</f>
        <v>#REF!</v>
      </c>
      <c r="BA30" s="54" t="e">
        <f>+Integración!#REF!</f>
        <v>#REF!</v>
      </c>
      <c r="BB30" s="91" t="e">
        <f t="shared" si="35"/>
        <v>#REF!</v>
      </c>
      <c r="BC30" s="54" t="e">
        <f t="shared" si="24"/>
        <v>#REF!</v>
      </c>
      <c r="BD30" s="92" t="e">
        <f t="shared" si="25"/>
        <v>#REF!</v>
      </c>
      <c r="BE30" s="54"/>
      <c r="BF30" s="54"/>
      <c r="BG30" s="54"/>
      <c r="BH30" s="91" t="e">
        <f t="shared" si="48"/>
        <v>#REF!</v>
      </c>
      <c r="BI30" s="54" t="e">
        <f t="shared" si="41"/>
        <v>#REF!</v>
      </c>
      <c r="BJ30" s="92" t="e">
        <f t="shared" si="41"/>
        <v>#REF!</v>
      </c>
      <c r="BK30" s="100"/>
      <c r="BM30" s="33"/>
      <c r="BN30" s="128" t="s">
        <v>73</v>
      </c>
      <c r="BO30" s="342" t="s">
        <v>39</v>
      </c>
      <c r="BP30" s="342"/>
      <c r="BQ30" s="54" t="e">
        <f t="shared" si="82"/>
        <v>#REF!</v>
      </c>
      <c r="BR30" s="54" t="e">
        <f t="shared" si="82"/>
        <v>#REF!</v>
      </c>
      <c r="BS30" s="54" t="e">
        <f t="shared" si="82"/>
        <v>#REF!</v>
      </c>
      <c r="BT30" s="145" t="s">
        <v>87</v>
      </c>
      <c r="BU30" s="342" t="s">
        <v>0</v>
      </c>
      <c r="BV30" s="342"/>
      <c r="BW30" s="54" t="e">
        <f t="shared" si="91"/>
        <v>#REF!</v>
      </c>
      <c r="BX30" s="54" t="e">
        <f t="shared" si="91"/>
        <v>#REF!</v>
      </c>
      <c r="BY30" s="54" t="e">
        <f t="shared" si="91"/>
        <v>#REF!</v>
      </c>
      <c r="BZ30" s="51"/>
      <c r="CA30" s="26"/>
      <c r="CB30" s="1"/>
      <c r="CC30" s="27"/>
      <c r="CD30" s="132" t="s">
        <v>171</v>
      </c>
      <c r="CE30" s="342" t="s">
        <v>137</v>
      </c>
      <c r="CF30" s="342"/>
      <c r="CG30" s="175" t="e">
        <f t="shared" si="74"/>
        <v>#REF!</v>
      </c>
      <c r="CH30" s="175" t="e">
        <f t="shared" si="75"/>
        <v>#REF!</v>
      </c>
      <c r="CI30" s="175" t="e">
        <f t="shared" si="76"/>
        <v>#REF!</v>
      </c>
      <c r="CJ30" s="145"/>
      <c r="CK30" s="345" t="s">
        <v>139</v>
      </c>
      <c r="CL30" s="345"/>
      <c r="CM30" s="48" t="e">
        <f>+CM23</f>
        <v>#REF!</v>
      </c>
      <c r="CN30" s="48" t="e">
        <f t="shared" ref="CN30:CO30" si="94">+CN23</f>
        <v>#REF!</v>
      </c>
      <c r="CO30" s="48" t="e">
        <f t="shared" si="94"/>
        <v>#REF!</v>
      </c>
      <c r="CP30" s="42"/>
      <c r="CQ30" s="77"/>
      <c r="CR30" s="1"/>
      <c r="CS30" s="27"/>
      <c r="CT30" s="132" t="s">
        <v>171</v>
      </c>
      <c r="CU30" s="342" t="s">
        <v>137</v>
      </c>
      <c r="CV30" s="342"/>
      <c r="CW30" s="54" t="e">
        <f t="shared" si="8"/>
        <v>#REF!</v>
      </c>
      <c r="CX30" s="54" t="e">
        <f t="shared" si="9"/>
        <v>#REF!</v>
      </c>
      <c r="CY30" s="54" t="e">
        <f t="shared" si="67"/>
        <v>#REF!</v>
      </c>
      <c r="CZ30" s="54" t="e">
        <f t="shared" si="68"/>
        <v>#REF!</v>
      </c>
      <c r="DA30" s="145"/>
      <c r="DB30" s="345"/>
      <c r="DC30" s="345"/>
      <c r="DD30" s="54"/>
      <c r="DE30" s="54"/>
      <c r="DF30" s="54"/>
      <c r="DG30" s="54"/>
      <c r="DH30" s="42"/>
      <c r="DI30" s="77"/>
      <c r="DJ30" s="1"/>
      <c r="DK30" s="27"/>
      <c r="DL30" s="132" t="s">
        <v>77</v>
      </c>
      <c r="DM30" s="1"/>
      <c r="DN30" s="9" t="s">
        <v>15</v>
      </c>
      <c r="DO30" s="54" t="e">
        <f>+BW15</f>
        <v>#REF!</v>
      </c>
      <c r="DP30" s="54" t="e">
        <f t="shared" si="86"/>
        <v>#REF!</v>
      </c>
      <c r="DQ30" s="165" t="s">
        <v>1</v>
      </c>
      <c r="DR30" s="202"/>
      <c r="DS30" s="9" t="s">
        <v>212</v>
      </c>
      <c r="DT30" s="54" t="e">
        <f>+DD26</f>
        <v>#REF!</v>
      </c>
      <c r="DU30" s="54" t="e">
        <f>+DF26</f>
        <v>#REF!</v>
      </c>
      <c r="DV30" s="42"/>
      <c r="DW30" s="26"/>
      <c r="DX30" s="1"/>
      <c r="DY30" s="27"/>
      <c r="DZ30" s="132" t="s">
        <v>77</v>
      </c>
      <c r="EA30" s="1"/>
      <c r="EB30" s="9" t="s">
        <v>15</v>
      </c>
      <c r="EC30" s="54" t="e">
        <f t="shared" si="88"/>
        <v>#REF!</v>
      </c>
      <c r="ED30" s="54" t="e">
        <f t="shared" si="89"/>
        <v>#REF!</v>
      </c>
      <c r="EE30" s="165" t="s">
        <v>1</v>
      </c>
      <c r="EF30" s="202"/>
      <c r="EG30" s="9" t="s">
        <v>212</v>
      </c>
      <c r="EH30" s="54" t="e">
        <f t="shared" ref="EH30:EI32" si="95">+BH57</f>
        <v>#REF!</v>
      </c>
      <c r="EI30" s="54" t="e">
        <f t="shared" si="95"/>
        <v>#REF!</v>
      </c>
      <c r="EJ30" s="42"/>
      <c r="EK30" s="26"/>
      <c r="EL30" s="1"/>
      <c r="EM30" s="27"/>
      <c r="EN30" s="132" t="s">
        <v>189</v>
      </c>
      <c r="EO30" s="342" t="s">
        <v>145</v>
      </c>
      <c r="EP30" s="342"/>
      <c r="EQ30" s="175" t="e">
        <f>+CM37-CN37</f>
        <v>#REF!</v>
      </c>
      <c r="ER30" s="181"/>
      <c r="ES30" s="181"/>
      <c r="ET30" s="68">
        <v>0</v>
      </c>
      <c r="EU30" s="62" t="e">
        <f>SUM(EQ30:ET30)</f>
        <v>#REF!</v>
      </c>
      <c r="EV30" s="58"/>
      <c r="EW30" s="26"/>
    </row>
    <row r="31" spans="2:153" ht="13.9" customHeight="1" x14ac:dyDescent="0.2">
      <c r="B31" s="33"/>
      <c r="C31" s="128">
        <v>4390</v>
      </c>
      <c r="D31" s="235" t="s">
        <v>402</v>
      </c>
      <c r="E31" s="235"/>
      <c r="F31" s="217">
        <v>0</v>
      </c>
      <c r="G31" s="217">
        <v>0</v>
      </c>
      <c r="H31" s="217">
        <v>0</v>
      </c>
      <c r="I31" s="212" t="e">
        <f>+Integración!#REF!</f>
        <v>#REF!</v>
      </c>
      <c r="J31" s="212" t="e">
        <f>+Integración!#REF!</f>
        <v>#REF!</v>
      </c>
      <c r="K31" s="212" t="e">
        <f>+Integración!#REF!</f>
        <v>#REF!</v>
      </c>
      <c r="L31" s="218" t="e">
        <f t="shared" si="31"/>
        <v>#REF!</v>
      </c>
      <c r="M31" s="225" t="e">
        <f t="shared" si="17"/>
        <v>#REF!</v>
      </c>
      <c r="N31" s="227" t="e">
        <f t="shared" si="18"/>
        <v>#REF!</v>
      </c>
      <c r="O31" s="54"/>
      <c r="P31" s="54"/>
      <c r="Q31" s="54"/>
      <c r="R31" s="218" t="e">
        <f t="shared" si="46"/>
        <v>#REF!</v>
      </c>
      <c r="S31" s="225" t="e">
        <f t="shared" si="46"/>
        <v>#REF!</v>
      </c>
      <c r="T31" s="227" t="e">
        <f t="shared" si="46"/>
        <v>#REF!</v>
      </c>
      <c r="U31" s="26"/>
      <c r="W31" s="27"/>
      <c r="X31" s="132">
        <v>1290</v>
      </c>
      <c r="Y31" s="224" t="s">
        <v>448</v>
      </c>
      <c r="Z31" s="224"/>
      <c r="AA31" s="225">
        <v>0</v>
      </c>
      <c r="AB31" s="225">
        <v>0</v>
      </c>
      <c r="AC31" s="225">
        <v>0</v>
      </c>
      <c r="AD31" s="54" t="e">
        <f>+Integración!#REF!</f>
        <v>#REF!</v>
      </c>
      <c r="AE31" s="54" t="e">
        <f>+Integración!#REF!</f>
        <v>#REF!</v>
      </c>
      <c r="AF31" s="54" t="e">
        <f>+Integración!#REF!</f>
        <v>#REF!</v>
      </c>
      <c r="AG31" s="91" t="e">
        <f t="shared" si="33"/>
        <v>#REF!</v>
      </c>
      <c r="AH31" s="54" t="e">
        <f t="shared" si="22"/>
        <v>#REF!</v>
      </c>
      <c r="AI31" s="92" t="e">
        <f t="shared" si="23"/>
        <v>#REF!</v>
      </c>
      <c r="AJ31" s="54"/>
      <c r="AK31" s="54"/>
      <c r="AL31" s="54"/>
      <c r="AM31" s="91" t="e">
        <f t="shared" si="47"/>
        <v>#REF!</v>
      </c>
      <c r="AN31" s="54" t="e">
        <f t="shared" si="40"/>
        <v>#REF!</v>
      </c>
      <c r="AO31" s="92" t="e">
        <f t="shared" si="40"/>
        <v>#REF!</v>
      </c>
      <c r="AP31" s="100"/>
      <c r="AR31" s="27"/>
      <c r="AS31" s="132">
        <v>5220</v>
      </c>
      <c r="AT31" s="224" t="s">
        <v>409</v>
      </c>
      <c r="AU31" s="224"/>
      <c r="AV31" s="217">
        <v>0</v>
      </c>
      <c r="AW31" s="217">
        <v>0</v>
      </c>
      <c r="AX31" s="217">
        <v>0</v>
      </c>
      <c r="AY31" s="54" t="e">
        <f>+Integración!#REF!</f>
        <v>#REF!</v>
      </c>
      <c r="AZ31" s="54" t="e">
        <f>+Integración!#REF!</f>
        <v>#REF!</v>
      </c>
      <c r="BA31" s="54" t="e">
        <f>+Integración!#REF!</f>
        <v>#REF!</v>
      </c>
      <c r="BB31" s="91" t="e">
        <f t="shared" si="35"/>
        <v>#REF!</v>
      </c>
      <c r="BC31" s="54" t="e">
        <f t="shared" si="24"/>
        <v>#REF!</v>
      </c>
      <c r="BD31" s="92" t="e">
        <f t="shared" si="25"/>
        <v>#REF!</v>
      </c>
      <c r="BE31" s="54"/>
      <c r="BF31" s="54"/>
      <c r="BG31" s="54"/>
      <c r="BH31" s="91" t="e">
        <f t="shared" si="48"/>
        <v>#REF!</v>
      </c>
      <c r="BI31" s="54" t="e">
        <f t="shared" si="41"/>
        <v>#REF!</v>
      </c>
      <c r="BJ31" s="92" t="e">
        <f t="shared" si="41"/>
        <v>#REF!</v>
      </c>
      <c r="BK31" s="100"/>
      <c r="BM31" s="33"/>
      <c r="BN31" s="128" t="s">
        <v>74</v>
      </c>
      <c r="BO31" s="342" t="s">
        <v>40</v>
      </c>
      <c r="BP31" s="342"/>
      <c r="BQ31" s="54" t="e">
        <f t="shared" si="82"/>
        <v>#REF!</v>
      </c>
      <c r="BR31" s="54" t="e">
        <f t="shared" si="82"/>
        <v>#REF!</v>
      </c>
      <c r="BS31" s="54" t="e">
        <f t="shared" si="82"/>
        <v>#REF!</v>
      </c>
      <c r="BT31" s="145" t="s">
        <v>88</v>
      </c>
      <c r="BU31" s="342" t="s">
        <v>41</v>
      </c>
      <c r="BV31" s="342"/>
      <c r="BW31" s="54" t="e">
        <f t="shared" si="91"/>
        <v>#REF!</v>
      </c>
      <c r="BX31" s="54" t="e">
        <f t="shared" si="91"/>
        <v>#REF!</v>
      </c>
      <c r="BY31" s="54" t="e">
        <f t="shared" si="91"/>
        <v>#REF!</v>
      </c>
      <c r="BZ31" s="51"/>
      <c r="CA31" s="26"/>
      <c r="CB31" s="1"/>
      <c r="CC31" s="27"/>
      <c r="CD31" s="132" t="s">
        <v>172</v>
      </c>
      <c r="CE31" s="342" t="s">
        <v>138</v>
      </c>
      <c r="CF31" s="342"/>
      <c r="CG31" s="175" t="e">
        <f t="shared" si="74"/>
        <v>#REF!</v>
      </c>
      <c r="CH31" s="175" t="e">
        <f t="shared" si="75"/>
        <v>#REF!</v>
      </c>
      <c r="CI31" s="175" t="e">
        <f t="shared" si="76"/>
        <v>#REF!</v>
      </c>
      <c r="CJ31" s="145"/>
      <c r="CK31" s="1"/>
      <c r="CL31" s="1"/>
      <c r="CM31" s="1"/>
      <c r="CN31" s="1"/>
      <c r="CO31" s="1"/>
      <c r="CP31" s="42"/>
      <c r="CQ31" s="77"/>
      <c r="CR31" s="1"/>
      <c r="CS31" s="27"/>
      <c r="CT31" s="132" t="s">
        <v>172</v>
      </c>
      <c r="CU31" s="342" t="s">
        <v>138</v>
      </c>
      <c r="CV31" s="342"/>
      <c r="CW31" s="54" t="e">
        <f t="shared" si="8"/>
        <v>#REF!</v>
      </c>
      <c r="CX31" s="54" t="e">
        <f t="shared" si="9"/>
        <v>#REF!</v>
      </c>
      <c r="CY31" s="54" t="e">
        <f t="shared" si="67"/>
        <v>#REF!</v>
      </c>
      <c r="CZ31" s="54" t="e">
        <f t="shared" si="68"/>
        <v>#REF!</v>
      </c>
      <c r="DA31" s="145"/>
      <c r="DB31" s="204"/>
      <c r="DC31" s="204"/>
      <c r="DD31" s="54"/>
      <c r="DE31" s="54"/>
      <c r="DF31" s="54"/>
      <c r="DG31" s="54"/>
      <c r="DH31" s="42"/>
      <c r="DI31" s="77"/>
      <c r="DJ31" s="1"/>
      <c r="DK31" s="27"/>
      <c r="DL31" s="132" t="s">
        <v>78</v>
      </c>
      <c r="DM31" s="1"/>
      <c r="DN31" s="9" t="s">
        <v>20</v>
      </c>
      <c r="DO31" s="175" t="e">
        <f t="shared" ref="DO31:DP39" si="96">+BW18</f>
        <v>#REF!</v>
      </c>
      <c r="DP31" s="175" t="e">
        <f t="shared" si="96"/>
        <v>#REF!</v>
      </c>
      <c r="DQ31" s="162"/>
      <c r="DR31" s="202"/>
      <c r="DS31" s="9" t="s">
        <v>213</v>
      </c>
      <c r="DT31" s="54">
        <v>0</v>
      </c>
      <c r="DU31" s="54">
        <v>0</v>
      </c>
      <c r="DV31" s="42"/>
      <c r="DW31" s="26"/>
      <c r="DX31" s="1"/>
      <c r="DY31" s="27"/>
      <c r="DZ31" s="132" t="s">
        <v>78</v>
      </c>
      <c r="EA31" s="1"/>
      <c r="EB31" s="9" t="s">
        <v>20</v>
      </c>
      <c r="EC31" s="54" t="e">
        <f t="shared" si="88"/>
        <v>#REF!</v>
      </c>
      <c r="ED31" s="54" t="e">
        <f t="shared" si="89"/>
        <v>#REF!</v>
      </c>
      <c r="EE31" s="162"/>
      <c r="EF31" s="202"/>
      <c r="EG31" s="9" t="s">
        <v>213</v>
      </c>
      <c r="EH31" s="54" t="e">
        <f t="shared" si="95"/>
        <v>#REF!</v>
      </c>
      <c r="EI31" s="54" t="e">
        <f t="shared" si="95"/>
        <v>#REF!</v>
      </c>
      <c r="EJ31" s="42"/>
      <c r="EK31" s="26"/>
      <c r="EL31" s="1"/>
      <c r="EM31" s="27"/>
      <c r="EN31" s="132" t="s">
        <v>190</v>
      </c>
      <c r="EO31" s="342" t="s">
        <v>234</v>
      </c>
      <c r="EP31" s="342"/>
      <c r="EQ31" s="175" t="e">
        <f>+CM38-CN38</f>
        <v>#REF!</v>
      </c>
      <c r="ER31" s="181"/>
      <c r="ES31" s="181"/>
      <c r="ET31" s="68">
        <v>0</v>
      </c>
      <c r="EU31" s="62" t="e">
        <f>SUM(EQ31:ET31)</f>
        <v>#REF!</v>
      </c>
      <c r="EV31" s="58"/>
      <c r="EW31" s="26"/>
    </row>
    <row r="32" spans="2:153" ht="13.9" customHeight="1" x14ac:dyDescent="0.2">
      <c r="B32" s="33"/>
      <c r="C32" s="129">
        <v>5000</v>
      </c>
      <c r="D32" s="234" t="s">
        <v>7</v>
      </c>
      <c r="E32" s="234"/>
      <c r="F32" s="221">
        <f>+F33+F37+F47+F51+F57+F64</f>
        <v>0</v>
      </c>
      <c r="G32" s="221">
        <f t="shared" ref="G32:H32" si="97">+G33+G37+G47+G51+G57+G64</f>
        <v>0</v>
      </c>
      <c r="H32" s="221">
        <f t="shared" si="97"/>
        <v>0</v>
      </c>
      <c r="I32" s="212" t="e">
        <f>+Integración!#REF!</f>
        <v>#REF!</v>
      </c>
      <c r="J32" s="212" t="e">
        <f>+Integración!#REF!</f>
        <v>#REF!</v>
      </c>
      <c r="K32" s="212" t="e">
        <f>+Integración!#REF!</f>
        <v>#REF!</v>
      </c>
      <c r="L32" s="222" t="e">
        <f t="shared" si="31"/>
        <v>#REF!</v>
      </c>
      <c r="M32" s="212" t="e">
        <f t="shared" si="17"/>
        <v>#REF!</v>
      </c>
      <c r="N32" s="214" t="e">
        <f t="shared" si="18"/>
        <v>#REF!</v>
      </c>
      <c r="O32" s="49"/>
      <c r="P32" s="49"/>
      <c r="Q32" s="49"/>
      <c r="R32" s="222" t="e">
        <f t="shared" si="46"/>
        <v>#REF!</v>
      </c>
      <c r="S32" s="212" t="e">
        <f t="shared" si="46"/>
        <v>#REF!</v>
      </c>
      <c r="T32" s="214" t="e">
        <f t="shared" si="46"/>
        <v>#REF!</v>
      </c>
      <c r="U32" s="26"/>
      <c r="W32" s="27"/>
      <c r="X32" s="133">
        <v>2000</v>
      </c>
      <c r="Y32" s="233" t="s">
        <v>103</v>
      </c>
      <c r="Z32" s="233"/>
      <c r="AA32" s="221">
        <f>+AA33+AA42</f>
        <v>0</v>
      </c>
      <c r="AB32" s="221">
        <f t="shared" ref="AB32:AC32" si="98">+AB33+AB42</f>
        <v>0</v>
      </c>
      <c r="AC32" s="221">
        <f t="shared" si="98"/>
        <v>0</v>
      </c>
      <c r="AD32" s="54" t="e">
        <f>+Integración!#REF!</f>
        <v>#REF!</v>
      </c>
      <c r="AE32" s="54" t="e">
        <f>+Integración!#REF!</f>
        <v>#REF!</v>
      </c>
      <c r="AF32" s="54" t="e">
        <f>+Integración!#REF!</f>
        <v>#REF!</v>
      </c>
      <c r="AG32" s="91" t="e">
        <f t="shared" si="33"/>
        <v>#REF!</v>
      </c>
      <c r="AH32" s="54" t="e">
        <f t="shared" si="22"/>
        <v>#REF!</v>
      </c>
      <c r="AI32" s="92" t="e">
        <f t="shared" si="23"/>
        <v>#REF!</v>
      </c>
      <c r="AJ32" s="54"/>
      <c r="AK32" s="54"/>
      <c r="AL32" s="54"/>
      <c r="AM32" s="91" t="e">
        <f t="shared" si="47"/>
        <v>#REF!</v>
      </c>
      <c r="AN32" s="54" t="e">
        <f t="shared" si="40"/>
        <v>#REF!</v>
      </c>
      <c r="AO32" s="92" t="e">
        <f t="shared" si="40"/>
        <v>#REF!</v>
      </c>
      <c r="AP32" s="100"/>
      <c r="AR32" s="27"/>
      <c r="AS32" s="132">
        <v>5230</v>
      </c>
      <c r="AT32" s="224" t="s">
        <v>410</v>
      </c>
      <c r="AU32" s="224"/>
      <c r="AV32" s="217">
        <v>0</v>
      </c>
      <c r="AW32" s="217">
        <v>0</v>
      </c>
      <c r="AX32" s="217">
        <v>0</v>
      </c>
      <c r="AY32" s="54" t="e">
        <f>+Integración!#REF!</f>
        <v>#REF!</v>
      </c>
      <c r="AZ32" s="54" t="e">
        <f>+Integración!#REF!</f>
        <v>#REF!</v>
      </c>
      <c r="BA32" s="54" t="e">
        <f>+Integración!#REF!</f>
        <v>#REF!</v>
      </c>
      <c r="BB32" s="91" t="e">
        <f t="shared" si="35"/>
        <v>#REF!</v>
      </c>
      <c r="BC32" s="54" t="e">
        <f t="shared" si="24"/>
        <v>#REF!</v>
      </c>
      <c r="BD32" s="92" t="e">
        <f t="shared" si="25"/>
        <v>#REF!</v>
      </c>
      <c r="BE32" s="54"/>
      <c r="BF32" s="54"/>
      <c r="BG32" s="54"/>
      <c r="BH32" s="91" t="e">
        <f t="shared" si="48"/>
        <v>#REF!</v>
      </c>
      <c r="BI32" s="54" t="e">
        <f t="shared" si="41"/>
        <v>#REF!</v>
      </c>
      <c r="BJ32" s="92" t="e">
        <f t="shared" si="41"/>
        <v>#REF!</v>
      </c>
      <c r="BK32" s="100"/>
      <c r="BM32" s="33"/>
      <c r="BN32" s="129"/>
      <c r="BO32" s="197"/>
      <c r="BP32" s="19"/>
      <c r="BQ32" s="52"/>
      <c r="BR32" s="52"/>
      <c r="BS32" s="52"/>
      <c r="BT32" s="145"/>
      <c r="BU32" s="197"/>
      <c r="BV32" s="202"/>
      <c r="BW32" s="66"/>
      <c r="BX32" s="66"/>
      <c r="BY32" s="66"/>
      <c r="BZ32" s="51"/>
      <c r="CA32" s="26"/>
      <c r="CB32" s="1"/>
      <c r="CC32" s="27"/>
      <c r="CD32" s="132" t="s">
        <v>173</v>
      </c>
      <c r="CE32" s="342" t="s">
        <v>140</v>
      </c>
      <c r="CF32" s="342"/>
      <c r="CG32" s="175" t="e">
        <f t="shared" si="74"/>
        <v>#REF!</v>
      </c>
      <c r="CH32" s="175" t="e">
        <f t="shared" si="75"/>
        <v>#REF!</v>
      </c>
      <c r="CI32" s="175" t="e">
        <f t="shared" si="76"/>
        <v>#REF!</v>
      </c>
      <c r="CJ32" s="145"/>
      <c r="CK32" s="345" t="s">
        <v>141</v>
      </c>
      <c r="CL32" s="345"/>
      <c r="CM32" s="48" t="e">
        <f>+CM11</f>
        <v>#REF!</v>
      </c>
      <c r="CN32" s="48" t="e">
        <f t="shared" ref="CN32:CO32" si="99">+CN11</f>
        <v>#REF!</v>
      </c>
      <c r="CO32" s="48" t="e">
        <f t="shared" si="99"/>
        <v>#REF!</v>
      </c>
      <c r="CP32" s="42"/>
      <c r="CQ32" s="77"/>
      <c r="CR32" s="1"/>
      <c r="CS32" s="27"/>
      <c r="CT32" s="132" t="s">
        <v>173</v>
      </c>
      <c r="CU32" s="342" t="s">
        <v>140</v>
      </c>
      <c r="CV32" s="342"/>
      <c r="CW32" s="54" t="e">
        <f t="shared" si="8"/>
        <v>#REF!</v>
      </c>
      <c r="CX32" s="54" t="e">
        <f t="shared" si="9"/>
        <v>#REF!</v>
      </c>
      <c r="CY32" s="54" t="e">
        <f t="shared" si="67"/>
        <v>#REF!</v>
      </c>
      <c r="CZ32" s="54" t="e">
        <f t="shared" si="68"/>
        <v>#REF!</v>
      </c>
      <c r="DA32" s="145"/>
      <c r="DB32" s="345"/>
      <c r="DC32" s="345"/>
      <c r="DD32" s="54"/>
      <c r="DE32" s="54"/>
      <c r="DF32" s="54"/>
      <c r="DG32" s="54"/>
      <c r="DH32" s="42"/>
      <c r="DI32" s="77"/>
      <c r="DJ32" s="1"/>
      <c r="DK32" s="27"/>
      <c r="DL32" s="132" t="s">
        <v>79</v>
      </c>
      <c r="DM32" s="1"/>
      <c r="DN32" s="9" t="s">
        <v>215</v>
      </c>
      <c r="DO32" s="54" t="e">
        <f t="shared" si="96"/>
        <v>#REF!</v>
      </c>
      <c r="DP32" s="54" t="e">
        <f t="shared" si="96"/>
        <v>#REF!</v>
      </c>
      <c r="DQ32" s="162"/>
      <c r="DR32" s="1"/>
      <c r="DS32" s="9" t="s">
        <v>214</v>
      </c>
      <c r="DT32" s="54" t="e">
        <f>+CW14+CW15+CW16+CW17+CW18+CW19+CW25+CW29+CW30+CW31+CW32+DD13+DD14+DD15+DD16+DD17+DD18+DD19+DD20+DD24+DD25+DD27+DD28+DD29+DD37+DD38+DD43+DD44+DD45+DD48+DD49+DD42-BW40-BW53+DD41-DE41</f>
        <v>#REF!</v>
      </c>
      <c r="DU32" s="54" t="e">
        <f>+CY14+CY15+CY16+CY17+CY18+CY19+CY25+CY29+CY30+CY31+CY32+DF13+DF14+DF15+DF16+DF17+DF18+DF19+DF20+DF24+DF25+DF27+DF28+DF29+DF37+DF38+DF43+DF44+DF45+DF48+DF49+DF42-BX40-BX53+DF41-DG41</f>
        <v>#REF!</v>
      </c>
      <c r="DV32" s="42"/>
      <c r="DW32" s="26"/>
      <c r="DX32" s="1"/>
      <c r="DY32" s="27"/>
      <c r="DZ32" s="132" t="s">
        <v>79</v>
      </c>
      <c r="EA32" s="1"/>
      <c r="EB32" s="9" t="s">
        <v>215</v>
      </c>
      <c r="EC32" s="54" t="e">
        <f t="shared" si="88"/>
        <v>#REF!</v>
      </c>
      <c r="ED32" s="54" t="e">
        <f t="shared" si="89"/>
        <v>#REF!</v>
      </c>
      <c r="EE32" s="162"/>
      <c r="EF32" s="1"/>
      <c r="EG32" s="9" t="s">
        <v>214</v>
      </c>
      <c r="EH32" s="54" t="e">
        <f t="shared" si="95"/>
        <v>#REF!</v>
      </c>
      <c r="EI32" s="54" t="e">
        <f t="shared" si="95"/>
        <v>#REF!</v>
      </c>
      <c r="EJ32" s="42"/>
      <c r="EK32" s="26"/>
      <c r="EL32" s="1"/>
      <c r="EM32" s="27"/>
      <c r="EN32" s="132"/>
      <c r="EO32" s="55"/>
      <c r="EP32" s="56"/>
      <c r="EQ32" s="179"/>
      <c r="ER32" s="179"/>
      <c r="ES32" s="179"/>
      <c r="ET32" s="62"/>
      <c r="EU32" s="62"/>
      <c r="EV32" s="58"/>
      <c r="EW32" s="26"/>
    </row>
    <row r="33" spans="2:153" ht="13.9" customHeight="1" x14ac:dyDescent="0.2">
      <c r="B33" s="33"/>
      <c r="C33" s="129">
        <v>5100</v>
      </c>
      <c r="D33" s="234" t="s">
        <v>403</v>
      </c>
      <c r="E33" s="234"/>
      <c r="F33" s="221">
        <f>SUM(F34:F36)</f>
        <v>0</v>
      </c>
      <c r="G33" s="221">
        <f t="shared" ref="G33:H33" si="100">SUM(G34:G36)</f>
        <v>0</v>
      </c>
      <c r="H33" s="221">
        <f t="shared" si="100"/>
        <v>0</v>
      </c>
      <c r="I33" s="212" t="e">
        <f>+Integración!#REF!</f>
        <v>#REF!</v>
      </c>
      <c r="J33" s="212" t="e">
        <f>+Integración!#REF!</f>
        <v>#REF!</v>
      </c>
      <c r="K33" s="212" t="e">
        <f>+Integración!#REF!</f>
        <v>#REF!</v>
      </c>
      <c r="L33" s="222" t="e">
        <f t="shared" si="31"/>
        <v>#REF!</v>
      </c>
      <c r="M33" s="212" t="e">
        <f t="shared" si="17"/>
        <v>#REF!</v>
      </c>
      <c r="N33" s="214" t="e">
        <f t="shared" si="18"/>
        <v>#REF!</v>
      </c>
      <c r="O33" s="49"/>
      <c r="P33" s="49"/>
      <c r="Q33" s="49"/>
      <c r="R33" s="222" t="e">
        <f t="shared" si="46"/>
        <v>#REF!</v>
      </c>
      <c r="S33" s="212" t="e">
        <f t="shared" si="46"/>
        <v>#REF!</v>
      </c>
      <c r="T33" s="214" t="e">
        <f t="shared" si="46"/>
        <v>#REF!</v>
      </c>
      <c r="U33" s="26"/>
      <c r="W33" s="27"/>
      <c r="X33" s="133">
        <v>2100</v>
      </c>
      <c r="Y33" s="233" t="s">
        <v>449</v>
      </c>
      <c r="Z33" s="233"/>
      <c r="AA33" s="221">
        <f>SUM(AA34:AA41)</f>
        <v>0</v>
      </c>
      <c r="AB33" s="221">
        <f t="shared" ref="AB33:AC33" si="101">SUM(AB34:AB41)</f>
        <v>0</v>
      </c>
      <c r="AC33" s="221">
        <f t="shared" si="101"/>
        <v>0</v>
      </c>
      <c r="AD33" s="54" t="e">
        <f>+Integración!#REF!</f>
        <v>#REF!</v>
      </c>
      <c r="AE33" s="54" t="e">
        <f>+Integración!#REF!</f>
        <v>#REF!</v>
      </c>
      <c r="AF33" s="54" t="e">
        <f>+Integración!#REF!</f>
        <v>#REF!</v>
      </c>
      <c r="AG33" s="91" t="e">
        <f t="shared" si="33"/>
        <v>#REF!</v>
      </c>
      <c r="AH33" s="54" t="e">
        <f t="shared" si="22"/>
        <v>#REF!</v>
      </c>
      <c r="AI33" s="92" t="e">
        <f t="shared" si="23"/>
        <v>#REF!</v>
      </c>
      <c r="AJ33" s="54"/>
      <c r="AK33" s="54"/>
      <c r="AL33" s="54"/>
      <c r="AM33" s="91" t="e">
        <f t="shared" si="47"/>
        <v>#REF!</v>
      </c>
      <c r="AN33" s="54" t="e">
        <f t="shared" si="40"/>
        <v>#REF!</v>
      </c>
      <c r="AO33" s="92" t="e">
        <f t="shared" si="40"/>
        <v>#REF!</v>
      </c>
      <c r="AP33" s="100"/>
      <c r="AR33" s="27"/>
      <c r="AS33" s="132">
        <v>5240</v>
      </c>
      <c r="AT33" s="224" t="s">
        <v>411</v>
      </c>
      <c r="AU33" s="224"/>
      <c r="AV33" s="217">
        <v>0</v>
      </c>
      <c r="AW33" s="217">
        <v>0</v>
      </c>
      <c r="AX33" s="217">
        <v>0</v>
      </c>
      <c r="AY33" s="54" t="e">
        <f>+Integración!#REF!</f>
        <v>#REF!</v>
      </c>
      <c r="AZ33" s="54" t="e">
        <f>+Integración!#REF!</f>
        <v>#REF!</v>
      </c>
      <c r="BA33" s="54" t="e">
        <f>+Integración!#REF!</f>
        <v>#REF!</v>
      </c>
      <c r="BB33" s="91" t="e">
        <f t="shared" si="35"/>
        <v>#REF!</v>
      </c>
      <c r="BC33" s="54" t="e">
        <f t="shared" si="24"/>
        <v>#REF!</v>
      </c>
      <c r="BD33" s="92" t="e">
        <f t="shared" si="25"/>
        <v>#REF!</v>
      </c>
      <c r="BE33" s="54"/>
      <c r="BF33" s="54"/>
      <c r="BG33" s="54"/>
      <c r="BH33" s="91" t="e">
        <f t="shared" si="48"/>
        <v>#REF!</v>
      </c>
      <c r="BI33" s="54" t="e">
        <f t="shared" si="41"/>
        <v>#REF!</v>
      </c>
      <c r="BJ33" s="92" t="e">
        <f t="shared" si="41"/>
        <v>#REF!</v>
      </c>
      <c r="BK33" s="100"/>
      <c r="BM33" s="33"/>
      <c r="BN33" s="141"/>
      <c r="BO33" s="345"/>
      <c r="BP33" s="345"/>
      <c r="BQ33" s="1"/>
      <c r="BR33" s="1"/>
      <c r="BS33" s="1"/>
      <c r="BT33" s="146"/>
      <c r="BU33" s="340" t="s">
        <v>43</v>
      </c>
      <c r="BV33" s="340"/>
      <c r="BW33" s="50" t="e">
        <f>SUM(BW34:BW38)</f>
        <v>#REF!</v>
      </c>
      <c r="BX33" s="50" t="e">
        <f t="shared" ref="BX33:BY33" si="102">SUM(BX34:BX38)</f>
        <v>#REF!</v>
      </c>
      <c r="BY33" s="50" t="e">
        <f t="shared" si="102"/>
        <v>#REF!</v>
      </c>
      <c r="BZ33" s="51"/>
      <c r="CA33" s="26"/>
      <c r="CB33" s="1"/>
      <c r="CC33" s="27"/>
      <c r="CD33" s="132"/>
      <c r="CE33" s="345" t="s">
        <v>142</v>
      </c>
      <c r="CF33" s="345"/>
      <c r="CG33" s="48" t="e">
        <f>+CG23</f>
        <v>#REF!</v>
      </c>
      <c r="CH33" s="48" t="e">
        <f t="shared" ref="CH33:CI33" si="103">+CH23</f>
        <v>#REF!</v>
      </c>
      <c r="CI33" s="48" t="e">
        <f t="shared" si="103"/>
        <v>#REF!</v>
      </c>
      <c r="CJ33" s="151"/>
      <c r="CK33" s="340"/>
      <c r="CL33" s="340"/>
      <c r="CM33" s="50"/>
      <c r="CN33" s="50"/>
      <c r="CO33" s="50"/>
      <c r="CP33" s="42"/>
      <c r="CQ33" s="77"/>
      <c r="CR33" s="1"/>
      <c r="CS33" s="27"/>
      <c r="CT33" s="132"/>
      <c r="CU33" s="345"/>
      <c r="CV33" s="345"/>
      <c r="CW33" s="48"/>
      <c r="CX33" s="48"/>
      <c r="CY33" s="48"/>
      <c r="CZ33" s="48"/>
      <c r="DA33" s="151"/>
      <c r="DB33" s="340"/>
      <c r="DC33" s="340"/>
      <c r="DD33" s="54"/>
      <c r="DE33" s="54"/>
      <c r="DF33" s="54"/>
      <c r="DG33" s="54"/>
      <c r="DH33" s="42"/>
      <c r="DI33" s="77"/>
      <c r="DJ33" s="1"/>
      <c r="DK33" s="27"/>
      <c r="DL33" s="132" t="s">
        <v>80</v>
      </c>
      <c r="DM33" s="1"/>
      <c r="DN33" s="9" t="s">
        <v>216</v>
      </c>
      <c r="DO33" s="54" t="e">
        <f t="shared" si="96"/>
        <v>#REF!</v>
      </c>
      <c r="DP33" s="54" t="e">
        <f t="shared" si="96"/>
        <v>#REF!</v>
      </c>
      <c r="DQ33" s="162"/>
      <c r="DR33" s="1"/>
      <c r="DS33" s="6"/>
      <c r="DT33" s="7"/>
      <c r="DU33" s="7"/>
      <c r="DV33" s="42"/>
      <c r="DW33" s="26"/>
      <c r="DX33" s="1"/>
      <c r="DY33" s="27"/>
      <c r="DZ33" s="132" t="s">
        <v>80</v>
      </c>
      <c r="EA33" s="1"/>
      <c r="EB33" s="9" t="s">
        <v>216</v>
      </c>
      <c r="EC33" s="54" t="e">
        <f t="shared" si="88"/>
        <v>#REF!</v>
      </c>
      <c r="ED33" s="54" t="e">
        <f t="shared" si="89"/>
        <v>#REF!</v>
      </c>
      <c r="EE33" s="162"/>
      <c r="EF33" s="1"/>
      <c r="EG33" s="6"/>
      <c r="EH33" s="7"/>
      <c r="EI33" s="7"/>
      <c r="EJ33" s="42"/>
      <c r="EK33" s="26"/>
      <c r="EL33" s="1"/>
      <c r="EM33" s="27"/>
      <c r="EN33" s="132"/>
      <c r="EO33" s="344" t="s">
        <v>235</v>
      </c>
      <c r="EP33" s="344"/>
      <c r="EQ33" s="180"/>
      <c r="ER33" s="180"/>
      <c r="ES33" s="180" t="e">
        <f>SUM(ES34:ES37)+ES13</f>
        <v>#REF!</v>
      </c>
      <c r="ET33" s="67">
        <f>SUM(ET34:ET37)</f>
        <v>0</v>
      </c>
      <c r="EU33" s="67" t="e">
        <f>SUM(EQ33:ET33)</f>
        <v>#REF!</v>
      </c>
      <c r="EV33" s="58"/>
      <c r="EW33" s="26"/>
    </row>
    <row r="34" spans="2:153" ht="13.9" customHeight="1" x14ac:dyDescent="0.2">
      <c r="B34" s="33"/>
      <c r="C34" s="128">
        <v>5110</v>
      </c>
      <c r="D34" s="235" t="s">
        <v>404</v>
      </c>
      <c r="E34" s="235"/>
      <c r="F34" s="217">
        <v>0</v>
      </c>
      <c r="G34" s="217">
        <v>0</v>
      </c>
      <c r="H34" s="217">
        <v>0</v>
      </c>
      <c r="I34" s="212" t="e">
        <f>+Integración!#REF!</f>
        <v>#REF!</v>
      </c>
      <c r="J34" s="212" t="e">
        <f>+Integración!#REF!</f>
        <v>#REF!</v>
      </c>
      <c r="K34" s="212" t="e">
        <f>+Integración!#REF!</f>
        <v>#REF!</v>
      </c>
      <c r="L34" s="218" t="e">
        <f t="shared" si="31"/>
        <v>#REF!</v>
      </c>
      <c r="M34" s="225" t="e">
        <f t="shared" si="17"/>
        <v>#REF!</v>
      </c>
      <c r="N34" s="227" t="e">
        <f t="shared" si="18"/>
        <v>#REF!</v>
      </c>
      <c r="O34" s="52"/>
      <c r="P34" s="52"/>
      <c r="Q34" s="52"/>
      <c r="R34" s="218" t="e">
        <f t="shared" si="46"/>
        <v>#REF!</v>
      </c>
      <c r="S34" s="225" t="e">
        <f t="shared" si="46"/>
        <v>#REF!</v>
      </c>
      <c r="T34" s="227" t="e">
        <f t="shared" si="46"/>
        <v>#REF!</v>
      </c>
      <c r="U34" s="26"/>
      <c r="W34" s="27"/>
      <c r="X34" s="132">
        <v>2110</v>
      </c>
      <c r="Y34" s="224" t="s">
        <v>450</v>
      </c>
      <c r="Z34" s="224"/>
      <c r="AA34" s="242">
        <v>0</v>
      </c>
      <c r="AB34" s="242">
        <v>0</v>
      </c>
      <c r="AC34" s="242">
        <v>0</v>
      </c>
      <c r="AD34" s="48" t="e">
        <f>+Integración!#REF!</f>
        <v>#REF!</v>
      </c>
      <c r="AE34" s="48" t="e">
        <f>+Integración!#REF!</f>
        <v>#REF!</v>
      </c>
      <c r="AF34" s="48" t="e">
        <f>+Integración!#REF!</f>
        <v>#REF!</v>
      </c>
      <c r="AG34" s="99" t="e">
        <f t="shared" si="33"/>
        <v>#REF!</v>
      </c>
      <c r="AH34" s="48" t="e">
        <f t="shared" si="22"/>
        <v>#REF!</v>
      </c>
      <c r="AI34" s="97" t="e">
        <f t="shared" si="23"/>
        <v>#REF!</v>
      </c>
      <c r="AJ34" s="202"/>
      <c r="AK34" s="202"/>
      <c r="AL34" s="202"/>
      <c r="AM34" s="99" t="e">
        <f t="shared" si="47"/>
        <v>#REF!</v>
      </c>
      <c r="AN34" s="48" t="e">
        <f t="shared" si="40"/>
        <v>#REF!</v>
      </c>
      <c r="AO34" s="97" t="e">
        <f t="shared" si="40"/>
        <v>#REF!</v>
      </c>
      <c r="AP34" s="100"/>
      <c r="AR34" s="27"/>
      <c r="AS34" s="132">
        <v>5250</v>
      </c>
      <c r="AT34" s="224" t="s">
        <v>412</v>
      </c>
      <c r="AU34" s="224"/>
      <c r="AV34" s="217">
        <v>0</v>
      </c>
      <c r="AW34" s="217">
        <v>0</v>
      </c>
      <c r="AX34" s="217">
        <v>0</v>
      </c>
      <c r="AY34" s="48" t="e">
        <f>+Integración!#REF!</f>
        <v>#REF!</v>
      </c>
      <c r="AZ34" s="48" t="e">
        <f>+Integración!#REF!</f>
        <v>#REF!</v>
      </c>
      <c r="BA34" s="48" t="e">
        <f>+Integración!#REF!</f>
        <v>#REF!</v>
      </c>
      <c r="BB34" s="99" t="e">
        <f t="shared" si="35"/>
        <v>#REF!</v>
      </c>
      <c r="BC34" s="48" t="e">
        <f t="shared" si="24"/>
        <v>#REF!</v>
      </c>
      <c r="BD34" s="97" t="e">
        <f t="shared" si="25"/>
        <v>#REF!</v>
      </c>
      <c r="BE34" s="202"/>
      <c r="BF34" s="202"/>
      <c r="BG34" s="202"/>
      <c r="BH34" s="99" t="e">
        <f t="shared" si="48"/>
        <v>#REF!</v>
      </c>
      <c r="BI34" s="48" t="e">
        <f t="shared" si="41"/>
        <v>#REF!</v>
      </c>
      <c r="BJ34" s="97" t="e">
        <f t="shared" si="41"/>
        <v>#REF!</v>
      </c>
      <c r="BK34" s="100"/>
      <c r="BM34" s="33"/>
      <c r="BN34" s="129"/>
      <c r="BO34" s="345"/>
      <c r="BP34" s="345"/>
      <c r="BQ34" s="71"/>
      <c r="BR34" s="71"/>
      <c r="BS34" s="71"/>
      <c r="BT34" s="145" t="s">
        <v>89</v>
      </c>
      <c r="BU34" s="342" t="s">
        <v>44</v>
      </c>
      <c r="BV34" s="342"/>
      <c r="BW34" s="54" t="e">
        <f t="shared" ref="BW34:BY38" si="104">+R52</f>
        <v>#REF!</v>
      </c>
      <c r="BX34" s="54" t="e">
        <f t="shared" si="104"/>
        <v>#REF!</v>
      </c>
      <c r="BY34" s="54" t="e">
        <f t="shared" si="104"/>
        <v>#REF!</v>
      </c>
      <c r="BZ34" s="51"/>
      <c r="CA34" s="26"/>
      <c r="CB34" s="1"/>
      <c r="CC34" s="27"/>
      <c r="CD34" s="133"/>
      <c r="CE34" s="1"/>
      <c r="CF34" s="1"/>
      <c r="CG34" s="48"/>
      <c r="CH34" s="48"/>
      <c r="CI34" s="48"/>
      <c r="CJ34" s="145"/>
      <c r="CK34" s="344" t="s">
        <v>143</v>
      </c>
      <c r="CL34" s="344"/>
      <c r="CM34" s="48" t="e">
        <f>CM35+CM40+CM47</f>
        <v>#REF!</v>
      </c>
      <c r="CN34" s="48" t="e">
        <f t="shared" ref="CN34:CO34" si="105">CN35+CN40+CN47</f>
        <v>#REF!</v>
      </c>
      <c r="CO34" s="48" t="e">
        <f t="shared" si="105"/>
        <v>#REF!</v>
      </c>
      <c r="CP34" s="42"/>
      <c r="CQ34" s="77"/>
      <c r="CR34" s="1"/>
      <c r="CS34" s="27"/>
      <c r="CT34" s="133"/>
      <c r="CU34" s="204"/>
      <c r="CV34" s="204"/>
      <c r="CW34" s="204"/>
      <c r="CX34" s="204"/>
      <c r="CY34" s="204"/>
      <c r="CZ34" s="204"/>
      <c r="DA34" s="145"/>
      <c r="DB34" s="344" t="s">
        <v>143</v>
      </c>
      <c r="DC34" s="344"/>
      <c r="DD34" s="49" t="e">
        <f t="shared" si="12"/>
        <v>#REF!</v>
      </c>
      <c r="DE34" s="49" t="e">
        <f t="shared" si="13"/>
        <v>#REF!</v>
      </c>
      <c r="DF34" s="49" t="e">
        <f t="shared" si="69"/>
        <v>#REF!</v>
      </c>
      <c r="DG34" s="49" t="e">
        <f t="shared" si="70"/>
        <v>#REF!</v>
      </c>
      <c r="DH34" s="42"/>
      <c r="DI34" s="77"/>
      <c r="DJ34" s="1"/>
      <c r="DK34" s="27"/>
      <c r="DL34" s="132" t="s">
        <v>81</v>
      </c>
      <c r="DM34" s="1"/>
      <c r="DN34" s="9" t="s">
        <v>25</v>
      </c>
      <c r="DO34" s="54" t="e">
        <f t="shared" si="96"/>
        <v>#REF!</v>
      </c>
      <c r="DP34" s="54" t="e">
        <f t="shared" si="96"/>
        <v>#REF!</v>
      </c>
      <c r="DQ34" s="162"/>
      <c r="DR34" s="272" t="s">
        <v>199</v>
      </c>
      <c r="DS34" s="272"/>
      <c r="DT34" s="50" t="e">
        <f>DT35+DT38</f>
        <v>#REF!</v>
      </c>
      <c r="DU34" s="50" t="e">
        <f t="shared" ref="DU34" si="106">DU35+DU38</f>
        <v>#REF!</v>
      </c>
      <c r="DV34" s="42"/>
      <c r="DW34" s="26"/>
      <c r="DX34" s="1"/>
      <c r="DY34" s="27"/>
      <c r="DZ34" s="132" t="s">
        <v>81</v>
      </c>
      <c r="EA34" s="1"/>
      <c r="EB34" s="9" t="s">
        <v>25</v>
      </c>
      <c r="EC34" s="54" t="e">
        <f t="shared" si="88"/>
        <v>#REF!</v>
      </c>
      <c r="ED34" s="54" t="e">
        <f t="shared" si="89"/>
        <v>#REF!</v>
      </c>
      <c r="EE34" s="162"/>
      <c r="EF34" s="272" t="s">
        <v>199</v>
      </c>
      <c r="EG34" s="272"/>
      <c r="EH34" s="50" t="e">
        <f>EH35+EH38</f>
        <v>#REF!</v>
      </c>
      <c r="EI34" s="50" t="e">
        <f t="shared" ref="EI34" si="107">EI35+EI38</f>
        <v>#REF!</v>
      </c>
      <c r="EJ34" s="42"/>
      <c r="EK34" s="26"/>
      <c r="EL34" s="1"/>
      <c r="EM34" s="27"/>
      <c r="EN34" s="132" t="s">
        <v>191</v>
      </c>
      <c r="EO34" s="342" t="s">
        <v>236</v>
      </c>
      <c r="EP34" s="342"/>
      <c r="EQ34" s="181"/>
      <c r="ER34" s="181"/>
      <c r="ES34" s="175" t="e">
        <f>+CM41-CN41</f>
        <v>#REF!</v>
      </c>
      <c r="ET34" s="68">
        <v>0</v>
      </c>
      <c r="EU34" s="62" t="e">
        <f>SUM(EQ34:ET34)</f>
        <v>#REF!</v>
      </c>
      <c r="EV34" s="58"/>
      <c r="EW34" s="26"/>
    </row>
    <row r="35" spans="2:153" ht="13.9" customHeight="1" x14ac:dyDescent="0.2">
      <c r="B35" s="33"/>
      <c r="C35" s="128">
        <v>5120</v>
      </c>
      <c r="D35" s="235" t="s">
        <v>405</v>
      </c>
      <c r="E35" s="235"/>
      <c r="F35" s="217">
        <v>0</v>
      </c>
      <c r="G35" s="217">
        <v>0</v>
      </c>
      <c r="H35" s="217">
        <v>0</v>
      </c>
      <c r="I35" s="212" t="e">
        <f>+Integración!#REF!</f>
        <v>#REF!</v>
      </c>
      <c r="J35" s="212" t="e">
        <f>+Integración!#REF!</f>
        <v>#REF!</v>
      </c>
      <c r="K35" s="212" t="e">
        <f>+Integración!#REF!</f>
        <v>#REF!</v>
      </c>
      <c r="L35" s="218" t="e">
        <f t="shared" si="31"/>
        <v>#REF!</v>
      </c>
      <c r="M35" s="225" t="e">
        <f t="shared" si="17"/>
        <v>#REF!</v>
      </c>
      <c r="N35" s="227" t="e">
        <f t="shared" si="18"/>
        <v>#REF!</v>
      </c>
      <c r="O35" s="50"/>
      <c r="P35" s="50"/>
      <c r="Q35" s="50"/>
      <c r="R35" s="218" t="e">
        <f t="shared" si="46"/>
        <v>#REF!</v>
      </c>
      <c r="S35" s="225" t="e">
        <f t="shared" si="46"/>
        <v>#REF!</v>
      </c>
      <c r="T35" s="227" t="e">
        <f t="shared" si="46"/>
        <v>#REF!</v>
      </c>
      <c r="U35" s="26"/>
      <c r="W35" s="27"/>
      <c r="X35" s="132">
        <v>2120</v>
      </c>
      <c r="Y35" s="224" t="s">
        <v>451</v>
      </c>
      <c r="Z35" s="224"/>
      <c r="AA35" s="242">
        <v>0</v>
      </c>
      <c r="AB35" s="242">
        <v>0</v>
      </c>
      <c r="AC35" s="242">
        <v>0</v>
      </c>
      <c r="AD35" s="52" t="e">
        <f>+Integración!#REF!</f>
        <v>#REF!</v>
      </c>
      <c r="AE35" s="52" t="e">
        <f>+Integración!#REF!</f>
        <v>#REF!</v>
      </c>
      <c r="AF35" s="52" t="e">
        <f>+Integración!#REF!</f>
        <v>#REF!</v>
      </c>
      <c r="AG35" s="93" t="e">
        <f t="shared" si="33"/>
        <v>#REF!</v>
      </c>
      <c r="AH35" s="52" t="e">
        <f t="shared" si="22"/>
        <v>#REF!</v>
      </c>
      <c r="AI35" s="94" t="e">
        <f t="shared" si="23"/>
        <v>#REF!</v>
      </c>
      <c r="AJ35" s="50"/>
      <c r="AK35" s="50"/>
      <c r="AL35" s="50"/>
      <c r="AM35" s="93" t="e">
        <f t="shared" si="47"/>
        <v>#REF!</v>
      </c>
      <c r="AN35" s="52" t="e">
        <f t="shared" si="40"/>
        <v>#REF!</v>
      </c>
      <c r="AO35" s="94" t="e">
        <f t="shared" si="40"/>
        <v>#REF!</v>
      </c>
      <c r="AP35" s="100"/>
      <c r="AR35" s="27"/>
      <c r="AS35" s="132">
        <v>5260</v>
      </c>
      <c r="AT35" s="224" t="s">
        <v>413</v>
      </c>
      <c r="AU35" s="224"/>
      <c r="AV35" s="217">
        <v>0</v>
      </c>
      <c r="AW35" s="217">
        <v>0</v>
      </c>
      <c r="AX35" s="217">
        <v>0</v>
      </c>
      <c r="AY35" s="52" t="e">
        <f>+Integración!#REF!</f>
        <v>#REF!</v>
      </c>
      <c r="AZ35" s="52" t="e">
        <f>+Integración!#REF!</f>
        <v>#REF!</v>
      </c>
      <c r="BA35" s="52" t="e">
        <f>+Integración!#REF!</f>
        <v>#REF!</v>
      </c>
      <c r="BB35" s="93" t="e">
        <f t="shared" si="35"/>
        <v>#REF!</v>
      </c>
      <c r="BC35" s="52" t="e">
        <f t="shared" si="24"/>
        <v>#REF!</v>
      </c>
      <c r="BD35" s="94" t="e">
        <f t="shared" si="25"/>
        <v>#REF!</v>
      </c>
      <c r="BE35" s="50"/>
      <c r="BF35" s="50"/>
      <c r="BG35" s="50"/>
      <c r="BH35" s="93" t="e">
        <f t="shared" si="48"/>
        <v>#REF!</v>
      </c>
      <c r="BI35" s="52" t="e">
        <f t="shared" si="41"/>
        <v>#REF!</v>
      </c>
      <c r="BJ35" s="94" t="e">
        <f t="shared" si="41"/>
        <v>#REF!</v>
      </c>
      <c r="BK35" s="100"/>
      <c r="BM35" s="33"/>
      <c r="BN35" s="128"/>
      <c r="BO35" s="202"/>
      <c r="BP35" s="202"/>
      <c r="BQ35" s="202"/>
      <c r="BR35" s="202"/>
      <c r="BS35" s="202"/>
      <c r="BT35" s="145" t="s">
        <v>90</v>
      </c>
      <c r="BU35" s="342" t="s">
        <v>45</v>
      </c>
      <c r="BV35" s="342"/>
      <c r="BW35" s="54" t="e">
        <f t="shared" si="104"/>
        <v>#REF!</v>
      </c>
      <c r="BX35" s="54" t="e">
        <f t="shared" si="104"/>
        <v>#REF!</v>
      </c>
      <c r="BY35" s="54" t="e">
        <f t="shared" si="104"/>
        <v>#REF!</v>
      </c>
      <c r="BZ35" s="51"/>
      <c r="CA35" s="26"/>
      <c r="CB35" s="1"/>
      <c r="CC35" s="27"/>
      <c r="CD35" s="132"/>
      <c r="CE35" s="203"/>
      <c r="CF35" s="197"/>
      <c r="CG35" s="52"/>
      <c r="CH35" s="52"/>
      <c r="CI35" s="52"/>
      <c r="CJ35" s="145"/>
      <c r="CK35" s="345" t="s">
        <v>144</v>
      </c>
      <c r="CL35" s="345"/>
      <c r="CM35" s="48" t="e">
        <f>SUM(CM36:CM38)</f>
        <v>#REF!</v>
      </c>
      <c r="CN35" s="48" t="e">
        <f t="shared" ref="CN35:CO35" si="108">SUM(CN36:CN38)</f>
        <v>#REF!</v>
      </c>
      <c r="CO35" s="48" t="e">
        <f t="shared" si="108"/>
        <v>#REF!</v>
      </c>
      <c r="CP35" s="42"/>
      <c r="CQ35" s="77"/>
      <c r="CR35" s="1"/>
      <c r="CS35" s="27"/>
      <c r="CT35" s="132"/>
      <c r="CU35" s="203"/>
      <c r="CV35" s="197"/>
      <c r="CW35" s="52"/>
      <c r="CX35" s="52"/>
      <c r="CY35" s="52"/>
      <c r="CZ35" s="52"/>
      <c r="DA35" s="145"/>
      <c r="DB35" s="345" t="s">
        <v>144</v>
      </c>
      <c r="DC35" s="345"/>
      <c r="DD35" s="49" t="e">
        <f t="shared" si="12"/>
        <v>#REF!</v>
      </c>
      <c r="DE35" s="49" t="e">
        <f t="shared" si="13"/>
        <v>#REF!</v>
      </c>
      <c r="DF35" s="49" t="e">
        <f t="shared" si="69"/>
        <v>#REF!</v>
      </c>
      <c r="DG35" s="49" t="e">
        <f t="shared" si="70"/>
        <v>#REF!</v>
      </c>
      <c r="DH35" s="42"/>
      <c r="DI35" s="77"/>
      <c r="DJ35" s="1"/>
      <c r="DK35" s="27"/>
      <c r="DL35" s="132" t="s">
        <v>240</v>
      </c>
      <c r="DM35" s="1"/>
      <c r="DN35" s="9" t="s">
        <v>27</v>
      </c>
      <c r="DO35" s="54" t="e">
        <f t="shared" si="96"/>
        <v>#REF!</v>
      </c>
      <c r="DP35" s="54" t="e">
        <f t="shared" si="96"/>
        <v>#REF!</v>
      </c>
      <c r="DQ35" s="165" t="s">
        <v>184</v>
      </c>
      <c r="DR35" s="1"/>
      <c r="DS35" s="9" t="s">
        <v>217</v>
      </c>
      <c r="DT35" s="54" t="e">
        <f>+DT36+DT37</f>
        <v>#REF!</v>
      </c>
      <c r="DU35" s="54" t="e">
        <f t="shared" ref="DU35" si="109">+DU36+DU37</f>
        <v>#REF!</v>
      </c>
      <c r="DV35" s="42"/>
      <c r="DW35" s="26"/>
      <c r="DX35" s="1"/>
      <c r="DY35" s="27"/>
      <c r="DZ35" s="132" t="s">
        <v>240</v>
      </c>
      <c r="EA35" s="1"/>
      <c r="EB35" s="9" t="s">
        <v>27</v>
      </c>
      <c r="EC35" s="54" t="e">
        <f t="shared" si="88"/>
        <v>#REF!</v>
      </c>
      <c r="ED35" s="54" t="e">
        <f t="shared" si="89"/>
        <v>#REF!</v>
      </c>
      <c r="EE35" s="165" t="s">
        <v>184</v>
      </c>
      <c r="EF35" s="1"/>
      <c r="EG35" s="9" t="s">
        <v>217</v>
      </c>
      <c r="EH35" s="54" t="e">
        <f>+EH36+EH37</f>
        <v>#REF!</v>
      </c>
      <c r="EI35" s="54" t="e">
        <f t="shared" ref="EI35" si="110">+EI36+EI37</f>
        <v>#REF!</v>
      </c>
      <c r="EJ35" s="42"/>
      <c r="EK35" s="26"/>
      <c r="EL35" s="1"/>
      <c r="EM35" s="27"/>
      <c r="EN35" s="132" t="s">
        <v>192</v>
      </c>
      <c r="EO35" s="342" t="s">
        <v>149</v>
      </c>
      <c r="EP35" s="342"/>
      <c r="EQ35" s="181"/>
      <c r="ER35" s="181"/>
      <c r="ES35" s="175" t="e">
        <f>+CM42-CN42</f>
        <v>#REF!</v>
      </c>
      <c r="ET35" s="68">
        <v>0</v>
      </c>
      <c r="EU35" s="62" t="e">
        <f>SUM(EQ35:ET35)</f>
        <v>#REF!</v>
      </c>
      <c r="EV35" s="58"/>
      <c r="EW35" s="26"/>
    </row>
    <row r="36" spans="2:153" x14ac:dyDescent="0.2">
      <c r="B36" s="33"/>
      <c r="C36" s="128">
        <v>5130</v>
      </c>
      <c r="D36" s="235" t="s">
        <v>406</v>
      </c>
      <c r="E36" s="235"/>
      <c r="F36" s="217">
        <v>0</v>
      </c>
      <c r="G36" s="217">
        <v>0</v>
      </c>
      <c r="H36" s="217">
        <v>0</v>
      </c>
      <c r="I36" s="212" t="e">
        <f>+Integración!#REF!</f>
        <v>#REF!</v>
      </c>
      <c r="J36" s="212" t="e">
        <f>+Integración!#REF!</f>
        <v>#REF!</v>
      </c>
      <c r="K36" s="212" t="e">
        <f>+Integración!#REF!</f>
        <v>#REF!</v>
      </c>
      <c r="L36" s="218" t="e">
        <f t="shared" si="31"/>
        <v>#REF!</v>
      </c>
      <c r="M36" s="225" t="e">
        <f t="shared" si="17"/>
        <v>#REF!</v>
      </c>
      <c r="N36" s="227" t="e">
        <f t="shared" si="18"/>
        <v>#REF!</v>
      </c>
      <c r="O36" s="52"/>
      <c r="P36" s="52"/>
      <c r="Q36" s="52"/>
      <c r="R36" s="218" t="e">
        <f t="shared" si="46"/>
        <v>#REF!</v>
      </c>
      <c r="S36" s="225" t="e">
        <f t="shared" si="46"/>
        <v>#REF!</v>
      </c>
      <c r="T36" s="227" t="e">
        <f t="shared" si="46"/>
        <v>#REF!</v>
      </c>
      <c r="U36" s="26"/>
      <c r="W36" s="27"/>
      <c r="X36" s="132">
        <v>2130</v>
      </c>
      <c r="Y36" s="224" t="s">
        <v>452</v>
      </c>
      <c r="Z36" s="224"/>
      <c r="AA36" s="242">
        <v>0</v>
      </c>
      <c r="AB36" s="242">
        <v>0</v>
      </c>
      <c r="AC36" s="242">
        <v>0</v>
      </c>
      <c r="AD36" s="48" t="e">
        <f>+Integración!#REF!</f>
        <v>#REF!</v>
      </c>
      <c r="AE36" s="48" t="e">
        <f>+Integración!#REF!</f>
        <v>#REF!</v>
      </c>
      <c r="AF36" s="48" t="e">
        <f>+Integración!#REF!</f>
        <v>#REF!</v>
      </c>
      <c r="AG36" s="99" t="e">
        <f t="shared" si="33"/>
        <v>#REF!</v>
      </c>
      <c r="AH36" s="48" t="e">
        <f t="shared" si="22"/>
        <v>#REF!</v>
      </c>
      <c r="AI36" s="97" t="e">
        <f t="shared" si="23"/>
        <v>#REF!</v>
      </c>
      <c r="AJ36" s="202"/>
      <c r="AK36" s="202"/>
      <c r="AL36" s="202"/>
      <c r="AM36" s="99" t="e">
        <f t="shared" si="47"/>
        <v>#REF!</v>
      </c>
      <c r="AN36" s="48" t="e">
        <f t="shared" si="40"/>
        <v>#REF!</v>
      </c>
      <c r="AO36" s="97" t="e">
        <f t="shared" si="40"/>
        <v>#REF!</v>
      </c>
      <c r="AP36" s="100"/>
      <c r="AR36" s="27"/>
      <c r="AS36" s="132">
        <v>5270</v>
      </c>
      <c r="AT36" s="224" t="s">
        <v>414</v>
      </c>
      <c r="AU36" s="224"/>
      <c r="AV36" s="217">
        <v>0</v>
      </c>
      <c r="AW36" s="217">
        <v>0</v>
      </c>
      <c r="AX36" s="217">
        <v>0</v>
      </c>
      <c r="AY36" s="48" t="e">
        <f>+Integración!#REF!</f>
        <v>#REF!</v>
      </c>
      <c r="AZ36" s="48" t="e">
        <f>+Integración!#REF!</f>
        <v>#REF!</v>
      </c>
      <c r="BA36" s="48" t="e">
        <f>+Integración!#REF!</f>
        <v>#REF!</v>
      </c>
      <c r="BB36" s="99" t="e">
        <f t="shared" si="35"/>
        <v>#REF!</v>
      </c>
      <c r="BC36" s="48" t="e">
        <f t="shared" si="24"/>
        <v>#REF!</v>
      </c>
      <c r="BD36" s="97" t="e">
        <f t="shared" si="25"/>
        <v>#REF!</v>
      </c>
      <c r="BE36" s="202"/>
      <c r="BF36" s="202"/>
      <c r="BG36" s="202"/>
      <c r="BH36" s="99" t="e">
        <f t="shared" si="48"/>
        <v>#REF!</v>
      </c>
      <c r="BI36" s="48" t="e">
        <f t="shared" si="41"/>
        <v>#REF!</v>
      </c>
      <c r="BJ36" s="97" t="e">
        <f t="shared" si="41"/>
        <v>#REF!</v>
      </c>
      <c r="BK36" s="100"/>
      <c r="BM36" s="33"/>
      <c r="BN36" s="128"/>
      <c r="BO36" s="202"/>
      <c r="BP36" s="202"/>
      <c r="BQ36" s="202"/>
      <c r="BR36" s="202"/>
      <c r="BS36" s="202"/>
      <c r="BT36" s="145" t="s">
        <v>91</v>
      </c>
      <c r="BU36" s="342" t="s">
        <v>46</v>
      </c>
      <c r="BV36" s="342"/>
      <c r="BW36" s="54" t="e">
        <f t="shared" si="104"/>
        <v>#REF!</v>
      </c>
      <c r="BX36" s="54" t="e">
        <f t="shared" si="104"/>
        <v>#REF!</v>
      </c>
      <c r="BY36" s="54" t="e">
        <f t="shared" si="104"/>
        <v>#REF!</v>
      </c>
      <c r="BZ36" s="51"/>
      <c r="CA36" s="26"/>
      <c r="CB36" s="1"/>
      <c r="CC36" s="27"/>
      <c r="CD36" s="132"/>
      <c r="CE36" s="203"/>
      <c r="CF36" s="203"/>
      <c r="CG36" s="52"/>
      <c r="CH36" s="52"/>
      <c r="CI36" s="52"/>
      <c r="CJ36" s="145" t="s">
        <v>188</v>
      </c>
      <c r="CK36" s="342" t="s">
        <v>0</v>
      </c>
      <c r="CL36" s="342"/>
      <c r="CM36" s="175" t="e">
        <f t="shared" ref="CM36:CO38" si="111">+AM51</f>
        <v>#REF!</v>
      </c>
      <c r="CN36" s="175" t="e">
        <f t="shared" si="111"/>
        <v>#REF!</v>
      </c>
      <c r="CO36" s="175" t="e">
        <f t="shared" si="111"/>
        <v>#REF!</v>
      </c>
      <c r="CP36" s="42"/>
      <c r="CQ36" s="77"/>
      <c r="CR36" s="1"/>
      <c r="CS36" s="27"/>
      <c r="CT36" s="132"/>
      <c r="CU36" s="203"/>
      <c r="CV36" s="203"/>
      <c r="CW36" s="52"/>
      <c r="CX36" s="52"/>
      <c r="CY36" s="52"/>
      <c r="CZ36" s="52"/>
      <c r="DA36" s="145" t="s">
        <v>188</v>
      </c>
      <c r="DB36" s="342" t="s">
        <v>0</v>
      </c>
      <c r="DC36" s="342"/>
      <c r="DD36" s="54" t="e">
        <f t="shared" si="12"/>
        <v>#REF!</v>
      </c>
      <c r="DE36" s="54" t="e">
        <f t="shared" si="13"/>
        <v>#REF!</v>
      </c>
      <c r="DF36" s="54" t="e">
        <f t="shared" si="69"/>
        <v>#REF!</v>
      </c>
      <c r="DG36" s="54" t="e">
        <f t="shared" si="70"/>
        <v>#REF!</v>
      </c>
      <c r="DH36" s="42"/>
      <c r="DI36" s="77"/>
      <c r="DJ36" s="1"/>
      <c r="DK36" s="27"/>
      <c r="DL36" s="132" t="s">
        <v>82</v>
      </c>
      <c r="DM36" s="1"/>
      <c r="DN36" s="9" t="s">
        <v>29</v>
      </c>
      <c r="DO36" s="54" t="e">
        <f t="shared" si="96"/>
        <v>#REF!</v>
      </c>
      <c r="DP36" s="54" t="e">
        <f t="shared" si="96"/>
        <v>#REF!</v>
      </c>
      <c r="DQ36" s="165" t="s">
        <v>1</v>
      </c>
      <c r="DR36" s="1"/>
      <c r="DS36" s="9" t="s">
        <v>212</v>
      </c>
      <c r="DT36" s="54" t="e">
        <f>+DE15</f>
        <v>#REF!</v>
      </c>
      <c r="DU36" s="54" t="e">
        <f>+DG15</f>
        <v>#REF!</v>
      </c>
      <c r="DV36" s="42"/>
      <c r="DW36" s="26"/>
      <c r="DX36" s="1"/>
      <c r="DY36" s="27"/>
      <c r="DZ36" s="132" t="s">
        <v>82</v>
      </c>
      <c r="EA36" s="1"/>
      <c r="EB36" s="9" t="s">
        <v>29</v>
      </c>
      <c r="EC36" s="54" t="e">
        <f t="shared" si="88"/>
        <v>#REF!</v>
      </c>
      <c r="ED36" s="54" t="e">
        <f t="shared" si="89"/>
        <v>#REF!</v>
      </c>
      <c r="EE36" s="165" t="s">
        <v>1</v>
      </c>
      <c r="EF36" s="1"/>
      <c r="EG36" s="9" t="s">
        <v>212</v>
      </c>
      <c r="EH36" s="54" t="e">
        <f t="shared" ref="EH36:EI38" si="112">+BH62</f>
        <v>#REF!</v>
      </c>
      <c r="EI36" s="54" t="e">
        <f t="shared" si="112"/>
        <v>#REF!</v>
      </c>
      <c r="EJ36" s="42"/>
      <c r="EK36" s="26"/>
      <c r="EL36" s="1"/>
      <c r="EM36" s="27"/>
      <c r="EN36" s="132" t="s">
        <v>193</v>
      </c>
      <c r="EO36" s="342" t="s">
        <v>237</v>
      </c>
      <c r="EP36" s="342"/>
      <c r="EQ36" s="181"/>
      <c r="ER36" s="181"/>
      <c r="ES36" s="175" t="e">
        <f>+CM43-CN43</f>
        <v>#REF!</v>
      </c>
      <c r="ET36" s="68">
        <v>0</v>
      </c>
      <c r="EU36" s="62" t="e">
        <f>SUM(EQ36:ET36)</f>
        <v>#REF!</v>
      </c>
      <c r="EV36" s="58"/>
      <c r="EW36" s="26"/>
    </row>
    <row r="37" spans="2:153" ht="13.9" customHeight="1" x14ac:dyDescent="0.2">
      <c r="B37" s="33"/>
      <c r="C37" s="129">
        <v>5200</v>
      </c>
      <c r="D37" s="234" t="s">
        <v>407</v>
      </c>
      <c r="E37" s="234"/>
      <c r="F37" s="212">
        <f>SUM(F38:F46)</f>
        <v>0</v>
      </c>
      <c r="G37" s="212">
        <f t="shared" ref="G37:H37" si="113">SUM(G38:G46)</f>
        <v>0</v>
      </c>
      <c r="H37" s="212">
        <f t="shared" si="113"/>
        <v>0</v>
      </c>
      <c r="I37" s="212" t="e">
        <f>+Integración!#REF!</f>
        <v>#REF!</v>
      </c>
      <c r="J37" s="212" t="e">
        <f>+Integración!#REF!</f>
        <v>#REF!</v>
      </c>
      <c r="K37" s="212" t="e">
        <f>+Integración!#REF!</f>
        <v>#REF!</v>
      </c>
      <c r="L37" s="222" t="e">
        <f t="shared" si="31"/>
        <v>#REF!</v>
      </c>
      <c r="M37" s="212" t="e">
        <f t="shared" si="17"/>
        <v>#REF!</v>
      </c>
      <c r="N37" s="214" t="e">
        <f t="shared" si="18"/>
        <v>#REF!</v>
      </c>
      <c r="O37" s="44"/>
      <c r="P37" s="44"/>
      <c r="Q37" s="44"/>
      <c r="R37" s="222" t="e">
        <f t="shared" si="46"/>
        <v>#REF!</v>
      </c>
      <c r="S37" s="212" t="e">
        <f t="shared" si="46"/>
        <v>#REF!</v>
      </c>
      <c r="T37" s="214" t="e">
        <f t="shared" si="46"/>
        <v>#REF!</v>
      </c>
      <c r="U37" s="26"/>
      <c r="W37" s="27"/>
      <c r="X37" s="132">
        <v>2140</v>
      </c>
      <c r="Y37" s="224" t="s">
        <v>453</v>
      </c>
      <c r="Z37" s="243"/>
      <c r="AA37" s="242">
        <v>0</v>
      </c>
      <c r="AB37" s="242">
        <v>0</v>
      </c>
      <c r="AC37" s="242">
        <v>0</v>
      </c>
      <c r="AD37" s="252" t="e">
        <f>+Integración!#REF!</f>
        <v>#REF!</v>
      </c>
      <c r="AE37" s="252" t="e">
        <f>+Integración!#REF!</f>
        <v>#REF!</v>
      </c>
      <c r="AF37" s="252" t="e">
        <f>+Integración!#REF!</f>
        <v>#REF!</v>
      </c>
      <c r="AG37" s="262" t="e">
        <f t="shared" si="33"/>
        <v>#REF!</v>
      </c>
      <c r="AH37" s="252" t="e">
        <f t="shared" si="22"/>
        <v>#REF!</v>
      </c>
      <c r="AI37" s="264" t="e">
        <f t="shared" si="23"/>
        <v>#REF!</v>
      </c>
      <c r="AJ37" s="44"/>
      <c r="AK37" s="44"/>
      <c r="AL37" s="44"/>
      <c r="AM37" s="262" t="e">
        <f t="shared" si="47"/>
        <v>#REF!</v>
      </c>
      <c r="AN37" s="252" t="e">
        <f t="shared" si="40"/>
        <v>#REF!</v>
      </c>
      <c r="AO37" s="264" t="e">
        <f t="shared" si="40"/>
        <v>#REF!</v>
      </c>
      <c r="AP37" s="100"/>
      <c r="AR37" s="27"/>
      <c r="AS37" s="132">
        <v>5280</v>
      </c>
      <c r="AT37" s="224" t="s">
        <v>32</v>
      </c>
      <c r="AU37" s="244"/>
      <c r="AV37" s="217">
        <v>0</v>
      </c>
      <c r="AW37" s="217">
        <v>0</v>
      </c>
      <c r="AX37" s="217">
        <v>0</v>
      </c>
      <c r="AY37" s="48" t="e">
        <f>+Integración!#REF!</f>
        <v>#REF!</v>
      </c>
      <c r="AZ37" s="252" t="e">
        <f>+Integración!#REF!</f>
        <v>#REF!</v>
      </c>
      <c r="BA37" s="252" t="e">
        <f>+Integración!#REF!</f>
        <v>#REF!</v>
      </c>
      <c r="BB37" s="262" t="e">
        <f t="shared" si="35"/>
        <v>#REF!</v>
      </c>
      <c r="BC37" s="252" t="e">
        <f t="shared" si="24"/>
        <v>#REF!</v>
      </c>
      <c r="BD37" s="264" t="e">
        <f t="shared" si="25"/>
        <v>#REF!</v>
      </c>
      <c r="BE37" s="44"/>
      <c r="BF37" s="44"/>
      <c r="BG37" s="44"/>
      <c r="BH37" s="262" t="e">
        <f t="shared" si="48"/>
        <v>#REF!</v>
      </c>
      <c r="BI37" s="252" t="e">
        <f t="shared" si="41"/>
        <v>#REF!</v>
      </c>
      <c r="BJ37" s="264" t="e">
        <f t="shared" si="41"/>
        <v>#REF!</v>
      </c>
      <c r="BK37" s="100"/>
      <c r="BM37" s="33"/>
      <c r="BN37" s="128"/>
      <c r="BO37" s="202"/>
      <c r="BP37" s="202"/>
      <c r="BQ37" s="202"/>
      <c r="BR37" s="202"/>
      <c r="BS37" s="202"/>
      <c r="BT37" s="145" t="s">
        <v>92</v>
      </c>
      <c r="BU37" s="342" t="s">
        <v>47</v>
      </c>
      <c r="BV37" s="342"/>
      <c r="BW37" s="54" t="e">
        <f t="shared" si="104"/>
        <v>#REF!</v>
      </c>
      <c r="BX37" s="54" t="e">
        <f t="shared" si="104"/>
        <v>#REF!</v>
      </c>
      <c r="BY37" s="54" t="e">
        <f t="shared" si="104"/>
        <v>#REF!</v>
      </c>
      <c r="BZ37" s="51"/>
      <c r="CA37" s="26"/>
      <c r="CB37" s="1"/>
      <c r="CC37" s="27"/>
      <c r="CD37" s="132"/>
      <c r="CE37" s="203"/>
      <c r="CF37" s="203"/>
      <c r="CG37" s="72"/>
      <c r="CH37" s="72"/>
      <c r="CI37" s="72"/>
      <c r="CJ37" s="145" t="s">
        <v>189</v>
      </c>
      <c r="CK37" s="342" t="s">
        <v>145</v>
      </c>
      <c r="CL37" s="342"/>
      <c r="CM37" s="175" t="e">
        <f t="shared" si="111"/>
        <v>#REF!</v>
      </c>
      <c r="CN37" s="175" t="e">
        <f t="shared" si="111"/>
        <v>#REF!</v>
      </c>
      <c r="CO37" s="175" t="e">
        <f t="shared" si="111"/>
        <v>#REF!</v>
      </c>
      <c r="CP37" s="42"/>
      <c r="CQ37" s="77"/>
      <c r="CR37" s="1"/>
      <c r="CS37" s="27"/>
      <c r="CT37" s="132"/>
      <c r="CU37" s="203"/>
      <c r="CV37" s="203"/>
      <c r="CW37" s="72"/>
      <c r="CX37" s="72"/>
      <c r="CY37" s="72"/>
      <c r="CZ37" s="72"/>
      <c r="DA37" s="145" t="s">
        <v>189</v>
      </c>
      <c r="DB37" s="342" t="s">
        <v>145</v>
      </c>
      <c r="DC37" s="342"/>
      <c r="DD37" s="54" t="e">
        <f t="shared" si="12"/>
        <v>#REF!</v>
      </c>
      <c r="DE37" s="54" t="e">
        <f t="shared" si="13"/>
        <v>#REF!</v>
      </c>
      <c r="DF37" s="54" t="e">
        <f t="shared" si="69"/>
        <v>#REF!</v>
      </c>
      <c r="DG37" s="54" t="e">
        <f t="shared" si="70"/>
        <v>#REF!</v>
      </c>
      <c r="DH37" s="42"/>
      <c r="DI37" s="77"/>
      <c r="DJ37" s="1"/>
      <c r="DK37" s="27"/>
      <c r="DL37" s="132" t="s">
        <v>83</v>
      </c>
      <c r="DM37" s="1"/>
      <c r="DN37" s="9" t="s">
        <v>31</v>
      </c>
      <c r="DO37" s="54" t="e">
        <f t="shared" si="96"/>
        <v>#REF!</v>
      </c>
      <c r="DP37" s="54" t="e">
        <f t="shared" si="96"/>
        <v>#REF!</v>
      </c>
      <c r="DQ37" s="122"/>
      <c r="DR37" s="1"/>
      <c r="DS37" s="9" t="s">
        <v>213</v>
      </c>
      <c r="DT37" s="53">
        <v>0</v>
      </c>
      <c r="DU37" s="53">
        <v>0</v>
      </c>
      <c r="DV37" s="42"/>
      <c r="DW37" s="26"/>
      <c r="DX37" s="1"/>
      <c r="DY37" s="27"/>
      <c r="DZ37" s="132" t="s">
        <v>83</v>
      </c>
      <c r="EA37" s="1"/>
      <c r="EB37" s="9" t="s">
        <v>31</v>
      </c>
      <c r="EC37" s="54" t="e">
        <f t="shared" si="88"/>
        <v>#REF!</v>
      </c>
      <c r="ED37" s="54" t="e">
        <f t="shared" si="89"/>
        <v>#REF!</v>
      </c>
      <c r="EE37" s="122"/>
      <c r="EF37" s="1"/>
      <c r="EG37" s="9" t="s">
        <v>213</v>
      </c>
      <c r="EH37" s="54" t="e">
        <f t="shared" si="112"/>
        <v>#REF!</v>
      </c>
      <c r="EI37" s="54" t="e">
        <f t="shared" si="112"/>
        <v>#REF!</v>
      </c>
      <c r="EJ37" s="42"/>
      <c r="EK37" s="26"/>
      <c r="EL37" s="1"/>
      <c r="EM37" s="27"/>
      <c r="EN37" s="132" t="s">
        <v>194</v>
      </c>
      <c r="EO37" s="342" t="s">
        <v>151</v>
      </c>
      <c r="EP37" s="342"/>
      <c r="EQ37" s="181"/>
      <c r="ER37" s="181"/>
      <c r="ES37" s="175" t="e">
        <f>+CM44-CN44</f>
        <v>#REF!</v>
      </c>
      <c r="ET37" s="68">
        <v>0</v>
      </c>
      <c r="EU37" s="62" t="e">
        <f>SUM(EQ37:ET37)</f>
        <v>#REF!</v>
      </c>
      <c r="EV37" s="58"/>
      <c r="EW37" s="26"/>
    </row>
    <row r="38" spans="2:153" ht="13.9" customHeight="1" x14ac:dyDescent="0.2">
      <c r="B38" s="33"/>
      <c r="C38" s="128">
        <v>5210</v>
      </c>
      <c r="D38" s="235" t="s">
        <v>408</v>
      </c>
      <c r="E38" s="235"/>
      <c r="F38" s="225">
        <v>0</v>
      </c>
      <c r="G38" s="225">
        <v>0</v>
      </c>
      <c r="H38" s="225">
        <v>0</v>
      </c>
      <c r="I38" s="212" t="e">
        <f>+Integración!#REF!</f>
        <v>#REF!</v>
      </c>
      <c r="J38" s="212" t="e">
        <f>+Integración!#REF!</f>
        <v>#REF!</v>
      </c>
      <c r="K38" s="212" t="e">
        <f>+Integración!#REF!</f>
        <v>#REF!</v>
      </c>
      <c r="L38" s="218" t="e">
        <f t="shared" si="31"/>
        <v>#REF!</v>
      </c>
      <c r="M38" s="225" t="e">
        <f t="shared" si="17"/>
        <v>#REF!</v>
      </c>
      <c r="N38" s="227" t="e">
        <f t="shared" si="18"/>
        <v>#REF!</v>
      </c>
      <c r="O38" s="50"/>
      <c r="P38" s="50"/>
      <c r="Q38" s="50"/>
      <c r="R38" s="218" t="e">
        <f t="shared" si="46"/>
        <v>#REF!</v>
      </c>
      <c r="S38" s="225" t="e">
        <f t="shared" si="46"/>
        <v>#REF!</v>
      </c>
      <c r="T38" s="227" t="e">
        <f t="shared" si="46"/>
        <v>#REF!</v>
      </c>
      <c r="U38" s="26"/>
      <c r="W38" s="27"/>
      <c r="X38" s="132">
        <v>2150</v>
      </c>
      <c r="Y38" s="224" t="s">
        <v>454</v>
      </c>
      <c r="Z38" s="224"/>
      <c r="AA38" s="242">
        <v>0</v>
      </c>
      <c r="AB38" s="242">
        <v>0</v>
      </c>
      <c r="AC38" s="242">
        <v>0</v>
      </c>
      <c r="AD38" s="47" t="e">
        <f>+Integración!#REF!</f>
        <v>#REF!</v>
      </c>
      <c r="AE38" s="47" t="e">
        <f>+Integración!#REF!</f>
        <v>#REF!</v>
      </c>
      <c r="AF38" s="47" t="e">
        <f>+Integración!#REF!</f>
        <v>#REF!</v>
      </c>
      <c r="AG38" s="98" t="e">
        <f t="shared" si="33"/>
        <v>#REF!</v>
      </c>
      <c r="AH38" s="47" t="e">
        <f t="shared" si="22"/>
        <v>#REF!</v>
      </c>
      <c r="AI38" s="96" t="e">
        <f t="shared" si="23"/>
        <v>#REF!</v>
      </c>
      <c r="AJ38" s="44"/>
      <c r="AK38" s="44"/>
      <c r="AL38" s="44"/>
      <c r="AM38" s="98" t="e">
        <f t="shared" si="47"/>
        <v>#REF!</v>
      </c>
      <c r="AN38" s="47" t="e">
        <f t="shared" si="40"/>
        <v>#REF!</v>
      </c>
      <c r="AO38" s="96" t="e">
        <f t="shared" si="40"/>
        <v>#REF!</v>
      </c>
      <c r="AP38" s="100"/>
      <c r="AR38" s="27"/>
      <c r="AS38" s="132">
        <v>5290</v>
      </c>
      <c r="AT38" s="224" t="s">
        <v>415</v>
      </c>
      <c r="AU38" s="224"/>
      <c r="AV38" s="217">
        <v>0</v>
      </c>
      <c r="AW38" s="217">
        <v>0</v>
      </c>
      <c r="AX38" s="217">
        <v>0</v>
      </c>
      <c r="AY38" s="47" t="e">
        <f>+Integración!#REF!</f>
        <v>#REF!</v>
      </c>
      <c r="AZ38" s="47" t="e">
        <f>+Integración!#REF!</f>
        <v>#REF!</v>
      </c>
      <c r="BA38" s="47" t="e">
        <f>+Integración!#REF!</f>
        <v>#REF!</v>
      </c>
      <c r="BB38" s="98" t="e">
        <f t="shared" si="35"/>
        <v>#REF!</v>
      </c>
      <c r="BC38" s="47" t="e">
        <f t="shared" si="24"/>
        <v>#REF!</v>
      </c>
      <c r="BD38" s="96" t="e">
        <f t="shared" si="25"/>
        <v>#REF!</v>
      </c>
      <c r="BE38" s="44"/>
      <c r="BF38" s="44"/>
      <c r="BG38" s="44"/>
      <c r="BH38" s="98" t="e">
        <f t="shared" si="48"/>
        <v>#REF!</v>
      </c>
      <c r="BI38" s="47" t="e">
        <f t="shared" si="41"/>
        <v>#REF!</v>
      </c>
      <c r="BJ38" s="96" t="e">
        <f t="shared" si="41"/>
        <v>#REF!</v>
      </c>
      <c r="BK38" s="100"/>
      <c r="BM38" s="33"/>
      <c r="BN38" s="128"/>
      <c r="BO38" s="202"/>
      <c r="BP38" s="202"/>
      <c r="BQ38" s="202"/>
      <c r="BR38" s="202"/>
      <c r="BS38" s="202"/>
      <c r="BT38" s="145" t="s">
        <v>93</v>
      </c>
      <c r="BU38" s="342" t="s">
        <v>48</v>
      </c>
      <c r="BV38" s="342"/>
      <c r="BW38" s="54" t="e">
        <f t="shared" si="104"/>
        <v>#REF!</v>
      </c>
      <c r="BX38" s="54" t="e">
        <f t="shared" si="104"/>
        <v>#REF!</v>
      </c>
      <c r="BY38" s="54" t="e">
        <f t="shared" si="104"/>
        <v>#REF!</v>
      </c>
      <c r="BZ38" s="51"/>
      <c r="CA38" s="26"/>
      <c r="CB38" s="1"/>
      <c r="CC38" s="27"/>
      <c r="CD38" s="132"/>
      <c r="CE38" s="203"/>
      <c r="CF38" s="73"/>
      <c r="CG38" s="73"/>
      <c r="CH38" s="73"/>
      <c r="CI38" s="73"/>
      <c r="CJ38" s="145" t="s">
        <v>190</v>
      </c>
      <c r="CK38" s="365" t="s">
        <v>146</v>
      </c>
      <c r="CL38" s="365"/>
      <c r="CM38" s="175" t="e">
        <f t="shared" si="111"/>
        <v>#REF!</v>
      </c>
      <c r="CN38" s="175" t="e">
        <f t="shared" si="111"/>
        <v>#REF!</v>
      </c>
      <c r="CO38" s="175" t="e">
        <f t="shared" si="111"/>
        <v>#REF!</v>
      </c>
      <c r="CP38" s="42"/>
      <c r="CQ38" s="77"/>
      <c r="CR38" s="1"/>
      <c r="CS38" s="27"/>
      <c r="CT38" s="132"/>
      <c r="CU38" s="203"/>
      <c r="CV38" s="73"/>
      <c r="CW38" s="73"/>
      <c r="CX38" s="72"/>
      <c r="CY38" s="73"/>
      <c r="CZ38" s="72"/>
      <c r="DA38" s="145" t="s">
        <v>190</v>
      </c>
      <c r="DB38" s="365" t="s">
        <v>146</v>
      </c>
      <c r="DC38" s="365"/>
      <c r="DD38" s="54" t="e">
        <f t="shared" si="12"/>
        <v>#REF!</v>
      </c>
      <c r="DE38" s="54" t="e">
        <f t="shared" si="13"/>
        <v>#REF!</v>
      </c>
      <c r="DF38" s="54" t="e">
        <f t="shared" si="69"/>
        <v>#REF!</v>
      </c>
      <c r="DG38" s="54" t="e">
        <f t="shared" si="70"/>
        <v>#REF!</v>
      </c>
      <c r="DH38" s="42"/>
      <c r="DI38" s="77"/>
      <c r="DJ38" s="1"/>
      <c r="DK38" s="27"/>
      <c r="DL38" s="132" t="s">
        <v>84</v>
      </c>
      <c r="DM38" s="1"/>
      <c r="DN38" s="9" t="s">
        <v>32</v>
      </c>
      <c r="DO38" s="54" t="e">
        <f t="shared" si="96"/>
        <v>#REF!</v>
      </c>
      <c r="DP38" s="54" t="e">
        <f t="shared" si="96"/>
        <v>#REF!</v>
      </c>
      <c r="DQ38" s="162"/>
      <c r="DR38" s="1"/>
      <c r="DS38" s="9" t="s">
        <v>218</v>
      </c>
      <c r="DT38" s="54" t="e">
        <f>+CX14+CX15+CX16+CX17+CX18+CX19+CX25+CX29+CX30+CX31+CX32+DE13+DE14+DE15+DE16+DE17+DE18+DE19+DE20+DE24+DE25+DE27+DE28+DE29+DE37+DE38+DE43+DE44+DE45+DE48+DE49+DE42</f>
        <v>#REF!</v>
      </c>
      <c r="DU38" s="54" t="e">
        <f>+CZ14+CZ15+CZ16+CZ17+CZ18+CZ19+CZ25+CZ29+CZ30+CZ31+CZ32+DG13+DG14+DG15+DG16+DG17+DG18+DG19+DG20+DG24+DG25+DG27+DG28+DG29+DG37+DG38+DG43+DG44+DG45+DG48+DG49+DG42</f>
        <v>#REF!</v>
      </c>
      <c r="DV38" s="42"/>
      <c r="DW38" s="26"/>
      <c r="DX38" s="1"/>
      <c r="DY38" s="27"/>
      <c r="DZ38" s="132" t="s">
        <v>84</v>
      </c>
      <c r="EA38" s="1"/>
      <c r="EB38" s="9" t="s">
        <v>32</v>
      </c>
      <c r="EC38" s="54" t="e">
        <f t="shared" si="88"/>
        <v>#REF!</v>
      </c>
      <c r="ED38" s="54" t="e">
        <f t="shared" si="89"/>
        <v>#REF!</v>
      </c>
      <c r="EE38" s="162"/>
      <c r="EF38" s="1"/>
      <c r="EG38" s="9" t="s">
        <v>218</v>
      </c>
      <c r="EH38" s="54" t="e">
        <f t="shared" si="112"/>
        <v>#REF!</v>
      </c>
      <c r="EI38" s="54" t="e">
        <f t="shared" si="112"/>
        <v>#REF!</v>
      </c>
      <c r="EJ38" s="42"/>
      <c r="EK38" s="26"/>
      <c r="EL38" s="1"/>
      <c r="EM38" s="27"/>
      <c r="EN38" s="167"/>
      <c r="EO38" s="55"/>
      <c r="EP38" s="56"/>
      <c r="EQ38" s="179"/>
      <c r="ER38" s="179"/>
      <c r="ES38" s="175"/>
      <c r="ET38" s="62"/>
      <c r="EU38" s="62"/>
      <c r="EV38" s="58"/>
      <c r="EW38" s="26"/>
    </row>
    <row r="39" spans="2:153" ht="13.9" customHeight="1" x14ac:dyDescent="0.2">
      <c r="B39" s="33"/>
      <c r="C39" s="128">
        <v>5220</v>
      </c>
      <c r="D39" s="235" t="s">
        <v>409</v>
      </c>
      <c r="E39" s="235"/>
      <c r="F39" s="217">
        <v>0</v>
      </c>
      <c r="G39" s="217">
        <v>0</v>
      </c>
      <c r="H39" s="217">
        <v>0</v>
      </c>
      <c r="I39" s="212" t="e">
        <f>+Integración!#REF!</f>
        <v>#REF!</v>
      </c>
      <c r="J39" s="212" t="e">
        <f>+Integración!#REF!</f>
        <v>#REF!</v>
      </c>
      <c r="K39" s="212" t="e">
        <f>+Integración!#REF!</f>
        <v>#REF!</v>
      </c>
      <c r="L39" s="218" t="e">
        <f t="shared" si="31"/>
        <v>#REF!</v>
      </c>
      <c r="M39" s="225" t="e">
        <f t="shared" si="17"/>
        <v>#REF!</v>
      </c>
      <c r="N39" s="227" t="e">
        <f t="shared" si="18"/>
        <v>#REF!</v>
      </c>
      <c r="O39" s="54"/>
      <c r="P39" s="54"/>
      <c r="Q39" s="54"/>
      <c r="R39" s="218" t="e">
        <f t="shared" si="46"/>
        <v>#REF!</v>
      </c>
      <c r="S39" s="225" t="e">
        <f t="shared" si="46"/>
        <v>#REF!</v>
      </c>
      <c r="T39" s="227" t="e">
        <f t="shared" si="46"/>
        <v>#REF!</v>
      </c>
      <c r="U39" s="26"/>
      <c r="W39" s="27"/>
      <c r="X39" s="132">
        <v>2160</v>
      </c>
      <c r="Y39" s="224" t="s">
        <v>455</v>
      </c>
      <c r="Z39" s="224"/>
      <c r="AA39" s="242">
        <v>0</v>
      </c>
      <c r="AB39" s="242">
        <v>0</v>
      </c>
      <c r="AC39" s="242">
        <v>0</v>
      </c>
      <c r="AD39" s="47" t="e">
        <f>+Integración!#REF!</f>
        <v>#REF!</v>
      </c>
      <c r="AE39" s="47" t="e">
        <f>+Integración!#REF!</f>
        <v>#REF!</v>
      </c>
      <c r="AF39" s="47" t="e">
        <f>+Integración!#REF!</f>
        <v>#REF!</v>
      </c>
      <c r="AG39" s="98" t="e">
        <f t="shared" si="33"/>
        <v>#REF!</v>
      </c>
      <c r="AH39" s="47" t="e">
        <f t="shared" si="22"/>
        <v>#REF!</v>
      </c>
      <c r="AI39" s="96" t="e">
        <f t="shared" si="23"/>
        <v>#REF!</v>
      </c>
      <c r="AJ39" s="101"/>
      <c r="AK39" s="101"/>
      <c r="AL39" s="101"/>
      <c r="AM39" s="98" t="e">
        <f t="shared" si="47"/>
        <v>#REF!</v>
      </c>
      <c r="AN39" s="47" t="e">
        <f t="shared" si="40"/>
        <v>#REF!</v>
      </c>
      <c r="AO39" s="96" t="e">
        <f t="shared" si="40"/>
        <v>#REF!</v>
      </c>
      <c r="AP39" s="100"/>
      <c r="AR39" s="27"/>
      <c r="AS39" s="132">
        <v>5310</v>
      </c>
      <c r="AT39" s="224" t="s">
        <v>38</v>
      </c>
      <c r="AU39" s="224"/>
      <c r="AV39" s="217">
        <v>0</v>
      </c>
      <c r="AW39" s="217">
        <v>0</v>
      </c>
      <c r="AX39" s="217">
        <v>0</v>
      </c>
      <c r="AY39" s="47" t="e">
        <f>+Integración!#REF!</f>
        <v>#REF!</v>
      </c>
      <c r="AZ39" s="47" t="e">
        <f>+Integración!#REF!</f>
        <v>#REF!</v>
      </c>
      <c r="BA39" s="47" t="e">
        <f>+Integración!#REF!</f>
        <v>#REF!</v>
      </c>
      <c r="BB39" s="98" t="e">
        <f t="shared" si="35"/>
        <v>#REF!</v>
      </c>
      <c r="BC39" s="47" t="e">
        <f t="shared" si="24"/>
        <v>#REF!</v>
      </c>
      <c r="BD39" s="96" t="e">
        <f t="shared" si="25"/>
        <v>#REF!</v>
      </c>
      <c r="BE39" s="101"/>
      <c r="BF39" s="101"/>
      <c r="BG39" s="101"/>
      <c r="BH39" s="98" t="e">
        <f t="shared" si="48"/>
        <v>#REF!</v>
      </c>
      <c r="BI39" s="47" t="e">
        <f t="shared" si="41"/>
        <v>#REF!</v>
      </c>
      <c r="BJ39" s="96" t="e">
        <f t="shared" si="41"/>
        <v>#REF!</v>
      </c>
      <c r="BK39" s="100"/>
      <c r="BM39" s="33"/>
      <c r="BN39" s="128"/>
      <c r="BO39" s="202"/>
      <c r="BP39" s="202"/>
      <c r="BQ39" s="202"/>
      <c r="BR39" s="202"/>
      <c r="BS39" s="202"/>
      <c r="BT39" s="145"/>
      <c r="BU39" s="197"/>
      <c r="BV39" s="202"/>
      <c r="BW39" s="66"/>
      <c r="BX39" s="66"/>
      <c r="BY39" s="66"/>
      <c r="BZ39" s="51"/>
      <c r="CA39" s="26"/>
      <c r="CB39" s="1"/>
      <c r="CC39" s="27"/>
      <c r="CD39" s="132"/>
      <c r="CE39" s="203"/>
      <c r="CF39" s="73"/>
      <c r="CG39" s="73"/>
      <c r="CH39" s="73"/>
      <c r="CI39" s="73"/>
      <c r="CJ39" s="145"/>
      <c r="CK39" s="366"/>
      <c r="CL39" s="366"/>
      <c r="CM39" s="52"/>
      <c r="CN39" s="52"/>
      <c r="CO39" s="52"/>
      <c r="CP39" s="42"/>
      <c r="CQ39" s="77"/>
      <c r="CR39" s="1"/>
      <c r="CS39" s="27"/>
      <c r="CT39" s="132"/>
      <c r="CU39" s="203"/>
      <c r="CV39" s="73"/>
      <c r="CW39" s="73"/>
      <c r="CX39" s="72"/>
      <c r="CY39" s="73"/>
      <c r="CZ39" s="72"/>
      <c r="DA39" s="145"/>
      <c r="DB39" s="366"/>
      <c r="DC39" s="366"/>
      <c r="DD39" s="54"/>
      <c r="DE39" s="54"/>
      <c r="DF39" s="54"/>
      <c r="DG39" s="54"/>
      <c r="DH39" s="42"/>
      <c r="DI39" s="77"/>
      <c r="DJ39" s="1"/>
      <c r="DK39" s="27"/>
      <c r="DL39" s="132" t="s">
        <v>85</v>
      </c>
      <c r="DM39" s="1"/>
      <c r="DN39" s="9" t="s">
        <v>34</v>
      </c>
      <c r="DO39" s="54" t="e">
        <f t="shared" si="96"/>
        <v>#REF!</v>
      </c>
      <c r="DP39" s="54" t="e">
        <f t="shared" si="96"/>
        <v>#REF!</v>
      </c>
      <c r="DQ39" s="162"/>
      <c r="DR39" s="202"/>
      <c r="DS39" s="6"/>
      <c r="DT39" s="7"/>
      <c r="DU39" s="7"/>
      <c r="DV39" s="42"/>
      <c r="DW39" s="26"/>
      <c r="DX39" s="1"/>
      <c r="DY39" s="27"/>
      <c r="DZ39" s="132" t="s">
        <v>85</v>
      </c>
      <c r="EA39" s="1"/>
      <c r="EB39" s="9" t="s">
        <v>34</v>
      </c>
      <c r="EC39" s="54" t="e">
        <f t="shared" si="88"/>
        <v>#REF!</v>
      </c>
      <c r="ED39" s="54" t="e">
        <f t="shared" si="89"/>
        <v>#REF!</v>
      </c>
      <c r="EE39" s="162"/>
      <c r="EF39" s="202"/>
      <c r="EG39" s="6"/>
      <c r="EH39" s="7"/>
      <c r="EI39" s="7"/>
      <c r="EJ39" s="42"/>
      <c r="EK39" s="26"/>
      <c r="EL39" s="1"/>
      <c r="EM39" s="27"/>
      <c r="EN39" s="168"/>
      <c r="EO39" s="367" t="s">
        <v>260</v>
      </c>
      <c r="EP39" s="367"/>
      <c r="EQ39" s="74" t="e">
        <f>EQ26+EQ28+EQ33</f>
        <v>#REF!</v>
      </c>
      <c r="ER39" s="74" t="e">
        <f>ER26+ER28+ER33</f>
        <v>#REF!</v>
      </c>
      <c r="ES39" s="74" t="e">
        <f>ES26+ES28+ES33</f>
        <v>#REF!</v>
      </c>
      <c r="ET39" s="74">
        <f>ET26+ET28+ET33</f>
        <v>0</v>
      </c>
      <c r="EU39" s="74" t="e">
        <f>SUM(EQ39:ET39)</f>
        <v>#REF!</v>
      </c>
      <c r="EV39" s="75"/>
      <c r="EW39" s="26"/>
    </row>
    <row r="40" spans="2:153" ht="13.9" customHeight="1" x14ac:dyDescent="0.2">
      <c r="B40" s="33"/>
      <c r="C40" s="128">
        <v>5230</v>
      </c>
      <c r="D40" s="235" t="s">
        <v>410</v>
      </c>
      <c r="E40" s="235"/>
      <c r="F40" s="217">
        <v>0</v>
      </c>
      <c r="G40" s="217">
        <v>0</v>
      </c>
      <c r="H40" s="217">
        <v>0</v>
      </c>
      <c r="I40" s="212" t="e">
        <f>+Integración!#REF!</f>
        <v>#REF!</v>
      </c>
      <c r="J40" s="212" t="e">
        <f>+Integración!#REF!</f>
        <v>#REF!</v>
      </c>
      <c r="K40" s="212" t="e">
        <f>+Integración!#REF!</f>
        <v>#REF!</v>
      </c>
      <c r="L40" s="218" t="e">
        <f t="shared" si="31"/>
        <v>#REF!</v>
      </c>
      <c r="M40" s="225" t="e">
        <f t="shared" si="17"/>
        <v>#REF!</v>
      </c>
      <c r="N40" s="227" t="e">
        <f t="shared" si="18"/>
        <v>#REF!</v>
      </c>
      <c r="O40" s="54"/>
      <c r="P40" s="54"/>
      <c r="Q40" s="54"/>
      <c r="R40" s="218" t="e">
        <f t="shared" si="46"/>
        <v>#REF!</v>
      </c>
      <c r="S40" s="225" t="e">
        <f t="shared" si="46"/>
        <v>#REF!</v>
      </c>
      <c r="T40" s="227" t="e">
        <f t="shared" si="46"/>
        <v>#REF!</v>
      </c>
      <c r="U40" s="26"/>
      <c r="W40" s="27"/>
      <c r="X40" s="132">
        <v>2170</v>
      </c>
      <c r="Y40" s="224" t="s">
        <v>456</v>
      </c>
      <c r="Z40" s="224"/>
      <c r="AA40" s="217">
        <v>0</v>
      </c>
      <c r="AB40" s="217">
        <v>0</v>
      </c>
      <c r="AC40" s="217">
        <v>0</v>
      </c>
      <c r="AD40" s="54" t="e">
        <f>+Integración!#REF!</f>
        <v>#REF!</v>
      </c>
      <c r="AE40" s="54" t="e">
        <f>+Integración!#REF!</f>
        <v>#REF!</v>
      </c>
      <c r="AF40" s="54" t="e">
        <f>+Integración!#REF!</f>
        <v>#REF!</v>
      </c>
      <c r="AG40" s="91" t="e">
        <f t="shared" si="33"/>
        <v>#REF!</v>
      </c>
      <c r="AH40" s="54" t="e">
        <f t="shared" si="22"/>
        <v>#REF!</v>
      </c>
      <c r="AI40" s="92" t="e">
        <f t="shared" si="23"/>
        <v>#REF!</v>
      </c>
      <c r="AJ40" s="54"/>
      <c r="AK40" s="54"/>
      <c r="AL40" s="54"/>
      <c r="AM40" s="91" t="e">
        <f t="shared" si="47"/>
        <v>#REF!</v>
      </c>
      <c r="AN40" s="54" t="e">
        <f t="shared" si="40"/>
        <v>#REF!</v>
      </c>
      <c r="AO40" s="92" t="e">
        <f t="shared" si="40"/>
        <v>#REF!</v>
      </c>
      <c r="AP40" s="100"/>
      <c r="AR40" s="27"/>
      <c r="AS40" s="132">
        <v>5320</v>
      </c>
      <c r="AT40" s="224" t="s">
        <v>0</v>
      </c>
      <c r="AU40" s="224"/>
      <c r="AV40" s="217">
        <v>0</v>
      </c>
      <c r="AW40" s="217">
        <v>0</v>
      </c>
      <c r="AX40" s="217">
        <v>0</v>
      </c>
      <c r="AY40" s="54" t="e">
        <f>+Integración!#REF!</f>
        <v>#REF!</v>
      </c>
      <c r="AZ40" s="54" t="e">
        <f>+Integración!#REF!</f>
        <v>#REF!</v>
      </c>
      <c r="BA40" s="54" t="e">
        <f>+Integración!#REF!</f>
        <v>#REF!</v>
      </c>
      <c r="BB40" s="91" t="e">
        <f t="shared" si="35"/>
        <v>#REF!</v>
      </c>
      <c r="BC40" s="54" t="e">
        <f t="shared" si="24"/>
        <v>#REF!</v>
      </c>
      <c r="BD40" s="92" t="e">
        <f t="shared" si="25"/>
        <v>#REF!</v>
      </c>
      <c r="BE40" s="54"/>
      <c r="BF40" s="54"/>
      <c r="BG40" s="54"/>
      <c r="BH40" s="91" t="e">
        <f t="shared" si="48"/>
        <v>#REF!</v>
      </c>
      <c r="BI40" s="54" t="e">
        <f t="shared" si="41"/>
        <v>#REF!</v>
      </c>
      <c r="BJ40" s="92" t="e">
        <f t="shared" si="41"/>
        <v>#REF!</v>
      </c>
      <c r="BK40" s="100"/>
      <c r="BM40" s="33"/>
      <c r="BN40" s="128"/>
      <c r="BO40" s="202"/>
      <c r="BP40" s="202"/>
      <c r="BQ40" s="202"/>
      <c r="BR40" s="202"/>
      <c r="BS40" s="202"/>
      <c r="BT40" s="145"/>
      <c r="BU40" s="344" t="s">
        <v>49</v>
      </c>
      <c r="BV40" s="344"/>
      <c r="BW40" s="50" t="e">
        <f>SUM(BW41:BW46)</f>
        <v>#REF!</v>
      </c>
      <c r="BX40" s="50" t="e">
        <f t="shared" ref="BX40:BY40" si="114">SUM(BX41:BX46)</f>
        <v>#REF!</v>
      </c>
      <c r="BY40" s="50" t="e">
        <f t="shared" si="114"/>
        <v>#REF!</v>
      </c>
      <c r="BZ40" s="51"/>
      <c r="CA40" s="26"/>
      <c r="CB40" s="1"/>
      <c r="CC40" s="27"/>
      <c r="CD40" s="132"/>
      <c r="CE40" s="203"/>
      <c r="CF40" s="73"/>
      <c r="CG40" s="73"/>
      <c r="CH40" s="73"/>
      <c r="CI40" s="73"/>
      <c r="CJ40" s="145"/>
      <c r="CK40" s="345" t="s">
        <v>147</v>
      </c>
      <c r="CL40" s="345"/>
      <c r="CM40" s="48" t="e">
        <f>SUM(CM41:CM45)</f>
        <v>#REF!</v>
      </c>
      <c r="CN40" s="48" t="e">
        <f t="shared" ref="CN40:CO40" si="115">SUM(CN41:CN45)</f>
        <v>#REF!</v>
      </c>
      <c r="CO40" s="48" t="e">
        <f t="shared" si="115"/>
        <v>#REF!</v>
      </c>
      <c r="CP40" s="42"/>
      <c r="CQ40" s="77"/>
      <c r="CR40" s="1"/>
      <c r="CS40" s="27"/>
      <c r="CT40" s="132"/>
      <c r="CU40" s="203"/>
      <c r="CV40" s="73"/>
      <c r="CW40" s="73"/>
      <c r="CX40" s="72"/>
      <c r="CY40" s="73"/>
      <c r="CZ40" s="72"/>
      <c r="DA40" s="145"/>
      <c r="DB40" s="345" t="s">
        <v>147</v>
      </c>
      <c r="DC40" s="345"/>
      <c r="DD40" s="49" t="e">
        <f t="shared" si="12"/>
        <v>#REF!</v>
      </c>
      <c r="DE40" s="49" t="e">
        <f t="shared" si="13"/>
        <v>#REF!</v>
      </c>
      <c r="DF40" s="49" t="e">
        <f t="shared" si="69"/>
        <v>#REF!</v>
      </c>
      <c r="DG40" s="49" t="e">
        <f t="shared" si="70"/>
        <v>#REF!</v>
      </c>
      <c r="DH40" s="42"/>
      <c r="DI40" s="77"/>
      <c r="DJ40" s="1"/>
      <c r="DK40" s="27"/>
      <c r="DL40" s="132" t="s">
        <v>86</v>
      </c>
      <c r="DM40" s="1"/>
      <c r="DN40" s="9" t="s">
        <v>219</v>
      </c>
      <c r="DO40" s="54" t="e">
        <f>+BW29</f>
        <v>#REF!</v>
      </c>
      <c r="DP40" s="54" t="e">
        <f t="shared" ref="DP40:DP42" si="116">+BX29</f>
        <v>#REF!</v>
      </c>
      <c r="DQ40" s="162"/>
      <c r="DR40" s="349" t="s">
        <v>238</v>
      </c>
      <c r="DS40" s="349"/>
      <c r="DT40" s="50" t="e">
        <f>DT28-DT34</f>
        <v>#REF!</v>
      </c>
      <c r="DU40" s="50" t="e">
        <f t="shared" ref="DU40" si="117">DU28-DU34</f>
        <v>#REF!</v>
      </c>
      <c r="DV40" s="42"/>
      <c r="DW40" s="26"/>
      <c r="DX40" s="1"/>
      <c r="DY40" s="27"/>
      <c r="DZ40" s="132" t="s">
        <v>86</v>
      </c>
      <c r="EA40" s="1"/>
      <c r="EB40" s="9" t="s">
        <v>219</v>
      </c>
      <c r="EC40" s="54" t="e">
        <f t="shared" si="88"/>
        <v>#REF!</v>
      </c>
      <c r="ED40" s="54" t="e">
        <f t="shared" si="89"/>
        <v>#REF!</v>
      </c>
      <c r="EE40" s="162"/>
      <c r="EF40" s="349" t="s">
        <v>238</v>
      </c>
      <c r="EG40" s="349"/>
      <c r="EH40" s="50" t="e">
        <f>EH28-EH34</f>
        <v>#REF!</v>
      </c>
      <c r="EI40" s="50" t="e">
        <f t="shared" ref="EI40" si="118">EI28-EI34</f>
        <v>#REF!</v>
      </c>
      <c r="EJ40" s="42"/>
      <c r="EK40" s="26"/>
      <c r="EL40" s="1"/>
      <c r="EM40" s="27"/>
      <c r="EN40" s="122"/>
      <c r="EO40" s="6"/>
      <c r="EP40" s="76"/>
      <c r="EQ40" s="76"/>
      <c r="ER40" s="76"/>
      <c r="ES40" s="76"/>
      <c r="ET40" s="76"/>
      <c r="EU40" s="76"/>
      <c r="EV40" s="197"/>
      <c r="EW40" s="26"/>
    </row>
    <row r="41" spans="2:153" ht="13.9" customHeight="1" thickBot="1" x14ac:dyDescent="0.25">
      <c r="B41" s="33"/>
      <c r="C41" s="128">
        <v>5240</v>
      </c>
      <c r="D41" s="235" t="s">
        <v>411</v>
      </c>
      <c r="E41" s="235"/>
      <c r="F41" s="217">
        <v>0</v>
      </c>
      <c r="G41" s="217">
        <v>0</v>
      </c>
      <c r="H41" s="217">
        <v>0</v>
      </c>
      <c r="I41" s="212" t="e">
        <f>+Integración!#REF!</f>
        <v>#REF!</v>
      </c>
      <c r="J41" s="212" t="e">
        <f>+Integración!#REF!</f>
        <v>#REF!</v>
      </c>
      <c r="K41" s="212" t="e">
        <f>+Integración!#REF!</f>
        <v>#REF!</v>
      </c>
      <c r="L41" s="218" t="e">
        <f t="shared" si="31"/>
        <v>#REF!</v>
      </c>
      <c r="M41" s="225" t="e">
        <f t="shared" si="17"/>
        <v>#REF!</v>
      </c>
      <c r="N41" s="227" t="e">
        <f t="shared" si="18"/>
        <v>#REF!</v>
      </c>
      <c r="O41" s="54"/>
      <c r="P41" s="54"/>
      <c r="Q41" s="54"/>
      <c r="R41" s="218" t="e">
        <f t="shared" si="46"/>
        <v>#REF!</v>
      </c>
      <c r="S41" s="225" t="e">
        <f t="shared" si="46"/>
        <v>#REF!</v>
      </c>
      <c r="T41" s="227" t="e">
        <f t="shared" si="46"/>
        <v>#REF!</v>
      </c>
      <c r="U41" s="26"/>
      <c r="W41" s="27"/>
      <c r="X41" s="132">
        <v>2190</v>
      </c>
      <c r="Y41" s="224" t="s">
        <v>457</v>
      </c>
      <c r="Z41" s="224"/>
      <c r="AA41" s="217">
        <v>0</v>
      </c>
      <c r="AB41" s="217">
        <v>0</v>
      </c>
      <c r="AC41" s="217">
        <v>0</v>
      </c>
      <c r="AD41" s="54" t="e">
        <f>+Integración!#REF!</f>
        <v>#REF!</v>
      </c>
      <c r="AE41" s="54" t="e">
        <f>+Integración!#REF!</f>
        <v>#REF!</v>
      </c>
      <c r="AF41" s="54" t="e">
        <f>+Integración!#REF!</f>
        <v>#REF!</v>
      </c>
      <c r="AG41" s="91" t="e">
        <f t="shared" si="33"/>
        <v>#REF!</v>
      </c>
      <c r="AH41" s="54" t="e">
        <f t="shared" si="22"/>
        <v>#REF!</v>
      </c>
      <c r="AI41" s="92" t="e">
        <f t="shared" si="23"/>
        <v>#REF!</v>
      </c>
      <c r="AJ41" s="54"/>
      <c r="AK41" s="54"/>
      <c r="AL41" s="54"/>
      <c r="AM41" s="91" t="e">
        <f t="shared" si="47"/>
        <v>#REF!</v>
      </c>
      <c r="AN41" s="54" t="e">
        <f t="shared" si="40"/>
        <v>#REF!</v>
      </c>
      <c r="AO41" s="92" t="e">
        <f t="shared" si="40"/>
        <v>#REF!</v>
      </c>
      <c r="AP41" s="100"/>
      <c r="AR41" s="27"/>
      <c r="AS41" s="132">
        <v>5330</v>
      </c>
      <c r="AT41" s="224" t="s">
        <v>41</v>
      </c>
      <c r="AU41" s="224"/>
      <c r="AV41" s="217">
        <v>0</v>
      </c>
      <c r="AW41" s="217">
        <v>0</v>
      </c>
      <c r="AX41" s="217">
        <v>0</v>
      </c>
      <c r="AY41" s="54" t="e">
        <f>+Integración!#REF!</f>
        <v>#REF!</v>
      </c>
      <c r="AZ41" s="54" t="e">
        <f>+Integración!#REF!</f>
        <v>#REF!</v>
      </c>
      <c r="BA41" s="54" t="e">
        <f>+Integración!#REF!</f>
        <v>#REF!</v>
      </c>
      <c r="BB41" s="91" t="e">
        <f t="shared" si="35"/>
        <v>#REF!</v>
      </c>
      <c r="BC41" s="54" t="e">
        <f t="shared" si="24"/>
        <v>#REF!</v>
      </c>
      <c r="BD41" s="92" t="e">
        <f t="shared" si="25"/>
        <v>#REF!</v>
      </c>
      <c r="BE41" s="54"/>
      <c r="BF41" s="54"/>
      <c r="BG41" s="54"/>
      <c r="BH41" s="91" t="e">
        <f t="shared" si="48"/>
        <v>#REF!</v>
      </c>
      <c r="BI41" s="54" t="e">
        <f t="shared" si="41"/>
        <v>#REF!</v>
      </c>
      <c r="BJ41" s="92" t="e">
        <f t="shared" si="41"/>
        <v>#REF!</v>
      </c>
      <c r="BK41" s="100"/>
      <c r="BM41" s="33"/>
      <c r="BN41" s="128"/>
      <c r="BO41" s="202"/>
      <c r="BP41" s="202"/>
      <c r="BQ41" s="202"/>
      <c r="BR41" s="202"/>
      <c r="BS41" s="202"/>
      <c r="BT41" s="145" t="s">
        <v>94</v>
      </c>
      <c r="BU41" s="362" t="s">
        <v>50</v>
      </c>
      <c r="BV41" s="362"/>
      <c r="BW41" s="54" t="e">
        <f t="shared" ref="BW41:BY46" si="119">+R58</f>
        <v>#REF!</v>
      </c>
      <c r="BX41" s="54" t="e">
        <f t="shared" si="119"/>
        <v>#REF!</v>
      </c>
      <c r="BY41" s="54" t="e">
        <f t="shared" si="119"/>
        <v>#REF!</v>
      </c>
      <c r="BZ41" s="51"/>
      <c r="CA41" s="26"/>
      <c r="CB41" s="1"/>
      <c r="CC41" s="27"/>
      <c r="CD41" s="132"/>
      <c r="CE41" s="203"/>
      <c r="CF41" s="73"/>
      <c r="CG41" s="73"/>
      <c r="CH41" s="73"/>
      <c r="CI41" s="73"/>
      <c r="CJ41" s="145" t="s">
        <v>191</v>
      </c>
      <c r="CK41" s="342" t="s">
        <v>148</v>
      </c>
      <c r="CL41" s="342"/>
      <c r="CM41" s="54" t="e">
        <f>+AM55</f>
        <v>#REF!</v>
      </c>
      <c r="CN41" s="54" t="e">
        <f>+AN55</f>
        <v>#REF!</v>
      </c>
      <c r="CO41" s="54" t="e">
        <f>+AO55</f>
        <v>#REF!</v>
      </c>
      <c r="CP41" s="42"/>
      <c r="CQ41" s="77"/>
      <c r="CR41" s="1"/>
      <c r="CS41" s="27"/>
      <c r="CT41" s="132"/>
      <c r="CU41" s="203"/>
      <c r="CV41" s="73"/>
      <c r="CW41" s="73"/>
      <c r="CX41" s="72"/>
      <c r="CY41" s="73"/>
      <c r="CZ41" s="72"/>
      <c r="DA41" s="145" t="s">
        <v>191</v>
      </c>
      <c r="DB41" s="342" t="s">
        <v>148</v>
      </c>
      <c r="DC41" s="342"/>
      <c r="DD41" s="54" t="e">
        <f t="shared" si="12"/>
        <v>#REF!</v>
      </c>
      <c r="DE41" s="54" t="e">
        <f t="shared" si="13"/>
        <v>#REF!</v>
      </c>
      <c r="DF41" s="54" t="e">
        <f t="shared" si="69"/>
        <v>#REF!</v>
      </c>
      <c r="DG41" s="54" t="e">
        <f t="shared" si="70"/>
        <v>#REF!</v>
      </c>
      <c r="DH41" s="42"/>
      <c r="DI41" s="77"/>
      <c r="DJ41" s="1"/>
      <c r="DK41" s="27"/>
      <c r="DL41" s="132" t="s">
        <v>87</v>
      </c>
      <c r="DM41" s="1"/>
      <c r="DN41" s="9" t="s">
        <v>220</v>
      </c>
      <c r="DO41" s="54" t="e">
        <f>+BW30</f>
        <v>#REF!</v>
      </c>
      <c r="DP41" s="54" t="e">
        <f t="shared" si="116"/>
        <v>#REF!</v>
      </c>
      <c r="DQ41" s="162"/>
      <c r="DR41" s="202"/>
      <c r="DS41" s="6"/>
      <c r="DT41" s="7"/>
      <c r="DU41" s="7"/>
      <c r="DV41" s="42"/>
      <c r="DW41" s="26"/>
      <c r="DX41" s="1"/>
      <c r="DY41" s="27"/>
      <c r="DZ41" s="132" t="s">
        <v>87</v>
      </c>
      <c r="EA41" s="1"/>
      <c r="EB41" s="9" t="s">
        <v>220</v>
      </c>
      <c r="EC41" s="54" t="e">
        <f t="shared" si="88"/>
        <v>#REF!</v>
      </c>
      <c r="ED41" s="54" t="e">
        <f t="shared" si="89"/>
        <v>#REF!</v>
      </c>
      <c r="EE41" s="162"/>
      <c r="EF41" s="202"/>
      <c r="EG41" s="6"/>
      <c r="EH41" s="7"/>
      <c r="EI41" s="7"/>
      <c r="EJ41" s="42"/>
      <c r="EK41" s="26"/>
      <c r="EL41" s="1"/>
      <c r="EM41" s="63"/>
      <c r="EN41" s="131"/>
      <c r="EO41" s="17"/>
      <c r="EP41" s="17"/>
      <c r="EQ41" s="17"/>
      <c r="ER41" s="17"/>
      <c r="ES41" s="17"/>
      <c r="ET41" s="17"/>
      <c r="EU41" s="17"/>
      <c r="EV41" s="80"/>
      <c r="EW41" s="81"/>
    </row>
    <row r="42" spans="2:153" ht="13.9" customHeight="1" x14ac:dyDescent="0.2">
      <c r="B42" s="33"/>
      <c r="C42" s="128">
        <v>5250</v>
      </c>
      <c r="D42" s="235" t="s">
        <v>412</v>
      </c>
      <c r="E42" s="235"/>
      <c r="F42" s="225">
        <v>0</v>
      </c>
      <c r="G42" s="225">
        <v>0</v>
      </c>
      <c r="H42" s="225">
        <v>0</v>
      </c>
      <c r="I42" s="212" t="e">
        <f>+Integración!#REF!</f>
        <v>#REF!</v>
      </c>
      <c r="J42" s="212" t="e">
        <f>+Integración!#REF!</f>
        <v>#REF!</v>
      </c>
      <c r="K42" s="212" t="e">
        <f>+Integración!#REF!</f>
        <v>#REF!</v>
      </c>
      <c r="L42" s="218" t="e">
        <f t="shared" si="31"/>
        <v>#REF!</v>
      </c>
      <c r="M42" s="225" t="e">
        <f t="shared" si="17"/>
        <v>#REF!</v>
      </c>
      <c r="N42" s="227" t="e">
        <f t="shared" si="18"/>
        <v>#REF!</v>
      </c>
      <c r="O42" s="52"/>
      <c r="P42" s="52"/>
      <c r="Q42" s="52"/>
      <c r="R42" s="218" t="e">
        <f t="shared" si="46"/>
        <v>#REF!</v>
      </c>
      <c r="S42" s="225" t="e">
        <f t="shared" si="46"/>
        <v>#REF!</v>
      </c>
      <c r="T42" s="227" t="e">
        <f t="shared" si="46"/>
        <v>#REF!</v>
      </c>
      <c r="U42" s="26"/>
      <c r="W42" s="27"/>
      <c r="X42" s="133">
        <v>2200</v>
      </c>
      <c r="Y42" s="233" t="s">
        <v>458</v>
      </c>
      <c r="Z42" s="233"/>
      <c r="AA42" s="221">
        <f>SUM(AA43:AA48)</f>
        <v>0</v>
      </c>
      <c r="AB42" s="221">
        <f t="shared" ref="AB42:AC42" si="120">SUM(AB43:AB48)</f>
        <v>0</v>
      </c>
      <c r="AC42" s="221">
        <f t="shared" si="120"/>
        <v>0</v>
      </c>
      <c r="AD42" s="54" t="e">
        <f>+Integración!#REF!</f>
        <v>#REF!</v>
      </c>
      <c r="AE42" s="54" t="e">
        <f>+Integración!#REF!</f>
        <v>#REF!</v>
      </c>
      <c r="AF42" s="54" t="e">
        <f>+Integración!#REF!</f>
        <v>#REF!</v>
      </c>
      <c r="AG42" s="91" t="e">
        <f t="shared" si="33"/>
        <v>#REF!</v>
      </c>
      <c r="AH42" s="54" t="e">
        <f t="shared" si="22"/>
        <v>#REF!</v>
      </c>
      <c r="AI42" s="92" t="e">
        <f t="shared" si="23"/>
        <v>#REF!</v>
      </c>
      <c r="AJ42" s="54"/>
      <c r="AK42" s="54"/>
      <c r="AL42" s="54"/>
      <c r="AM42" s="91" t="e">
        <f t="shared" si="47"/>
        <v>#REF!</v>
      </c>
      <c r="AN42" s="54" t="e">
        <f t="shared" si="40"/>
        <v>#REF!</v>
      </c>
      <c r="AO42" s="92" t="e">
        <f t="shared" si="40"/>
        <v>#REF!</v>
      </c>
      <c r="AP42" s="100"/>
      <c r="AR42" s="27"/>
      <c r="AS42" s="132">
        <v>4500</v>
      </c>
      <c r="AT42" s="224" t="s">
        <v>481</v>
      </c>
      <c r="AU42" s="224"/>
      <c r="AV42" s="217">
        <v>0</v>
      </c>
      <c r="AW42" s="217">
        <v>0</v>
      </c>
      <c r="AX42" s="217">
        <v>0</v>
      </c>
      <c r="AY42" s="54" t="e">
        <f>+Integración!#REF!</f>
        <v>#REF!</v>
      </c>
      <c r="AZ42" s="54" t="e">
        <f>+Integración!#REF!</f>
        <v>#REF!</v>
      </c>
      <c r="BA42" s="54" t="e">
        <f>+Integración!#REF!</f>
        <v>#REF!</v>
      </c>
      <c r="BB42" s="91" t="e">
        <f t="shared" si="35"/>
        <v>#REF!</v>
      </c>
      <c r="BC42" s="54" t="e">
        <f t="shared" si="24"/>
        <v>#REF!</v>
      </c>
      <c r="BD42" s="92" t="e">
        <f t="shared" si="25"/>
        <v>#REF!</v>
      </c>
      <c r="BE42" s="54"/>
      <c r="BF42" s="54"/>
      <c r="BG42" s="54"/>
      <c r="BH42" s="91" t="e">
        <f t="shared" si="48"/>
        <v>#REF!</v>
      </c>
      <c r="BI42" s="54" t="e">
        <f t="shared" si="41"/>
        <v>#REF!</v>
      </c>
      <c r="BJ42" s="92" t="e">
        <f t="shared" si="41"/>
        <v>#REF!</v>
      </c>
      <c r="BK42" s="100"/>
      <c r="BM42" s="33"/>
      <c r="BN42" s="128"/>
      <c r="BO42" s="202"/>
      <c r="BP42" s="202"/>
      <c r="BQ42" s="202"/>
      <c r="BR42" s="202"/>
      <c r="BS42" s="202"/>
      <c r="BT42" s="145" t="s">
        <v>95</v>
      </c>
      <c r="BU42" s="342" t="s">
        <v>51</v>
      </c>
      <c r="BV42" s="342"/>
      <c r="BW42" s="54" t="e">
        <f t="shared" si="119"/>
        <v>#REF!</v>
      </c>
      <c r="BX42" s="54" t="e">
        <f t="shared" si="119"/>
        <v>#REF!</v>
      </c>
      <c r="BY42" s="54" t="e">
        <f t="shared" si="119"/>
        <v>#REF!</v>
      </c>
      <c r="BZ42" s="51"/>
      <c r="CA42" s="26"/>
      <c r="CB42" s="1"/>
      <c r="CC42" s="27"/>
      <c r="CD42" s="132"/>
      <c r="CE42" s="203"/>
      <c r="CF42" s="73"/>
      <c r="CG42" s="73"/>
      <c r="CH42" s="73"/>
      <c r="CI42" s="73"/>
      <c r="CJ42" s="145" t="s">
        <v>192</v>
      </c>
      <c r="CK42" s="342" t="s">
        <v>149</v>
      </c>
      <c r="CL42" s="342"/>
      <c r="CM42" s="54" t="e">
        <f>+AM56</f>
        <v>#REF!</v>
      </c>
      <c r="CN42" s="54" t="e">
        <f t="shared" ref="CN42:CO45" si="121">+AN56</f>
        <v>#REF!</v>
      </c>
      <c r="CO42" s="54" t="e">
        <f t="shared" si="121"/>
        <v>#REF!</v>
      </c>
      <c r="CP42" s="42"/>
      <c r="CQ42" s="77"/>
      <c r="CR42" s="1"/>
      <c r="CS42" s="27"/>
      <c r="CT42" s="132"/>
      <c r="CU42" s="203"/>
      <c r="CV42" s="73"/>
      <c r="CW42" s="73"/>
      <c r="CX42" s="72"/>
      <c r="CY42" s="73"/>
      <c r="CZ42" s="72"/>
      <c r="DA42" s="145" t="s">
        <v>192</v>
      </c>
      <c r="DB42" s="342" t="s">
        <v>149</v>
      </c>
      <c r="DC42" s="342"/>
      <c r="DD42" s="54" t="e">
        <f t="shared" si="12"/>
        <v>#REF!</v>
      </c>
      <c r="DE42" s="54" t="e">
        <f t="shared" si="13"/>
        <v>#REF!</v>
      </c>
      <c r="DF42" s="54" t="e">
        <f t="shared" si="69"/>
        <v>#REF!</v>
      </c>
      <c r="DG42" s="54" t="e">
        <f t="shared" si="70"/>
        <v>#REF!</v>
      </c>
      <c r="DH42" s="42"/>
      <c r="DI42" s="77"/>
      <c r="DJ42" s="1"/>
      <c r="DK42" s="27"/>
      <c r="DL42" s="132" t="s">
        <v>88</v>
      </c>
      <c r="DM42" s="1"/>
      <c r="DN42" s="9" t="s">
        <v>41</v>
      </c>
      <c r="DO42" s="54" t="e">
        <f>+BW31</f>
        <v>#REF!</v>
      </c>
      <c r="DP42" s="54" t="e">
        <f t="shared" si="116"/>
        <v>#REF!</v>
      </c>
      <c r="DQ42" s="162"/>
      <c r="DR42" s="202"/>
      <c r="DS42" s="6"/>
      <c r="DT42" s="7"/>
      <c r="DU42" s="7"/>
      <c r="DV42" s="42"/>
      <c r="DW42" s="26"/>
      <c r="DX42" s="1"/>
      <c r="DY42" s="27"/>
      <c r="DZ42" s="132" t="s">
        <v>88</v>
      </c>
      <c r="EA42" s="1"/>
      <c r="EB42" s="9" t="s">
        <v>41</v>
      </c>
      <c r="EC42" s="54" t="e">
        <f t="shared" si="88"/>
        <v>#REF!</v>
      </c>
      <c r="ED42" s="54" t="e">
        <f t="shared" si="89"/>
        <v>#REF!</v>
      </c>
      <c r="EE42" s="162"/>
      <c r="EF42" s="202"/>
      <c r="EG42" s="6"/>
      <c r="EH42" s="7"/>
      <c r="EI42" s="7"/>
      <c r="EJ42" s="42"/>
      <c r="EK42" s="26"/>
      <c r="EL42" s="1"/>
      <c r="EM42" s="1"/>
      <c r="EN42" s="20"/>
      <c r="EO42" s="266"/>
      <c r="EP42" s="1"/>
      <c r="EQ42" s="1"/>
      <c r="ER42" s="1"/>
      <c r="ES42" s="1"/>
      <c r="ET42" s="1"/>
      <c r="EU42" s="177" t="e">
        <f>+EU26-CN34</f>
        <v>#REF!</v>
      </c>
      <c r="EV42" s="1"/>
      <c r="EW42" s="1"/>
    </row>
    <row r="43" spans="2:153" ht="13.9" customHeight="1" x14ac:dyDescent="0.2">
      <c r="B43" s="33"/>
      <c r="C43" s="128">
        <v>5260</v>
      </c>
      <c r="D43" s="235" t="s">
        <v>413</v>
      </c>
      <c r="E43" s="235"/>
      <c r="F43" s="225">
        <v>0</v>
      </c>
      <c r="G43" s="225">
        <v>0</v>
      </c>
      <c r="H43" s="225">
        <v>0</v>
      </c>
      <c r="I43" s="212" t="e">
        <f>+Integración!#REF!</f>
        <v>#REF!</v>
      </c>
      <c r="J43" s="212" t="e">
        <f>+Integración!#REF!</f>
        <v>#REF!</v>
      </c>
      <c r="K43" s="212" t="e">
        <f>+Integración!#REF!</f>
        <v>#REF!</v>
      </c>
      <c r="L43" s="218" t="e">
        <f t="shared" si="31"/>
        <v>#REF!</v>
      </c>
      <c r="M43" s="225" t="e">
        <f t="shared" si="17"/>
        <v>#REF!</v>
      </c>
      <c r="N43" s="227" t="e">
        <f t="shared" si="18"/>
        <v>#REF!</v>
      </c>
      <c r="O43" s="50"/>
      <c r="P43" s="50"/>
      <c r="Q43" s="50"/>
      <c r="R43" s="218" t="e">
        <f t="shared" si="46"/>
        <v>#REF!</v>
      </c>
      <c r="S43" s="225" t="e">
        <f t="shared" si="46"/>
        <v>#REF!</v>
      </c>
      <c r="T43" s="227" t="e">
        <f t="shared" si="46"/>
        <v>#REF!</v>
      </c>
      <c r="U43" s="26"/>
      <c r="W43" s="27"/>
      <c r="X43" s="132">
        <v>2210</v>
      </c>
      <c r="Y43" s="224" t="s">
        <v>459</v>
      </c>
      <c r="Z43" s="224"/>
      <c r="AA43" s="217">
        <v>0</v>
      </c>
      <c r="AB43" s="217">
        <v>0</v>
      </c>
      <c r="AC43" s="217">
        <v>0</v>
      </c>
      <c r="AD43" s="54" t="e">
        <f>+Integración!#REF!</f>
        <v>#REF!</v>
      </c>
      <c r="AE43" s="54" t="e">
        <f>+Integración!#REF!</f>
        <v>#REF!</v>
      </c>
      <c r="AF43" s="54" t="e">
        <f>+Integración!#REF!</f>
        <v>#REF!</v>
      </c>
      <c r="AG43" s="91" t="e">
        <f t="shared" si="33"/>
        <v>#REF!</v>
      </c>
      <c r="AH43" s="54" t="e">
        <f t="shared" si="22"/>
        <v>#REF!</v>
      </c>
      <c r="AI43" s="92" t="e">
        <f t="shared" si="23"/>
        <v>#REF!</v>
      </c>
      <c r="AJ43" s="54"/>
      <c r="AK43" s="54"/>
      <c r="AL43" s="54"/>
      <c r="AM43" s="91" t="e">
        <f t="shared" si="47"/>
        <v>#REF!</v>
      </c>
      <c r="AN43" s="54" t="e">
        <f t="shared" si="40"/>
        <v>#REF!</v>
      </c>
      <c r="AO43" s="92" t="e">
        <f t="shared" si="40"/>
        <v>#REF!</v>
      </c>
      <c r="AP43" s="100"/>
      <c r="AR43" s="27"/>
      <c r="AS43" s="133"/>
      <c r="AT43" s="233" t="s">
        <v>482</v>
      </c>
      <c r="AU43" s="233"/>
      <c r="AV43" s="221">
        <f>+AV14-AV26</f>
        <v>0</v>
      </c>
      <c r="AW43" s="221">
        <f t="shared" ref="AW43:AX43" si="122">+AW14-AW26</f>
        <v>0</v>
      </c>
      <c r="AX43" s="221">
        <f t="shared" si="122"/>
        <v>0</v>
      </c>
      <c r="AY43" s="54" t="e">
        <f>+Integración!#REF!</f>
        <v>#REF!</v>
      </c>
      <c r="AZ43" s="54" t="e">
        <f>+Integración!#REF!</f>
        <v>#REF!</v>
      </c>
      <c r="BA43" s="54" t="e">
        <f>+Integración!#REF!</f>
        <v>#REF!</v>
      </c>
      <c r="BB43" s="91" t="e">
        <f t="shared" si="35"/>
        <v>#REF!</v>
      </c>
      <c r="BC43" s="54" t="e">
        <f t="shared" si="24"/>
        <v>#REF!</v>
      </c>
      <c r="BD43" s="92" t="e">
        <f t="shared" si="25"/>
        <v>#REF!</v>
      </c>
      <c r="BE43" s="54"/>
      <c r="BF43" s="54"/>
      <c r="BG43" s="54"/>
      <c r="BH43" s="91" t="e">
        <f t="shared" si="48"/>
        <v>#REF!</v>
      </c>
      <c r="BI43" s="54" t="e">
        <f t="shared" si="41"/>
        <v>#REF!</v>
      </c>
      <c r="BJ43" s="92" t="e">
        <f t="shared" si="41"/>
        <v>#REF!</v>
      </c>
      <c r="BK43" s="100"/>
      <c r="BM43" s="33"/>
      <c r="BN43" s="128"/>
      <c r="BO43" s="202"/>
      <c r="BP43" s="202"/>
      <c r="BQ43" s="202"/>
      <c r="BR43" s="202"/>
      <c r="BS43" s="202"/>
      <c r="BT43" s="145" t="s">
        <v>96</v>
      </c>
      <c r="BU43" s="342" t="s">
        <v>52</v>
      </c>
      <c r="BV43" s="342"/>
      <c r="BW43" s="54" t="e">
        <f t="shared" si="119"/>
        <v>#REF!</v>
      </c>
      <c r="BX43" s="54" t="e">
        <f t="shared" si="119"/>
        <v>#REF!</v>
      </c>
      <c r="BY43" s="54" t="e">
        <f t="shared" si="119"/>
        <v>#REF!</v>
      </c>
      <c r="BZ43" s="51"/>
      <c r="CA43" s="26"/>
      <c r="CB43" s="1"/>
      <c r="CC43" s="27"/>
      <c r="CD43" s="132"/>
      <c r="CE43" s="203"/>
      <c r="CF43" s="73"/>
      <c r="CG43" s="73"/>
      <c r="CH43" s="73"/>
      <c r="CI43" s="73"/>
      <c r="CJ43" s="145" t="s">
        <v>193</v>
      </c>
      <c r="CK43" s="342" t="s">
        <v>150</v>
      </c>
      <c r="CL43" s="342"/>
      <c r="CM43" s="54" t="e">
        <f>+AM57</f>
        <v>#REF!</v>
      </c>
      <c r="CN43" s="54" t="e">
        <f t="shared" si="121"/>
        <v>#REF!</v>
      </c>
      <c r="CO43" s="54" t="e">
        <f t="shared" si="121"/>
        <v>#REF!</v>
      </c>
      <c r="CP43" s="42"/>
      <c r="CQ43" s="77"/>
      <c r="CR43" s="1"/>
      <c r="CS43" s="27"/>
      <c r="CT43" s="132"/>
      <c r="CU43" s="203"/>
      <c r="CV43" s="73"/>
      <c r="CW43" s="73"/>
      <c r="CX43" s="72"/>
      <c r="CY43" s="73"/>
      <c r="CZ43" s="72"/>
      <c r="DA43" s="145" t="s">
        <v>193</v>
      </c>
      <c r="DB43" s="342" t="s">
        <v>150</v>
      </c>
      <c r="DC43" s="342"/>
      <c r="DD43" s="54" t="e">
        <f t="shared" si="12"/>
        <v>#REF!</v>
      </c>
      <c r="DE43" s="54" t="e">
        <f t="shared" si="13"/>
        <v>#REF!</v>
      </c>
      <c r="DF43" s="54" t="e">
        <f t="shared" si="69"/>
        <v>#REF!</v>
      </c>
      <c r="DG43" s="54" t="e">
        <f t="shared" si="70"/>
        <v>#REF!</v>
      </c>
      <c r="DH43" s="42"/>
      <c r="DI43" s="77"/>
      <c r="DJ43" s="1"/>
      <c r="DK43" s="27"/>
      <c r="DL43" s="132" t="s">
        <v>225</v>
      </c>
      <c r="DM43" s="1"/>
      <c r="DN43" s="9" t="s">
        <v>222</v>
      </c>
      <c r="DO43" s="54" t="e">
        <f>+BW33</f>
        <v>#REF!</v>
      </c>
      <c r="DP43" s="54" t="e">
        <f t="shared" ref="DP43" si="123">+BX33</f>
        <v>#REF!</v>
      </c>
      <c r="DQ43" s="162"/>
      <c r="DR43" s="364" t="s">
        <v>221</v>
      </c>
      <c r="DS43" s="364"/>
      <c r="DT43" s="78" t="e">
        <f>+DO48+DT23+DT40</f>
        <v>#REF!</v>
      </c>
      <c r="DU43" s="78" t="e">
        <f>+DP48+DU23+DU40</f>
        <v>#REF!</v>
      </c>
      <c r="DV43" s="42"/>
      <c r="DW43" s="26"/>
      <c r="DX43" s="1"/>
      <c r="DY43" s="27"/>
      <c r="DZ43" s="132" t="s">
        <v>225</v>
      </c>
      <c r="EA43" s="1"/>
      <c r="EB43" s="9" t="s">
        <v>222</v>
      </c>
      <c r="EC43" s="54" t="e">
        <f t="shared" si="88"/>
        <v>#REF!</v>
      </c>
      <c r="ED43" s="54" t="e">
        <f t="shared" si="89"/>
        <v>#REF!</v>
      </c>
      <c r="EE43" s="162"/>
      <c r="EF43" s="364" t="s">
        <v>221</v>
      </c>
      <c r="EG43" s="364"/>
      <c r="EH43" s="78" t="e">
        <f>+EC48+EH23+EH40</f>
        <v>#REF!</v>
      </c>
      <c r="EI43" s="78" t="e">
        <f>+ED48+EI23+EI40</f>
        <v>#REF!</v>
      </c>
      <c r="EJ43" s="42"/>
      <c r="EK43" s="26"/>
      <c r="EL43" s="1"/>
      <c r="EM43" s="1"/>
      <c r="EN43" s="20"/>
      <c r="EO43" s="266"/>
      <c r="EP43" s="1"/>
      <c r="EQ43" s="1"/>
      <c r="ER43" s="1"/>
      <c r="ES43" s="1"/>
      <c r="ET43" s="1"/>
      <c r="EU43" s="177" t="e">
        <f>+EU39-CM34</f>
        <v>#REF!</v>
      </c>
      <c r="EV43" s="1"/>
      <c r="EW43" s="1"/>
    </row>
    <row r="44" spans="2:153" ht="14.45" customHeight="1" x14ac:dyDescent="0.2">
      <c r="B44" s="33"/>
      <c r="C44" s="128">
        <v>5270</v>
      </c>
      <c r="D44" s="235" t="s">
        <v>414</v>
      </c>
      <c r="E44" s="235"/>
      <c r="F44" s="217">
        <v>0</v>
      </c>
      <c r="G44" s="217">
        <v>0</v>
      </c>
      <c r="H44" s="217">
        <v>0</v>
      </c>
      <c r="I44" s="212" t="e">
        <f>+Integración!#REF!</f>
        <v>#REF!</v>
      </c>
      <c r="J44" s="212" t="e">
        <f>+Integración!#REF!</f>
        <v>#REF!</v>
      </c>
      <c r="K44" s="212" t="e">
        <f>+Integración!#REF!</f>
        <v>#REF!</v>
      </c>
      <c r="L44" s="218" t="e">
        <f t="shared" si="31"/>
        <v>#REF!</v>
      </c>
      <c r="M44" s="225" t="e">
        <f t="shared" si="17"/>
        <v>#REF!</v>
      </c>
      <c r="N44" s="227" t="e">
        <f t="shared" si="18"/>
        <v>#REF!</v>
      </c>
      <c r="O44" s="54"/>
      <c r="P44" s="54"/>
      <c r="Q44" s="54"/>
      <c r="R44" s="218" t="e">
        <f t="shared" si="46"/>
        <v>#REF!</v>
      </c>
      <c r="S44" s="225" t="e">
        <f t="shared" si="46"/>
        <v>#REF!</v>
      </c>
      <c r="T44" s="227" t="e">
        <f t="shared" si="46"/>
        <v>#REF!</v>
      </c>
      <c r="U44" s="26"/>
      <c r="W44" s="27"/>
      <c r="X44" s="132">
        <v>2220</v>
      </c>
      <c r="Y44" s="224" t="s">
        <v>460</v>
      </c>
      <c r="Z44" s="224"/>
      <c r="AA44" s="217">
        <v>0</v>
      </c>
      <c r="AB44" s="217">
        <v>0</v>
      </c>
      <c r="AC44" s="217">
        <v>0</v>
      </c>
      <c r="AD44" s="54" t="e">
        <f>+Integración!#REF!</f>
        <v>#REF!</v>
      </c>
      <c r="AE44" s="54" t="e">
        <f>+Integración!#REF!</f>
        <v>#REF!</v>
      </c>
      <c r="AF44" s="54" t="e">
        <f>+Integración!#REF!</f>
        <v>#REF!</v>
      </c>
      <c r="AG44" s="91" t="e">
        <f t="shared" si="33"/>
        <v>#REF!</v>
      </c>
      <c r="AH44" s="54" t="e">
        <f t="shared" si="22"/>
        <v>#REF!</v>
      </c>
      <c r="AI44" s="92" t="e">
        <f t="shared" si="23"/>
        <v>#REF!</v>
      </c>
      <c r="AJ44" s="54"/>
      <c r="AK44" s="54"/>
      <c r="AL44" s="54"/>
      <c r="AM44" s="91" t="e">
        <f t="shared" si="47"/>
        <v>#REF!</v>
      </c>
      <c r="AN44" s="54" t="e">
        <f t="shared" si="40"/>
        <v>#REF!</v>
      </c>
      <c r="AO44" s="92" t="e">
        <f t="shared" si="40"/>
        <v>#REF!</v>
      </c>
      <c r="AP44" s="100"/>
      <c r="AR44" s="27"/>
      <c r="AS44" s="133"/>
      <c r="AT44" s="233" t="s">
        <v>483</v>
      </c>
      <c r="AU44" s="233"/>
      <c r="AV44" s="221"/>
      <c r="AW44" s="221"/>
      <c r="AX44" s="221"/>
      <c r="AY44" s="54" t="e">
        <f>+Integración!#REF!</f>
        <v>#REF!</v>
      </c>
      <c r="AZ44" s="54" t="e">
        <f>+Integración!#REF!</f>
        <v>#REF!</v>
      </c>
      <c r="BA44" s="54" t="e">
        <f>+Integración!#REF!</f>
        <v>#REF!</v>
      </c>
      <c r="BB44" s="91" t="e">
        <f t="shared" si="35"/>
        <v>#REF!</v>
      </c>
      <c r="BC44" s="54" t="e">
        <f t="shared" si="24"/>
        <v>#REF!</v>
      </c>
      <c r="BD44" s="92" t="e">
        <f t="shared" si="25"/>
        <v>#REF!</v>
      </c>
      <c r="BE44" s="54"/>
      <c r="BF44" s="54"/>
      <c r="BG44" s="54"/>
      <c r="BH44" s="91" t="e">
        <f t="shared" si="48"/>
        <v>#REF!</v>
      </c>
      <c r="BI44" s="54" t="e">
        <f t="shared" si="41"/>
        <v>#REF!</v>
      </c>
      <c r="BJ44" s="92" t="e">
        <f t="shared" si="41"/>
        <v>#REF!</v>
      </c>
      <c r="BK44" s="100"/>
      <c r="BM44" s="33"/>
      <c r="BN44" s="128"/>
      <c r="BO44" s="202"/>
      <c r="BP44" s="202"/>
      <c r="BQ44" s="202"/>
      <c r="BR44" s="202"/>
      <c r="BS44" s="202"/>
      <c r="BT44" s="145" t="s">
        <v>97</v>
      </c>
      <c r="BU44" s="362" t="s">
        <v>53</v>
      </c>
      <c r="BV44" s="362"/>
      <c r="BW44" s="54" t="e">
        <f t="shared" si="119"/>
        <v>#REF!</v>
      </c>
      <c r="BX44" s="54" t="e">
        <f t="shared" si="119"/>
        <v>#REF!</v>
      </c>
      <c r="BY44" s="54" t="e">
        <f t="shared" si="119"/>
        <v>#REF!</v>
      </c>
      <c r="BZ44" s="51"/>
      <c r="CA44" s="26"/>
      <c r="CB44" s="1"/>
      <c r="CC44" s="27"/>
      <c r="CD44" s="132"/>
      <c r="CE44" s="203"/>
      <c r="CF44" s="73"/>
      <c r="CG44" s="73"/>
      <c r="CH44" s="73"/>
      <c r="CI44" s="73"/>
      <c r="CJ44" s="145" t="s">
        <v>194</v>
      </c>
      <c r="CK44" s="342" t="s">
        <v>151</v>
      </c>
      <c r="CL44" s="342"/>
      <c r="CM44" s="54" t="e">
        <f>+AM58</f>
        <v>#REF!</v>
      </c>
      <c r="CN44" s="54" t="e">
        <f t="shared" si="121"/>
        <v>#REF!</v>
      </c>
      <c r="CO44" s="54" t="e">
        <f t="shared" si="121"/>
        <v>#REF!</v>
      </c>
      <c r="CP44" s="42"/>
      <c r="CQ44" s="77"/>
      <c r="CR44" s="1"/>
      <c r="CS44" s="27"/>
      <c r="CT44" s="132"/>
      <c r="CU44" s="203"/>
      <c r="CV44" s="73"/>
      <c r="CW44" s="73"/>
      <c r="CX44" s="72"/>
      <c r="CY44" s="73"/>
      <c r="CZ44" s="72"/>
      <c r="DA44" s="145" t="s">
        <v>194</v>
      </c>
      <c r="DB44" s="342" t="s">
        <v>151</v>
      </c>
      <c r="DC44" s="342"/>
      <c r="DD44" s="54" t="e">
        <f t="shared" si="12"/>
        <v>#REF!</v>
      </c>
      <c r="DE44" s="54" t="e">
        <f t="shared" si="13"/>
        <v>#REF!</v>
      </c>
      <c r="DF44" s="54" t="e">
        <f t="shared" si="69"/>
        <v>#REF!</v>
      </c>
      <c r="DG44" s="54" t="e">
        <f t="shared" si="70"/>
        <v>#REF!</v>
      </c>
      <c r="DH44" s="42"/>
      <c r="DI44" s="77"/>
      <c r="DJ44" s="1"/>
      <c r="DK44" s="27"/>
      <c r="DL44" s="160"/>
      <c r="DM44" s="1"/>
      <c r="DN44" s="266"/>
      <c r="DO44" s="1"/>
      <c r="DP44" s="1"/>
      <c r="DQ44" s="162"/>
      <c r="DR44" s="8"/>
      <c r="DS44" s="6"/>
      <c r="DT44" s="7"/>
      <c r="DU44" s="7"/>
      <c r="DV44" s="42"/>
      <c r="DW44" s="26"/>
      <c r="DX44" s="1"/>
      <c r="DY44" s="27"/>
      <c r="DZ44" s="160"/>
      <c r="EA44" s="1"/>
      <c r="EB44" s="266"/>
      <c r="EC44" s="1"/>
      <c r="ED44" s="1"/>
      <c r="EE44" s="162"/>
      <c r="EF44" s="8"/>
      <c r="EG44" s="6"/>
      <c r="EH44" s="7"/>
      <c r="EI44" s="7"/>
      <c r="EJ44" s="42"/>
      <c r="EK44" s="26"/>
      <c r="EL44" s="1"/>
      <c r="EM44" s="1"/>
      <c r="EN44" s="20"/>
      <c r="EO44" s="266"/>
      <c r="EP44" s="1"/>
      <c r="EQ44" s="1"/>
      <c r="ER44" s="1"/>
      <c r="ES44" s="1"/>
      <c r="ET44" s="1"/>
      <c r="EU44" s="1"/>
      <c r="EV44" s="1"/>
      <c r="EW44" s="1"/>
    </row>
    <row r="45" spans="2:153" ht="13.9" customHeight="1" x14ac:dyDescent="0.2">
      <c r="B45" s="33"/>
      <c r="C45" s="128">
        <v>5280</v>
      </c>
      <c r="D45" s="235" t="s">
        <v>32</v>
      </c>
      <c r="E45" s="235"/>
      <c r="F45" s="217">
        <v>0</v>
      </c>
      <c r="G45" s="217">
        <v>0</v>
      </c>
      <c r="H45" s="217">
        <v>0</v>
      </c>
      <c r="I45" s="212" t="e">
        <f>+Integración!#REF!</f>
        <v>#REF!</v>
      </c>
      <c r="J45" s="212" t="e">
        <f>+Integración!#REF!</f>
        <v>#REF!</v>
      </c>
      <c r="K45" s="212" t="e">
        <f>+Integración!#REF!</f>
        <v>#REF!</v>
      </c>
      <c r="L45" s="218" t="e">
        <f t="shared" si="31"/>
        <v>#REF!</v>
      </c>
      <c r="M45" s="225" t="e">
        <f t="shared" si="17"/>
        <v>#REF!</v>
      </c>
      <c r="N45" s="227" t="e">
        <f t="shared" si="18"/>
        <v>#REF!</v>
      </c>
      <c r="O45" s="54"/>
      <c r="P45" s="54"/>
      <c r="Q45" s="54"/>
      <c r="R45" s="218" t="e">
        <f t="shared" si="46"/>
        <v>#REF!</v>
      </c>
      <c r="S45" s="225" t="e">
        <f t="shared" si="46"/>
        <v>#REF!</v>
      </c>
      <c r="T45" s="227" t="e">
        <f t="shared" si="46"/>
        <v>#REF!</v>
      </c>
      <c r="U45" s="26"/>
      <c r="W45" s="27"/>
      <c r="X45" s="132">
        <v>2230</v>
      </c>
      <c r="Y45" s="224" t="s">
        <v>461</v>
      </c>
      <c r="Z45" s="224"/>
      <c r="AA45" s="217">
        <v>0</v>
      </c>
      <c r="AB45" s="217">
        <v>0</v>
      </c>
      <c r="AC45" s="217">
        <v>0</v>
      </c>
      <c r="AD45" s="54" t="e">
        <f>+Integración!#REF!</f>
        <v>#REF!</v>
      </c>
      <c r="AE45" s="54" t="e">
        <f>+Integración!#REF!</f>
        <v>#REF!</v>
      </c>
      <c r="AF45" s="54" t="e">
        <f>+Integración!#REF!</f>
        <v>#REF!</v>
      </c>
      <c r="AG45" s="91" t="e">
        <f t="shared" si="33"/>
        <v>#REF!</v>
      </c>
      <c r="AH45" s="54" t="e">
        <f t="shared" si="22"/>
        <v>#REF!</v>
      </c>
      <c r="AI45" s="92" t="e">
        <f t="shared" si="23"/>
        <v>#REF!</v>
      </c>
      <c r="AJ45" s="54"/>
      <c r="AK45" s="54"/>
      <c r="AL45" s="54"/>
      <c r="AM45" s="91" t="e">
        <f t="shared" si="47"/>
        <v>#REF!</v>
      </c>
      <c r="AN45" s="54" t="e">
        <f t="shared" si="40"/>
        <v>#REF!</v>
      </c>
      <c r="AO45" s="92" t="e">
        <f t="shared" si="40"/>
        <v>#REF!</v>
      </c>
      <c r="AP45" s="100"/>
      <c r="AR45" s="27"/>
      <c r="AS45" s="133"/>
      <c r="AT45" s="233" t="s">
        <v>477</v>
      </c>
      <c r="AU45" s="233"/>
      <c r="AV45" s="221">
        <f>SUM(AV46:AV48)</f>
        <v>0</v>
      </c>
      <c r="AW45" s="221">
        <f t="shared" ref="AW45:AX45" si="124">SUM(AW46:AW48)</f>
        <v>0</v>
      </c>
      <c r="AX45" s="221">
        <f t="shared" si="124"/>
        <v>0</v>
      </c>
      <c r="AY45" s="54" t="e">
        <f>+Integración!#REF!</f>
        <v>#REF!</v>
      </c>
      <c r="AZ45" s="54" t="e">
        <f>+Integración!#REF!</f>
        <v>#REF!</v>
      </c>
      <c r="BA45" s="54" t="e">
        <f>+Integración!#REF!</f>
        <v>#REF!</v>
      </c>
      <c r="BB45" s="91" t="e">
        <f t="shared" si="35"/>
        <v>#REF!</v>
      </c>
      <c r="BC45" s="54" t="e">
        <f t="shared" si="24"/>
        <v>#REF!</v>
      </c>
      <c r="BD45" s="92" t="e">
        <f t="shared" si="25"/>
        <v>#REF!</v>
      </c>
      <c r="BE45" s="54"/>
      <c r="BF45" s="54"/>
      <c r="BG45" s="54"/>
      <c r="BH45" s="91" t="e">
        <f t="shared" si="48"/>
        <v>#REF!</v>
      </c>
      <c r="BI45" s="54" t="e">
        <f t="shared" si="41"/>
        <v>#REF!</v>
      </c>
      <c r="BJ45" s="92" t="e">
        <f t="shared" si="41"/>
        <v>#REF!</v>
      </c>
      <c r="BK45" s="100"/>
      <c r="BM45" s="33"/>
      <c r="BN45" s="128"/>
      <c r="BO45" s="202"/>
      <c r="BP45" s="202"/>
      <c r="BQ45" s="202"/>
      <c r="BR45" s="202"/>
      <c r="BS45" s="202"/>
      <c r="BT45" s="145" t="s">
        <v>98</v>
      </c>
      <c r="BU45" s="342" t="s">
        <v>54</v>
      </c>
      <c r="BV45" s="342"/>
      <c r="BW45" s="54" t="e">
        <f t="shared" si="119"/>
        <v>#REF!</v>
      </c>
      <c r="BX45" s="54" t="e">
        <f t="shared" si="119"/>
        <v>#REF!</v>
      </c>
      <c r="BY45" s="54" t="e">
        <f t="shared" si="119"/>
        <v>#REF!</v>
      </c>
      <c r="BZ45" s="51"/>
      <c r="CA45" s="26"/>
      <c r="CB45" s="1"/>
      <c r="CC45" s="27"/>
      <c r="CD45" s="132"/>
      <c r="CE45" s="203"/>
      <c r="CF45" s="203"/>
      <c r="CG45" s="72"/>
      <c r="CH45" s="72"/>
      <c r="CI45" s="72"/>
      <c r="CJ45" s="145" t="s">
        <v>195</v>
      </c>
      <c r="CK45" s="342" t="s">
        <v>152</v>
      </c>
      <c r="CL45" s="342"/>
      <c r="CM45" s="54" t="e">
        <f>+AM59</f>
        <v>#REF!</v>
      </c>
      <c r="CN45" s="54" t="e">
        <f t="shared" si="121"/>
        <v>#REF!</v>
      </c>
      <c r="CO45" s="54" t="e">
        <f t="shared" si="121"/>
        <v>#REF!</v>
      </c>
      <c r="CP45" s="42"/>
      <c r="CQ45" s="77"/>
      <c r="CR45" s="1"/>
      <c r="CS45" s="27"/>
      <c r="CT45" s="132"/>
      <c r="CU45" s="203"/>
      <c r="CV45" s="203"/>
      <c r="CW45" s="72"/>
      <c r="CX45" s="72"/>
      <c r="CY45" s="72"/>
      <c r="CZ45" s="72"/>
      <c r="DA45" s="145" t="s">
        <v>195</v>
      </c>
      <c r="DB45" s="342" t="s">
        <v>152</v>
      </c>
      <c r="DC45" s="342"/>
      <c r="DD45" s="54" t="e">
        <f t="shared" si="12"/>
        <v>#REF!</v>
      </c>
      <c r="DE45" s="54" t="e">
        <f t="shared" si="13"/>
        <v>#REF!</v>
      </c>
      <c r="DF45" s="54" t="e">
        <f t="shared" si="69"/>
        <v>#REF!</v>
      </c>
      <c r="DG45" s="54" t="e">
        <f t="shared" si="70"/>
        <v>#REF!</v>
      </c>
      <c r="DH45" s="42"/>
      <c r="DI45" s="77"/>
      <c r="DJ45" s="1"/>
      <c r="DK45" s="27"/>
      <c r="DL45" s="159"/>
      <c r="DM45" s="202"/>
      <c r="DN45" s="5"/>
      <c r="DO45" s="54"/>
      <c r="DP45" s="54"/>
      <c r="DQ45" s="162"/>
      <c r="DR45" s="8"/>
      <c r="DS45" s="6"/>
      <c r="DT45" s="7"/>
      <c r="DU45" s="7"/>
      <c r="DV45" s="42"/>
      <c r="DW45" s="26"/>
      <c r="DX45" s="1"/>
      <c r="DY45" s="27"/>
      <c r="DZ45" s="159"/>
      <c r="EA45" s="202"/>
      <c r="EB45" s="5"/>
      <c r="EC45" s="54"/>
      <c r="ED45" s="54"/>
      <c r="EE45" s="162"/>
      <c r="EF45" s="8"/>
      <c r="EG45" s="6"/>
      <c r="EH45" s="7"/>
      <c r="EI45" s="7"/>
      <c r="EJ45" s="42"/>
      <c r="EK45" s="26"/>
      <c r="EL45" s="1"/>
      <c r="EM45" s="1"/>
      <c r="EN45" s="20"/>
      <c r="EO45" s="266"/>
      <c r="EP45" s="1"/>
      <c r="EQ45" s="1"/>
      <c r="ER45" s="1"/>
      <c r="ES45" s="1"/>
      <c r="ET45" s="1"/>
      <c r="EU45" s="1"/>
      <c r="EV45" s="1"/>
      <c r="EW45" s="1"/>
    </row>
    <row r="46" spans="2:153" ht="13.9" customHeight="1" x14ac:dyDescent="0.2">
      <c r="B46" s="33"/>
      <c r="C46" s="128">
        <v>5290</v>
      </c>
      <c r="D46" s="235" t="s">
        <v>415</v>
      </c>
      <c r="E46" s="235"/>
      <c r="F46" s="217">
        <v>0</v>
      </c>
      <c r="G46" s="217">
        <v>0</v>
      </c>
      <c r="H46" s="217">
        <v>0</v>
      </c>
      <c r="I46" s="212" t="e">
        <f>+Integración!#REF!</f>
        <v>#REF!</v>
      </c>
      <c r="J46" s="212" t="e">
        <f>+Integración!#REF!</f>
        <v>#REF!</v>
      </c>
      <c r="K46" s="212" t="e">
        <f>+Integración!#REF!</f>
        <v>#REF!</v>
      </c>
      <c r="L46" s="218" t="e">
        <f t="shared" si="31"/>
        <v>#REF!</v>
      </c>
      <c r="M46" s="225" t="e">
        <f t="shared" si="17"/>
        <v>#REF!</v>
      </c>
      <c r="N46" s="227" t="e">
        <f t="shared" si="18"/>
        <v>#REF!</v>
      </c>
      <c r="O46" s="54"/>
      <c r="P46" s="54"/>
      <c r="Q46" s="54"/>
      <c r="R46" s="218" t="e">
        <f t="shared" si="46"/>
        <v>#REF!</v>
      </c>
      <c r="S46" s="225" t="e">
        <f t="shared" si="46"/>
        <v>#REF!</v>
      </c>
      <c r="T46" s="227" t="e">
        <f t="shared" si="46"/>
        <v>#REF!</v>
      </c>
      <c r="U46" s="26"/>
      <c r="W46" s="27"/>
      <c r="X46" s="132">
        <v>2240</v>
      </c>
      <c r="Y46" s="224" t="s">
        <v>462</v>
      </c>
      <c r="Z46" s="224"/>
      <c r="AA46" s="217">
        <v>0</v>
      </c>
      <c r="AB46" s="217">
        <v>0</v>
      </c>
      <c r="AC46" s="217">
        <v>0</v>
      </c>
      <c r="AD46" s="54" t="e">
        <f>+Integración!#REF!</f>
        <v>#REF!</v>
      </c>
      <c r="AE46" s="54" t="e">
        <f>+Integración!#REF!</f>
        <v>#REF!</v>
      </c>
      <c r="AF46" s="54" t="e">
        <f>+Integración!#REF!</f>
        <v>#REF!</v>
      </c>
      <c r="AG46" s="91" t="e">
        <f t="shared" si="33"/>
        <v>#REF!</v>
      </c>
      <c r="AH46" s="54" t="e">
        <f t="shared" si="22"/>
        <v>#REF!</v>
      </c>
      <c r="AI46" s="92" t="e">
        <f t="shared" si="23"/>
        <v>#REF!</v>
      </c>
      <c r="AJ46" s="54"/>
      <c r="AK46" s="54"/>
      <c r="AL46" s="54"/>
      <c r="AM46" s="91" t="e">
        <f t="shared" si="47"/>
        <v>#REF!</v>
      </c>
      <c r="AN46" s="54" t="e">
        <f t="shared" si="40"/>
        <v>#REF!</v>
      </c>
      <c r="AO46" s="92" t="e">
        <f t="shared" si="40"/>
        <v>#REF!</v>
      </c>
      <c r="AP46" s="100"/>
      <c r="AR46" s="27"/>
      <c r="AS46" s="132"/>
      <c r="AT46" s="224" t="s">
        <v>442</v>
      </c>
      <c r="AU46" s="224"/>
      <c r="AV46" s="217">
        <v>0</v>
      </c>
      <c r="AW46" s="217">
        <v>0</v>
      </c>
      <c r="AX46" s="217">
        <v>0</v>
      </c>
      <c r="AY46" s="54" t="e">
        <f>+Integración!#REF!</f>
        <v>#REF!</v>
      </c>
      <c r="AZ46" s="54" t="e">
        <f>+Integración!#REF!</f>
        <v>#REF!</v>
      </c>
      <c r="BA46" s="54" t="e">
        <f>+Integración!#REF!</f>
        <v>#REF!</v>
      </c>
      <c r="BB46" s="91" t="e">
        <f t="shared" si="35"/>
        <v>#REF!</v>
      </c>
      <c r="BC46" s="54" t="e">
        <f t="shared" si="24"/>
        <v>#REF!</v>
      </c>
      <c r="BD46" s="92" t="e">
        <f t="shared" si="25"/>
        <v>#REF!</v>
      </c>
      <c r="BE46" s="54"/>
      <c r="BF46" s="54"/>
      <c r="BG46" s="54"/>
      <c r="BH46" s="91" t="e">
        <f t="shared" si="48"/>
        <v>#REF!</v>
      </c>
      <c r="BI46" s="54" t="e">
        <f t="shared" si="41"/>
        <v>#REF!</v>
      </c>
      <c r="BJ46" s="92" t="e">
        <f t="shared" si="41"/>
        <v>#REF!</v>
      </c>
      <c r="BK46" s="100"/>
      <c r="BM46" s="33"/>
      <c r="BN46" s="128"/>
      <c r="BO46" s="202"/>
      <c r="BP46" s="202"/>
      <c r="BQ46" s="202"/>
      <c r="BR46" s="202"/>
      <c r="BS46" s="202"/>
      <c r="BT46" s="145" t="s">
        <v>99</v>
      </c>
      <c r="BU46" s="342" t="s">
        <v>55</v>
      </c>
      <c r="BV46" s="342"/>
      <c r="BW46" s="54" t="e">
        <f t="shared" si="119"/>
        <v>#REF!</v>
      </c>
      <c r="BX46" s="54" t="e">
        <f t="shared" si="119"/>
        <v>#REF!</v>
      </c>
      <c r="BY46" s="54" t="e">
        <f t="shared" si="119"/>
        <v>#REF!</v>
      </c>
      <c r="BZ46" s="51"/>
      <c r="CA46" s="26"/>
      <c r="CB46" s="1"/>
      <c r="CC46" s="27"/>
      <c r="CD46" s="132"/>
      <c r="CE46" s="203"/>
      <c r="CF46" s="203"/>
      <c r="CG46" s="72"/>
      <c r="CH46" s="72"/>
      <c r="CI46" s="72"/>
      <c r="CJ46" s="145"/>
      <c r="CK46" s="366"/>
      <c r="CL46" s="366"/>
      <c r="CM46" s="52"/>
      <c r="CN46" s="52"/>
      <c r="CO46" s="52"/>
      <c r="CP46" s="42"/>
      <c r="CQ46" s="77"/>
      <c r="CR46" s="1"/>
      <c r="CS46" s="27"/>
      <c r="CT46" s="132"/>
      <c r="CU46" s="203"/>
      <c r="CV46" s="203"/>
      <c r="CW46" s="72"/>
      <c r="CX46" s="72"/>
      <c r="CY46" s="72"/>
      <c r="CZ46" s="72"/>
      <c r="DA46" s="145"/>
      <c r="DB46" s="366"/>
      <c r="DC46" s="366"/>
      <c r="DD46" s="54"/>
      <c r="DE46" s="54"/>
      <c r="DF46" s="54"/>
      <c r="DG46" s="54"/>
      <c r="DH46" s="42"/>
      <c r="DI46" s="77"/>
      <c r="DJ46" s="1"/>
      <c r="DK46" s="27"/>
      <c r="DL46" s="159"/>
      <c r="DM46" s="1"/>
      <c r="DN46" s="266"/>
      <c r="DO46" s="1"/>
      <c r="DP46" s="1"/>
      <c r="DQ46" s="162"/>
      <c r="DR46" s="8"/>
      <c r="DS46" s="6"/>
      <c r="DT46" s="7"/>
      <c r="DU46" s="7"/>
      <c r="DV46" s="42"/>
      <c r="DW46" s="26"/>
      <c r="DX46" s="1"/>
      <c r="DY46" s="27"/>
      <c r="DZ46" s="159"/>
      <c r="EA46" s="1"/>
      <c r="EB46" s="266"/>
      <c r="EC46" s="1"/>
      <c r="ED46" s="1"/>
      <c r="EE46" s="162"/>
      <c r="EF46" s="8"/>
      <c r="EG46" s="6"/>
      <c r="EH46" s="7"/>
      <c r="EI46" s="7"/>
      <c r="EJ46" s="42"/>
      <c r="EK46" s="26"/>
      <c r="EL46" s="1"/>
      <c r="EM46" s="1"/>
      <c r="EN46" s="20"/>
      <c r="EO46" s="266"/>
      <c r="EP46" s="1"/>
      <c r="EQ46" s="1"/>
      <c r="ER46" s="1"/>
      <c r="ES46" s="1"/>
      <c r="ET46" s="1"/>
      <c r="EU46" s="1"/>
      <c r="EV46" s="1"/>
      <c r="EW46" s="1"/>
    </row>
    <row r="47" spans="2:153" ht="14.45" customHeight="1" x14ac:dyDescent="0.2">
      <c r="B47" s="33"/>
      <c r="C47" s="129">
        <v>5300</v>
      </c>
      <c r="D47" s="234" t="s">
        <v>416</v>
      </c>
      <c r="E47" s="234"/>
      <c r="F47" s="221">
        <f>SUM(F48:F50)</f>
        <v>0</v>
      </c>
      <c r="G47" s="221">
        <f t="shared" ref="G47:H47" si="125">SUM(G48:G50)</f>
        <v>0</v>
      </c>
      <c r="H47" s="221">
        <f t="shared" si="125"/>
        <v>0</v>
      </c>
      <c r="I47" s="212" t="e">
        <f>+Integración!#REF!</f>
        <v>#REF!</v>
      </c>
      <c r="J47" s="212" t="e">
        <f>+Integración!#REF!</f>
        <v>#REF!</v>
      </c>
      <c r="K47" s="212" t="e">
        <f>+Integración!#REF!</f>
        <v>#REF!</v>
      </c>
      <c r="L47" s="222" t="e">
        <f t="shared" si="31"/>
        <v>#REF!</v>
      </c>
      <c r="M47" s="212" t="e">
        <f t="shared" si="17"/>
        <v>#REF!</v>
      </c>
      <c r="N47" s="214" t="e">
        <f t="shared" si="18"/>
        <v>#REF!</v>
      </c>
      <c r="O47" s="49"/>
      <c r="P47" s="49"/>
      <c r="Q47" s="49"/>
      <c r="R47" s="222" t="e">
        <f t="shared" si="46"/>
        <v>#REF!</v>
      </c>
      <c r="S47" s="212" t="e">
        <f t="shared" si="46"/>
        <v>#REF!</v>
      </c>
      <c r="T47" s="214" t="e">
        <f t="shared" si="46"/>
        <v>#REF!</v>
      </c>
      <c r="U47" s="258"/>
      <c r="W47" s="27"/>
      <c r="X47" s="132">
        <v>2250</v>
      </c>
      <c r="Y47" s="224" t="s">
        <v>463</v>
      </c>
      <c r="Z47" s="224"/>
      <c r="AA47" s="217">
        <v>0</v>
      </c>
      <c r="AB47" s="217">
        <v>0</v>
      </c>
      <c r="AC47" s="217">
        <v>0</v>
      </c>
      <c r="AD47" s="54" t="e">
        <f>+Integración!#REF!</f>
        <v>#REF!</v>
      </c>
      <c r="AE47" s="54" t="e">
        <f>+Integración!#REF!</f>
        <v>#REF!</v>
      </c>
      <c r="AF47" s="54" t="e">
        <f>+Integración!#REF!</f>
        <v>#REF!</v>
      </c>
      <c r="AG47" s="91" t="e">
        <f t="shared" si="33"/>
        <v>#REF!</v>
      </c>
      <c r="AH47" s="54" t="e">
        <f t="shared" si="22"/>
        <v>#REF!</v>
      </c>
      <c r="AI47" s="92" t="e">
        <f t="shared" si="23"/>
        <v>#REF!</v>
      </c>
      <c r="AJ47" s="54"/>
      <c r="AK47" s="54"/>
      <c r="AL47" s="54"/>
      <c r="AM47" s="91" t="e">
        <f t="shared" si="47"/>
        <v>#REF!</v>
      </c>
      <c r="AN47" s="54" t="e">
        <f t="shared" si="40"/>
        <v>#REF!</v>
      </c>
      <c r="AO47" s="92" t="e">
        <f t="shared" si="40"/>
        <v>#REF!</v>
      </c>
      <c r="AP47" s="100"/>
      <c r="AR47" s="27"/>
      <c r="AS47" s="132"/>
      <c r="AT47" s="224" t="s">
        <v>443</v>
      </c>
      <c r="AU47" s="224"/>
      <c r="AV47" s="217">
        <v>0</v>
      </c>
      <c r="AW47" s="217">
        <v>0</v>
      </c>
      <c r="AX47" s="217">
        <v>0</v>
      </c>
      <c r="AY47" s="54" t="e">
        <f>+Integración!#REF!</f>
        <v>#REF!</v>
      </c>
      <c r="AZ47" s="54" t="e">
        <f>+Integración!#REF!</f>
        <v>#REF!</v>
      </c>
      <c r="BA47" s="54" t="e">
        <f>+Integración!#REF!</f>
        <v>#REF!</v>
      </c>
      <c r="BB47" s="91" t="e">
        <f t="shared" si="35"/>
        <v>#REF!</v>
      </c>
      <c r="BC47" s="54" t="e">
        <f t="shared" si="24"/>
        <v>#REF!</v>
      </c>
      <c r="BD47" s="92" t="e">
        <f t="shared" si="25"/>
        <v>#REF!</v>
      </c>
      <c r="BE47" s="54"/>
      <c r="BF47" s="54"/>
      <c r="BG47" s="54"/>
      <c r="BH47" s="91" t="e">
        <f t="shared" si="48"/>
        <v>#REF!</v>
      </c>
      <c r="BI47" s="54" t="e">
        <f t="shared" si="41"/>
        <v>#REF!</v>
      </c>
      <c r="BJ47" s="92" t="e">
        <f t="shared" si="41"/>
        <v>#REF!</v>
      </c>
      <c r="BK47" s="100"/>
      <c r="BM47" s="33"/>
      <c r="BN47" s="128"/>
      <c r="BO47" s="202"/>
      <c r="BP47" s="202"/>
      <c r="BQ47" s="202"/>
      <c r="BR47" s="202"/>
      <c r="BS47" s="202"/>
      <c r="BT47" s="145"/>
      <c r="BU47" s="197"/>
      <c r="BV47" s="202"/>
      <c r="BW47" s="66"/>
      <c r="BX47" s="66"/>
      <c r="BY47" s="66"/>
      <c r="BZ47" s="51"/>
      <c r="CA47" s="26"/>
      <c r="CB47" s="1"/>
      <c r="CC47" s="27"/>
      <c r="CD47" s="132"/>
      <c r="CE47" s="203"/>
      <c r="CF47" s="203"/>
      <c r="CG47" s="72"/>
      <c r="CH47" s="72"/>
      <c r="CI47" s="72"/>
      <c r="CJ47" s="145"/>
      <c r="CK47" s="345" t="s">
        <v>153</v>
      </c>
      <c r="CL47" s="345"/>
      <c r="CM47" s="48" t="e">
        <f>SUM(CM48:CM49)</f>
        <v>#REF!</v>
      </c>
      <c r="CN47" s="48" t="e">
        <f t="shared" ref="CN47:CO47" si="126">SUM(CN48:CN49)</f>
        <v>#REF!</v>
      </c>
      <c r="CO47" s="48" t="e">
        <f t="shared" si="126"/>
        <v>#REF!</v>
      </c>
      <c r="CP47" s="42"/>
      <c r="CQ47" s="77"/>
      <c r="CR47" s="1"/>
      <c r="CS47" s="27"/>
      <c r="CT47" s="132"/>
      <c r="CU47" s="203"/>
      <c r="CV47" s="203"/>
      <c r="CW47" s="72"/>
      <c r="CX47" s="72"/>
      <c r="CY47" s="72"/>
      <c r="CZ47" s="72"/>
      <c r="DA47" s="145"/>
      <c r="DB47" s="345" t="s">
        <v>153</v>
      </c>
      <c r="DC47" s="345"/>
      <c r="DD47" s="49" t="e">
        <f t="shared" si="12"/>
        <v>#REF!</v>
      </c>
      <c r="DE47" s="49" t="e">
        <f t="shared" si="13"/>
        <v>#REF!</v>
      </c>
      <c r="DF47" s="49" t="e">
        <f t="shared" si="69"/>
        <v>#REF!</v>
      </c>
      <c r="DG47" s="49" t="e">
        <f t="shared" si="70"/>
        <v>#REF!</v>
      </c>
      <c r="DH47" s="42"/>
      <c r="DI47" s="77"/>
      <c r="DJ47" s="1"/>
      <c r="DK47" s="27"/>
      <c r="DL47" s="159"/>
      <c r="DM47" s="202"/>
      <c r="DN47" s="202"/>
      <c r="DO47" s="52"/>
      <c r="DP47" s="52"/>
      <c r="DQ47" s="165" t="s">
        <v>158</v>
      </c>
      <c r="DR47" s="364" t="s">
        <v>243</v>
      </c>
      <c r="DS47" s="364"/>
      <c r="DT47" s="186" t="e">
        <f>+CH13</f>
        <v>#REF!</v>
      </c>
      <c r="DU47" s="186" t="e">
        <f>+CI13</f>
        <v>#REF!</v>
      </c>
      <c r="DV47" s="42"/>
      <c r="DW47" s="26"/>
      <c r="DX47" s="1"/>
      <c r="DY47" s="27"/>
      <c r="DZ47" s="159"/>
      <c r="EA47" s="202"/>
      <c r="EB47" s="202"/>
      <c r="EC47" s="52"/>
      <c r="ED47" s="52"/>
      <c r="EE47" s="165" t="s">
        <v>158</v>
      </c>
      <c r="EF47" s="364" t="s">
        <v>243</v>
      </c>
      <c r="EG47" s="364"/>
      <c r="EH47" s="186" t="e">
        <f>+BH67</f>
        <v>#REF!</v>
      </c>
      <c r="EI47" s="186" t="e">
        <f>+BI67</f>
        <v>#REF!</v>
      </c>
      <c r="EJ47" s="42"/>
      <c r="EK47" s="26"/>
      <c r="EL47" s="1"/>
      <c r="EM47" s="1"/>
      <c r="EN47" s="20"/>
      <c r="EO47" s="266"/>
      <c r="EP47" s="1"/>
      <c r="EQ47" s="1"/>
      <c r="ER47" s="1"/>
      <c r="ES47" s="1"/>
      <c r="ET47" s="1"/>
      <c r="EU47" s="1"/>
      <c r="EV47" s="1"/>
      <c r="EW47" s="1"/>
    </row>
    <row r="48" spans="2:153" ht="13.9" customHeight="1" x14ac:dyDescent="0.2">
      <c r="B48" s="33"/>
      <c r="C48" s="128">
        <v>5310</v>
      </c>
      <c r="D48" s="235" t="s">
        <v>38</v>
      </c>
      <c r="E48" s="235"/>
      <c r="F48" s="217">
        <v>0</v>
      </c>
      <c r="G48" s="217">
        <v>0</v>
      </c>
      <c r="H48" s="217">
        <v>0</v>
      </c>
      <c r="I48" s="212" t="e">
        <f>+Integración!#REF!</f>
        <v>#REF!</v>
      </c>
      <c r="J48" s="212" t="e">
        <f>+Integración!#REF!</f>
        <v>#REF!</v>
      </c>
      <c r="K48" s="212" t="e">
        <f>+Integración!#REF!</f>
        <v>#REF!</v>
      </c>
      <c r="L48" s="218" t="e">
        <f t="shared" si="31"/>
        <v>#REF!</v>
      </c>
      <c r="M48" s="225" t="e">
        <f t="shared" si="17"/>
        <v>#REF!</v>
      </c>
      <c r="N48" s="227" t="e">
        <f t="shared" si="18"/>
        <v>#REF!</v>
      </c>
      <c r="O48" s="54"/>
      <c r="P48" s="54"/>
      <c r="Q48" s="54"/>
      <c r="R48" s="218" t="e">
        <f t="shared" si="46"/>
        <v>#REF!</v>
      </c>
      <c r="S48" s="225" t="e">
        <f t="shared" si="46"/>
        <v>#REF!</v>
      </c>
      <c r="T48" s="227" t="e">
        <f t="shared" si="46"/>
        <v>#REF!</v>
      </c>
      <c r="U48" s="26"/>
      <c r="W48" s="27"/>
      <c r="X48" s="132">
        <v>2260</v>
      </c>
      <c r="Y48" s="224" t="s">
        <v>464</v>
      </c>
      <c r="Z48" s="224"/>
      <c r="AA48" s="217">
        <v>0</v>
      </c>
      <c r="AB48" s="217">
        <v>0</v>
      </c>
      <c r="AC48" s="217">
        <v>0</v>
      </c>
      <c r="AD48" s="48" t="e">
        <f>+Integración!#REF!</f>
        <v>#REF!</v>
      </c>
      <c r="AE48" s="48" t="e">
        <f>+Integración!#REF!</f>
        <v>#REF!</v>
      </c>
      <c r="AF48" s="48" t="e">
        <f>+Integración!#REF!</f>
        <v>#REF!</v>
      </c>
      <c r="AG48" s="99" t="e">
        <f t="shared" si="33"/>
        <v>#REF!</v>
      </c>
      <c r="AH48" s="48" t="e">
        <f t="shared" si="22"/>
        <v>#REF!</v>
      </c>
      <c r="AI48" s="97" t="e">
        <f t="shared" si="23"/>
        <v>#REF!</v>
      </c>
      <c r="AJ48" s="54"/>
      <c r="AK48" s="54"/>
      <c r="AL48" s="54"/>
      <c r="AM48" s="99" t="e">
        <f t="shared" si="47"/>
        <v>#REF!</v>
      </c>
      <c r="AN48" s="48" t="e">
        <f t="shared" si="40"/>
        <v>#REF!</v>
      </c>
      <c r="AO48" s="97" t="e">
        <f t="shared" si="40"/>
        <v>#REF!</v>
      </c>
      <c r="AP48" s="100"/>
      <c r="AR48" s="27"/>
      <c r="AS48" s="132"/>
      <c r="AT48" s="224" t="s">
        <v>484</v>
      </c>
      <c r="AU48" s="224"/>
      <c r="AV48" s="242">
        <v>0</v>
      </c>
      <c r="AW48" s="242">
        <v>0</v>
      </c>
      <c r="AX48" s="242">
        <v>0</v>
      </c>
      <c r="AY48" s="48" t="e">
        <f>+Integración!#REF!</f>
        <v>#REF!</v>
      </c>
      <c r="AZ48" s="48" t="e">
        <f>+Integración!#REF!</f>
        <v>#REF!</v>
      </c>
      <c r="BA48" s="48" t="e">
        <f>+Integración!#REF!</f>
        <v>#REF!</v>
      </c>
      <c r="BB48" s="99" t="e">
        <f t="shared" si="35"/>
        <v>#REF!</v>
      </c>
      <c r="BC48" s="48" t="e">
        <f t="shared" si="24"/>
        <v>#REF!</v>
      </c>
      <c r="BD48" s="97" t="e">
        <f t="shared" si="25"/>
        <v>#REF!</v>
      </c>
      <c r="BE48" s="54"/>
      <c r="BF48" s="54"/>
      <c r="BG48" s="54"/>
      <c r="BH48" s="99" t="e">
        <f t="shared" si="48"/>
        <v>#REF!</v>
      </c>
      <c r="BI48" s="48" t="e">
        <f t="shared" si="41"/>
        <v>#REF!</v>
      </c>
      <c r="BJ48" s="97" t="e">
        <f t="shared" si="41"/>
        <v>#REF!</v>
      </c>
      <c r="BK48" s="100"/>
      <c r="BM48" s="33"/>
      <c r="BN48" s="128"/>
      <c r="BO48" s="202"/>
      <c r="BP48" s="202"/>
      <c r="BQ48" s="202"/>
      <c r="BR48" s="202"/>
      <c r="BS48" s="202"/>
      <c r="BT48" s="145"/>
      <c r="BU48" s="344" t="s">
        <v>56</v>
      </c>
      <c r="BV48" s="344"/>
      <c r="BW48" s="50" t="e">
        <f>SUM(BW49)</f>
        <v>#REF!</v>
      </c>
      <c r="BX48" s="50" t="e">
        <f t="shared" ref="BX48:BY48" si="127">SUM(BX49)</f>
        <v>#REF!</v>
      </c>
      <c r="BY48" s="50" t="e">
        <f t="shared" si="127"/>
        <v>#REF!</v>
      </c>
      <c r="BZ48" s="51"/>
      <c r="CA48" s="26"/>
      <c r="CB48" s="1"/>
      <c r="CC48" s="27"/>
      <c r="CD48" s="132"/>
      <c r="CE48" s="203"/>
      <c r="CF48" s="203"/>
      <c r="CG48" s="72"/>
      <c r="CH48" s="72"/>
      <c r="CI48" s="72"/>
      <c r="CJ48" s="145" t="s">
        <v>196</v>
      </c>
      <c r="CK48" s="342" t="s">
        <v>154</v>
      </c>
      <c r="CL48" s="342"/>
      <c r="CM48" s="54" t="e">
        <f t="shared" ref="CM48:CO49" si="128">+AM61</f>
        <v>#REF!</v>
      </c>
      <c r="CN48" s="54" t="e">
        <f t="shared" si="128"/>
        <v>#REF!</v>
      </c>
      <c r="CO48" s="54" t="e">
        <f t="shared" si="128"/>
        <v>#REF!</v>
      </c>
      <c r="CP48" s="42"/>
      <c r="CQ48" s="77"/>
      <c r="CR48" s="1"/>
      <c r="CS48" s="27"/>
      <c r="CT48" s="132"/>
      <c r="CU48" s="203"/>
      <c r="CV48" s="203"/>
      <c r="CW48" s="72"/>
      <c r="CX48" s="72"/>
      <c r="CY48" s="72"/>
      <c r="CZ48" s="72"/>
      <c r="DA48" s="145" t="s">
        <v>196</v>
      </c>
      <c r="DB48" s="342" t="s">
        <v>154</v>
      </c>
      <c r="DC48" s="342"/>
      <c r="DD48" s="54" t="e">
        <f t="shared" si="12"/>
        <v>#REF!</v>
      </c>
      <c r="DE48" s="54" t="e">
        <f t="shared" si="13"/>
        <v>#REF!</v>
      </c>
      <c r="DF48" s="54" t="e">
        <f t="shared" si="69"/>
        <v>#REF!</v>
      </c>
      <c r="DG48" s="54" t="e">
        <f t="shared" si="70"/>
        <v>#REF!</v>
      </c>
      <c r="DH48" s="42"/>
      <c r="DI48" s="77"/>
      <c r="DJ48" s="1"/>
      <c r="DK48" s="27"/>
      <c r="DL48" s="161"/>
      <c r="DM48" s="349" t="s">
        <v>223</v>
      </c>
      <c r="DN48" s="349"/>
      <c r="DO48" s="78" t="e">
        <f>DO14-DO27</f>
        <v>#REF!</v>
      </c>
      <c r="DP48" s="78" t="e">
        <f t="shared" ref="DP48" si="129">DP14-DP27</f>
        <v>#REF!</v>
      </c>
      <c r="DQ48" s="165" t="s">
        <v>158</v>
      </c>
      <c r="DR48" s="364" t="s">
        <v>244</v>
      </c>
      <c r="DS48" s="364"/>
      <c r="DT48" s="49" t="e">
        <f>+CG13</f>
        <v>#REF!</v>
      </c>
      <c r="DU48" s="49" t="e">
        <f>+CH13</f>
        <v>#REF!</v>
      </c>
      <c r="DV48" s="83"/>
      <c r="DW48" s="84"/>
      <c r="DX48" s="1"/>
      <c r="DY48" s="27"/>
      <c r="DZ48" s="161"/>
      <c r="EA48" s="349" t="s">
        <v>223</v>
      </c>
      <c r="EB48" s="349"/>
      <c r="EC48" s="78" t="e">
        <f>EC14-EC27</f>
        <v>#REF!</v>
      </c>
      <c r="ED48" s="78" t="e">
        <f t="shared" ref="ED48" si="130">ED14-ED27</f>
        <v>#REF!</v>
      </c>
      <c r="EE48" s="165" t="s">
        <v>158</v>
      </c>
      <c r="EF48" s="364" t="s">
        <v>244</v>
      </c>
      <c r="EG48" s="364"/>
      <c r="EH48" s="186" t="e">
        <f t="shared" ref="EH48" si="131">+BH68</f>
        <v>#REF!</v>
      </c>
      <c r="EI48" s="186" t="e">
        <f>+BI68</f>
        <v>#REF!</v>
      </c>
      <c r="EJ48" s="83"/>
      <c r="EK48" s="84"/>
      <c r="EL48" s="1"/>
      <c r="EM48" s="1"/>
      <c r="EN48" s="20"/>
      <c r="EO48" s="266"/>
      <c r="EP48" s="1"/>
      <c r="EQ48" s="1"/>
      <c r="ER48" s="1"/>
      <c r="ES48" s="1"/>
      <c r="ET48" s="1"/>
      <c r="EU48" s="1"/>
      <c r="EV48" s="1"/>
      <c r="EW48" s="1"/>
    </row>
    <row r="49" spans="2:153" ht="13.9" customHeight="1" x14ac:dyDescent="0.2">
      <c r="B49" s="33"/>
      <c r="C49" s="128">
        <v>5320</v>
      </c>
      <c r="D49" s="235" t="s">
        <v>0</v>
      </c>
      <c r="E49" s="235"/>
      <c r="F49" s="217">
        <v>0</v>
      </c>
      <c r="G49" s="217">
        <v>0</v>
      </c>
      <c r="H49" s="217">
        <v>0</v>
      </c>
      <c r="I49" s="212" t="e">
        <f>+Integración!#REF!</f>
        <v>#REF!</v>
      </c>
      <c r="J49" s="212" t="e">
        <f>+Integración!#REF!</f>
        <v>#REF!</v>
      </c>
      <c r="K49" s="212" t="e">
        <f>+Integración!#REF!</f>
        <v>#REF!</v>
      </c>
      <c r="L49" s="218" t="e">
        <f t="shared" si="31"/>
        <v>#REF!</v>
      </c>
      <c r="M49" s="225" t="e">
        <f t="shared" si="17"/>
        <v>#REF!</v>
      </c>
      <c r="N49" s="227" t="e">
        <f t="shared" si="18"/>
        <v>#REF!</v>
      </c>
      <c r="O49" s="54"/>
      <c r="P49" s="54"/>
      <c r="Q49" s="54"/>
      <c r="R49" s="218" t="e">
        <f t="shared" si="46"/>
        <v>#REF!</v>
      </c>
      <c r="S49" s="225" t="e">
        <f t="shared" si="46"/>
        <v>#REF!</v>
      </c>
      <c r="T49" s="227" t="e">
        <f t="shared" si="46"/>
        <v>#REF!</v>
      </c>
      <c r="U49" s="26"/>
      <c r="W49" s="27"/>
      <c r="X49" s="133">
        <v>3000</v>
      </c>
      <c r="Y49" s="245" t="s">
        <v>143</v>
      </c>
      <c r="Z49" s="245"/>
      <c r="AA49" s="253">
        <f>+AA50+AA54+AA60</f>
        <v>0</v>
      </c>
      <c r="AB49" s="253">
        <f t="shared" ref="AB49:AC49" si="132">+AB50+AB54+AB60</f>
        <v>0</v>
      </c>
      <c r="AC49" s="253">
        <f t="shared" si="132"/>
        <v>0</v>
      </c>
      <c r="AD49" s="254" t="e">
        <f>+Integración!#REF!</f>
        <v>#REF!</v>
      </c>
      <c r="AE49" s="254" t="e">
        <f>+Integración!#REF!</f>
        <v>#REF!</v>
      </c>
      <c r="AF49" s="254" t="e">
        <f>+Integración!#REF!</f>
        <v>#REF!</v>
      </c>
      <c r="AG49" s="263" t="e">
        <f t="shared" si="33"/>
        <v>#REF!</v>
      </c>
      <c r="AH49" s="254" t="e">
        <f t="shared" si="22"/>
        <v>#REF!</v>
      </c>
      <c r="AI49" s="265" t="e">
        <f t="shared" si="23"/>
        <v>#REF!</v>
      </c>
      <c r="AJ49" s="54"/>
      <c r="AK49" s="54"/>
      <c r="AL49" s="54"/>
      <c r="AM49" s="263" t="e">
        <f t="shared" si="47"/>
        <v>#REF!</v>
      </c>
      <c r="AN49" s="254" t="e">
        <f t="shared" si="40"/>
        <v>#REF!</v>
      </c>
      <c r="AO49" s="265" t="e">
        <f t="shared" si="40"/>
        <v>#REF!</v>
      </c>
      <c r="AP49" s="100"/>
      <c r="AR49" s="27"/>
      <c r="AS49" s="133"/>
      <c r="AT49" s="245" t="s">
        <v>480</v>
      </c>
      <c r="AU49" s="245"/>
      <c r="AV49" s="221">
        <f>SUM(AV50:AV52)</f>
        <v>0</v>
      </c>
      <c r="AW49" s="221">
        <f t="shared" ref="AW49:AX49" si="133">SUM(AW50:AW52)</f>
        <v>0</v>
      </c>
      <c r="AX49" s="221">
        <f t="shared" si="133"/>
        <v>0</v>
      </c>
      <c r="AY49" s="254" t="e">
        <f>+Integración!#REF!</f>
        <v>#REF!</v>
      </c>
      <c r="AZ49" s="254" t="e">
        <f>+Integración!#REF!</f>
        <v>#REF!</v>
      </c>
      <c r="BA49" s="254" t="e">
        <f>+Integración!#REF!</f>
        <v>#REF!</v>
      </c>
      <c r="BB49" s="263" t="e">
        <f t="shared" si="35"/>
        <v>#REF!</v>
      </c>
      <c r="BC49" s="254" t="e">
        <f t="shared" si="24"/>
        <v>#REF!</v>
      </c>
      <c r="BD49" s="265" t="e">
        <f t="shared" si="25"/>
        <v>#REF!</v>
      </c>
      <c r="BE49" s="54"/>
      <c r="BF49" s="54"/>
      <c r="BG49" s="54"/>
      <c r="BH49" s="263" t="e">
        <f t="shared" si="48"/>
        <v>#REF!</v>
      </c>
      <c r="BI49" s="254" t="e">
        <f t="shared" si="41"/>
        <v>#REF!</v>
      </c>
      <c r="BJ49" s="265" t="e">
        <f t="shared" si="41"/>
        <v>#REF!</v>
      </c>
      <c r="BK49" s="100"/>
      <c r="BM49" s="33"/>
      <c r="BN49" s="128"/>
      <c r="BO49" s="202"/>
      <c r="BP49" s="202"/>
      <c r="BQ49" s="202"/>
      <c r="BR49" s="202"/>
      <c r="BS49" s="202"/>
      <c r="BT49" s="145" t="s">
        <v>100</v>
      </c>
      <c r="BU49" s="342" t="s">
        <v>57</v>
      </c>
      <c r="BV49" s="342"/>
      <c r="BW49" s="54" t="e">
        <f>+R65</f>
        <v>#REF!</v>
      </c>
      <c r="BX49" s="54" t="e">
        <f>+S65</f>
        <v>#REF!</v>
      </c>
      <c r="BY49" s="54" t="e">
        <f>+T65</f>
        <v>#REF!</v>
      </c>
      <c r="BZ49" s="51"/>
      <c r="CA49" s="26"/>
      <c r="CB49" s="1"/>
      <c r="CC49" s="27"/>
      <c r="CD49" s="132"/>
      <c r="CE49" s="203"/>
      <c r="CF49" s="203"/>
      <c r="CG49" s="72"/>
      <c r="CH49" s="72"/>
      <c r="CI49" s="72"/>
      <c r="CJ49" s="145" t="s">
        <v>197</v>
      </c>
      <c r="CK49" s="342" t="s">
        <v>155</v>
      </c>
      <c r="CL49" s="342"/>
      <c r="CM49" s="54" t="e">
        <f t="shared" si="128"/>
        <v>#REF!</v>
      </c>
      <c r="CN49" s="54" t="e">
        <f t="shared" si="128"/>
        <v>#REF!</v>
      </c>
      <c r="CO49" s="54" t="e">
        <f t="shared" si="128"/>
        <v>#REF!</v>
      </c>
      <c r="CP49" s="42"/>
      <c r="CQ49" s="77"/>
      <c r="CR49" s="1"/>
      <c r="CS49" s="27"/>
      <c r="CT49" s="132"/>
      <c r="CU49" s="203"/>
      <c r="CV49" s="203"/>
      <c r="CW49" s="72"/>
      <c r="CX49" s="72"/>
      <c r="CY49" s="72"/>
      <c r="CZ49" s="72"/>
      <c r="DA49" s="145" t="s">
        <v>197</v>
      </c>
      <c r="DB49" s="342" t="s">
        <v>155</v>
      </c>
      <c r="DC49" s="342"/>
      <c r="DD49" s="54" t="e">
        <f t="shared" si="12"/>
        <v>#REF!</v>
      </c>
      <c r="DE49" s="54" t="e">
        <f t="shared" si="13"/>
        <v>#REF!</v>
      </c>
      <c r="DF49" s="54" t="e">
        <f t="shared" si="69"/>
        <v>#REF!</v>
      </c>
      <c r="DG49" s="54" t="e">
        <f t="shared" si="70"/>
        <v>#REF!</v>
      </c>
      <c r="DH49" s="42"/>
      <c r="DI49" s="77"/>
      <c r="DJ49" s="1"/>
      <c r="DK49" s="27"/>
      <c r="DL49" s="161"/>
      <c r="DM49" s="270"/>
      <c r="DN49" s="272"/>
      <c r="DO49" s="82"/>
      <c r="DP49" s="82"/>
      <c r="DQ49" s="166"/>
      <c r="DR49" s="10"/>
      <c r="DS49" s="269"/>
      <c r="DT49" s="85"/>
      <c r="DU49" s="85"/>
      <c r="DV49" s="83"/>
      <c r="DW49" s="84"/>
      <c r="DX49" s="1"/>
      <c r="DY49" s="27"/>
      <c r="DZ49" s="161"/>
      <c r="EA49" s="270"/>
      <c r="EB49" s="272"/>
      <c r="EC49" s="82"/>
      <c r="ED49" s="82"/>
      <c r="EE49" s="166"/>
      <c r="EF49" s="10"/>
      <c r="EG49" s="269"/>
      <c r="EH49" s="85"/>
      <c r="EI49" s="85"/>
      <c r="EJ49" s="83"/>
      <c r="EK49" s="84"/>
      <c r="EL49" s="1"/>
      <c r="EM49" s="1"/>
      <c r="EN49" s="20"/>
      <c r="EO49" s="266"/>
      <c r="EP49" s="1"/>
      <c r="EQ49" s="1"/>
      <c r="ER49" s="1"/>
      <c r="ES49" s="1"/>
      <c r="ET49" s="1"/>
      <c r="EU49" s="1"/>
      <c r="EV49" s="1"/>
      <c r="EW49" s="1"/>
    </row>
    <row r="50" spans="2:153" ht="13.9" customHeight="1" x14ac:dyDescent="0.2">
      <c r="B50" s="33"/>
      <c r="C50" s="128">
        <v>5330</v>
      </c>
      <c r="D50" s="235" t="s">
        <v>41</v>
      </c>
      <c r="E50" s="235"/>
      <c r="F50" s="217">
        <v>0</v>
      </c>
      <c r="G50" s="217">
        <v>0</v>
      </c>
      <c r="H50" s="217">
        <v>0</v>
      </c>
      <c r="I50" s="212" t="e">
        <f>+Integración!#REF!</f>
        <v>#REF!</v>
      </c>
      <c r="J50" s="212" t="e">
        <f>+Integración!#REF!</f>
        <v>#REF!</v>
      </c>
      <c r="K50" s="212" t="e">
        <f>+Integración!#REF!</f>
        <v>#REF!</v>
      </c>
      <c r="L50" s="218" t="e">
        <f t="shared" si="31"/>
        <v>#REF!</v>
      </c>
      <c r="M50" s="225" t="e">
        <f t="shared" si="17"/>
        <v>#REF!</v>
      </c>
      <c r="N50" s="227" t="e">
        <f t="shared" si="18"/>
        <v>#REF!</v>
      </c>
      <c r="O50" s="54"/>
      <c r="P50" s="54"/>
      <c r="Q50" s="54"/>
      <c r="R50" s="218" t="e">
        <f t="shared" si="46"/>
        <v>#REF!</v>
      </c>
      <c r="S50" s="225" t="e">
        <f t="shared" si="46"/>
        <v>#REF!</v>
      </c>
      <c r="T50" s="227" t="e">
        <f t="shared" si="46"/>
        <v>#REF!</v>
      </c>
      <c r="U50" s="26"/>
      <c r="W50" s="27"/>
      <c r="X50" s="133">
        <v>3100</v>
      </c>
      <c r="Y50" s="233" t="s">
        <v>465</v>
      </c>
      <c r="Z50" s="233"/>
      <c r="AA50" s="221">
        <f>SUM(AA51:AA53)</f>
        <v>0</v>
      </c>
      <c r="AB50" s="221">
        <f t="shared" ref="AB50:AC50" si="134">SUM(AB51:AB53)</f>
        <v>0</v>
      </c>
      <c r="AC50" s="221">
        <f t="shared" si="134"/>
        <v>0</v>
      </c>
      <c r="AD50" s="47" t="e">
        <f>+Integración!#REF!</f>
        <v>#REF!</v>
      </c>
      <c r="AE50" s="47" t="e">
        <f>+Integración!#REF!</f>
        <v>#REF!</v>
      </c>
      <c r="AF50" s="47" t="e">
        <f>+Integración!#REF!</f>
        <v>#REF!</v>
      </c>
      <c r="AG50" s="98" t="e">
        <f t="shared" si="33"/>
        <v>#REF!</v>
      </c>
      <c r="AH50" s="47" t="e">
        <f t="shared" si="22"/>
        <v>#REF!</v>
      </c>
      <c r="AI50" s="96" t="e">
        <f t="shared" si="23"/>
        <v>#REF!</v>
      </c>
      <c r="AJ50" s="101"/>
      <c r="AK50" s="101"/>
      <c r="AL50" s="101"/>
      <c r="AM50" s="98" t="e">
        <f t="shared" si="47"/>
        <v>#REF!</v>
      </c>
      <c r="AN50" s="47" t="e">
        <f t="shared" si="40"/>
        <v>#REF!</v>
      </c>
      <c r="AO50" s="96" t="e">
        <f t="shared" si="40"/>
        <v>#REF!</v>
      </c>
      <c r="AP50" s="100"/>
      <c r="AR50" s="27"/>
      <c r="AS50" s="132">
        <v>1230</v>
      </c>
      <c r="AT50" s="224" t="s">
        <v>442</v>
      </c>
      <c r="AU50" s="224"/>
      <c r="AV50" s="242">
        <v>0</v>
      </c>
      <c r="AW50" s="242">
        <v>0</v>
      </c>
      <c r="AX50" s="242">
        <v>0</v>
      </c>
      <c r="AY50" s="47" t="e">
        <f>+Integración!#REF!</f>
        <v>#REF!</v>
      </c>
      <c r="AZ50" s="47" t="e">
        <f>+Integración!#REF!</f>
        <v>#REF!</v>
      </c>
      <c r="BA50" s="47" t="e">
        <f>+Integración!#REF!</f>
        <v>#REF!</v>
      </c>
      <c r="BB50" s="98" t="e">
        <f t="shared" si="35"/>
        <v>#REF!</v>
      </c>
      <c r="BC50" s="47" t="e">
        <f t="shared" si="24"/>
        <v>#REF!</v>
      </c>
      <c r="BD50" s="96" t="e">
        <f t="shared" si="25"/>
        <v>#REF!</v>
      </c>
      <c r="BE50" s="101"/>
      <c r="BF50" s="101"/>
      <c r="BG50" s="101"/>
      <c r="BH50" s="98" t="e">
        <f t="shared" si="48"/>
        <v>#REF!</v>
      </c>
      <c r="BI50" s="47" t="e">
        <f t="shared" si="41"/>
        <v>#REF!</v>
      </c>
      <c r="BJ50" s="96" t="e">
        <f t="shared" si="41"/>
        <v>#REF!</v>
      </c>
      <c r="BK50" s="100"/>
      <c r="BM50" s="33"/>
      <c r="BN50" s="128"/>
      <c r="BO50" s="202"/>
      <c r="BP50" s="202"/>
      <c r="BQ50" s="202"/>
      <c r="BR50" s="202"/>
      <c r="BS50" s="202"/>
      <c r="BT50" s="145"/>
      <c r="BU50" s="197"/>
      <c r="BV50" s="202"/>
      <c r="BW50" s="66"/>
      <c r="BX50" s="66"/>
      <c r="BY50" s="66"/>
      <c r="BZ50" s="51"/>
      <c r="CA50" s="26"/>
      <c r="CB50" s="1"/>
      <c r="CC50" s="27"/>
      <c r="CD50" s="132"/>
      <c r="CE50" s="203"/>
      <c r="CF50" s="203"/>
      <c r="CG50" s="72"/>
      <c r="CH50" s="72"/>
      <c r="CI50" s="72"/>
      <c r="CJ50" s="145"/>
      <c r="CK50" s="366"/>
      <c r="CL50" s="366"/>
      <c r="CM50" s="52"/>
      <c r="CN50" s="52"/>
      <c r="CO50" s="52"/>
      <c r="CP50" s="42"/>
      <c r="CQ50" s="77"/>
      <c r="CR50" s="1"/>
      <c r="CS50" s="27"/>
      <c r="CT50" s="132"/>
      <c r="CU50" s="203"/>
      <c r="CV50" s="203"/>
      <c r="CW50" s="72"/>
      <c r="CX50" s="72"/>
      <c r="CY50" s="72"/>
      <c r="CZ50" s="72"/>
      <c r="DA50" s="145"/>
      <c r="DB50" s="366"/>
      <c r="DC50" s="366"/>
      <c r="DD50" s="52"/>
      <c r="DE50" s="52"/>
      <c r="DF50" s="52"/>
      <c r="DG50" s="52"/>
      <c r="DH50" s="42"/>
      <c r="DI50" s="77"/>
      <c r="DJ50" s="1"/>
      <c r="DK50" s="27"/>
      <c r="DL50" s="132"/>
      <c r="DM50" s="271"/>
      <c r="DN50" s="202"/>
      <c r="DO50" s="72"/>
      <c r="DP50" s="72"/>
      <c r="DQ50" s="145"/>
      <c r="DR50" s="366"/>
      <c r="DS50" s="366"/>
      <c r="DT50" s="52"/>
      <c r="DU50" s="52"/>
      <c r="DV50" s="42"/>
      <c r="DW50" s="77"/>
      <c r="DX50" s="1"/>
      <c r="DY50" s="27"/>
      <c r="DZ50" s="132"/>
      <c r="EA50" s="271"/>
      <c r="EB50" s="202"/>
      <c r="EC50" s="72"/>
      <c r="ED50" s="72"/>
      <c r="EE50" s="145"/>
      <c r="EF50" s="366"/>
      <c r="EG50" s="366"/>
      <c r="EH50" s="52"/>
      <c r="EI50" s="52"/>
      <c r="EJ50" s="42"/>
      <c r="EK50" s="77"/>
      <c r="EL50" s="1"/>
      <c r="EM50" s="1"/>
      <c r="EN50" s="20"/>
      <c r="EO50" s="266"/>
      <c r="EP50" s="1"/>
      <c r="EQ50" s="1"/>
      <c r="ER50" s="1"/>
      <c r="ES50" s="1"/>
      <c r="ET50" s="1"/>
      <c r="EU50" s="1"/>
      <c r="EV50" s="1"/>
      <c r="EW50" s="1"/>
    </row>
    <row r="51" spans="2:153" ht="13.9" customHeight="1" x14ac:dyDescent="0.2">
      <c r="B51" s="33"/>
      <c r="C51" s="129">
        <v>5400</v>
      </c>
      <c r="D51" s="234" t="s">
        <v>417</v>
      </c>
      <c r="E51" s="234"/>
      <c r="F51" s="221">
        <f>SUM(F52:F56)</f>
        <v>0</v>
      </c>
      <c r="G51" s="221">
        <f t="shared" ref="G51:H51" si="135">SUM(G52:G56)</f>
        <v>0</v>
      </c>
      <c r="H51" s="221">
        <f t="shared" si="135"/>
        <v>0</v>
      </c>
      <c r="I51" s="212" t="e">
        <f>+Integración!#REF!</f>
        <v>#REF!</v>
      </c>
      <c r="J51" s="212" t="e">
        <f>+Integración!#REF!</f>
        <v>#REF!</v>
      </c>
      <c r="K51" s="212" t="e">
        <f>+Integración!#REF!</f>
        <v>#REF!</v>
      </c>
      <c r="L51" s="222" t="e">
        <f t="shared" si="31"/>
        <v>#REF!</v>
      </c>
      <c r="M51" s="212" t="e">
        <f t="shared" si="17"/>
        <v>#REF!</v>
      </c>
      <c r="N51" s="214" t="e">
        <f t="shared" si="18"/>
        <v>#REF!</v>
      </c>
      <c r="O51" s="49"/>
      <c r="P51" s="49"/>
      <c r="Q51" s="49"/>
      <c r="R51" s="222" t="e">
        <f t="shared" si="46"/>
        <v>#REF!</v>
      </c>
      <c r="S51" s="212" t="e">
        <f t="shared" si="46"/>
        <v>#REF!</v>
      </c>
      <c r="T51" s="214" t="e">
        <f t="shared" si="46"/>
        <v>#REF!</v>
      </c>
      <c r="U51" s="258"/>
      <c r="W51" s="27"/>
      <c r="X51" s="132">
        <v>3110</v>
      </c>
      <c r="Y51" s="224" t="s">
        <v>0</v>
      </c>
      <c r="Z51" s="224"/>
      <c r="AA51" s="217">
        <v>0</v>
      </c>
      <c r="AB51" s="217">
        <v>0</v>
      </c>
      <c r="AC51" s="217">
        <v>0</v>
      </c>
      <c r="AD51" s="54" t="e">
        <f>+Integración!#REF!</f>
        <v>#REF!</v>
      </c>
      <c r="AE51" s="54" t="e">
        <f>+Integración!#REF!</f>
        <v>#REF!</v>
      </c>
      <c r="AF51" s="54" t="e">
        <f>+Integración!#REF!</f>
        <v>#REF!</v>
      </c>
      <c r="AG51" s="91" t="e">
        <f t="shared" si="33"/>
        <v>#REF!</v>
      </c>
      <c r="AH51" s="54" t="e">
        <f t="shared" si="22"/>
        <v>#REF!</v>
      </c>
      <c r="AI51" s="92" t="e">
        <f t="shared" si="23"/>
        <v>#REF!</v>
      </c>
      <c r="AJ51" s="54"/>
      <c r="AK51" s="54"/>
      <c r="AL51" s="54"/>
      <c r="AM51" s="91" t="e">
        <f t="shared" si="47"/>
        <v>#REF!</v>
      </c>
      <c r="AN51" s="54" t="e">
        <f t="shared" si="40"/>
        <v>#REF!</v>
      </c>
      <c r="AO51" s="92" t="e">
        <f t="shared" si="40"/>
        <v>#REF!</v>
      </c>
      <c r="AP51" s="100"/>
      <c r="AR51" s="27"/>
      <c r="AS51" s="132" t="s">
        <v>485</v>
      </c>
      <c r="AT51" s="224" t="s">
        <v>443</v>
      </c>
      <c r="AU51" s="224"/>
      <c r="AV51" s="217">
        <v>0</v>
      </c>
      <c r="AW51" s="217">
        <v>0</v>
      </c>
      <c r="AX51" s="217">
        <v>0</v>
      </c>
      <c r="AY51" s="54" t="e">
        <f>+Integración!#REF!</f>
        <v>#REF!</v>
      </c>
      <c r="AZ51" s="54" t="e">
        <f>+Integración!#REF!</f>
        <v>#REF!</v>
      </c>
      <c r="BA51" s="54" t="e">
        <f>+Integración!#REF!</f>
        <v>#REF!</v>
      </c>
      <c r="BB51" s="91" t="e">
        <f t="shared" si="35"/>
        <v>#REF!</v>
      </c>
      <c r="BC51" s="54" t="e">
        <f t="shared" si="24"/>
        <v>#REF!</v>
      </c>
      <c r="BD51" s="92" t="e">
        <f t="shared" si="25"/>
        <v>#REF!</v>
      </c>
      <c r="BE51" s="54"/>
      <c r="BF51" s="54"/>
      <c r="BG51" s="54"/>
      <c r="BH51" s="91" t="e">
        <f t="shared" si="48"/>
        <v>#REF!</v>
      </c>
      <c r="BI51" s="54" t="e">
        <f t="shared" si="41"/>
        <v>#REF!</v>
      </c>
      <c r="BJ51" s="92" t="e">
        <f t="shared" si="41"/>
        <v>#REF!</v>
      </c>
      <c r="BK51" s="100"/>
      <c r="BM51" s="33"/>
      <c r="BN51" s="128"/>
      <c r="BO51" s="345" t="s">
        <v>42</v>
      </c>
      <c r="BP51" s="345"/>
      <c r="BQ51" s="50" t="e">
        <f>+BQ11</f>
        <v>#REF!</v>
      </c>
      <c r="BR51" s="50" t="e">
        <f t="shared" ref="BR51:BS51" si="136">+BR11</f>
        <v>#REF!</v>
      </c>
      <c r="BS51" s="50" t="e">
        <f t="shared" si="136"/>
        <v>#REF!</v>
      </c>
      <c r="BT51" s="145"/>
      <c r="BU51" s="345" t="s">
        <v>58</v>
      </c>
      <c r="BV51" s="345"/>
      <c r="BW51" s="50" t="e">
        <f>+BW11</f>
        <v>#REF!</v>
      </c>
      <c r="BX51" s="50" t="e">
        <f t="shared" ref="BX51:BY51" si="137">+BX11</f>
        <v>#REF!</v>
      </c>
      <c r="BY51" s="50" t="e">
        <f t="shared" si="137"/>
        <v>#REF!</v>
      </c>
      <c r="BZ51" s="86"/>
      <c r="CA51" s="26"/>
      <c r="CB51" s="1"/>
      <c r="CC51" s="27"/>
      <c r="CD51" s="132"/>
      <c r="CE51" s="203"/>
      <c r="CF51" s="203"/>
      <c r="CG51" s="72"/>
      <c r="CH51" s="72"/>
      <c r="CI51" s="72"/>
      <c r="CJ51" s="145"/>
      <c r="CK51" s="345" t="s">
        <v>156</v>
      </c>
      <c r="CL51" s="345"/>
      <c r="CM51" s="48" t="e">
        <f>+CM34</f>
        <v>#REF!</v>
      </c>
      <c r="CN51" s="48" t="e">
        <f t="shared" ref="CN51:CO51" si="138">+CN34</f>
        <v>#REF!</v>
      </c>
      <c r="CO51" s="48" t="e">
        <f t="shared" si="138"/>
        <v>#REF!</v>
      </c>
      <c r="CP51" s="42"/>
      <c r="CQ51" s="77"/>
      <c r="CR51" s="1"/>
      <c r="CS51" s="27"/>
      <c r="CT51" s="132"/>
      <c r="CU51" s="203"/>
      <c r="CV51" s="203"/>
      <c r="CW51" s="72"/>
      <c r="CX51" s="72"/>
      <c r="CY51" s="72"/>
      <c r="CZ51" s="72"/>
      <c r="DA51" s="145"/>
      <c r="DB51" s="345"/>
      <c r="DC51" s="345"/>
      <c r="DD51" s="48"/>
      <c r="DE51" s="48"/>
      <c r="DF51" s="48"/>
      <c r="DG51" s="48"/>
      <c r="DH51" s="42"/>
      <c r="DI51" s="77"/>
      <c r="DJ51" s="1"/>
      <c r="DK51" s="27"/>
      <c r="DL51" s="132"/>
      <c r="DM51" s="271"/>
      <c r="DN51" s="202"/>
      <c r="DO51" s="72"/>
      <c r="DP51" s="72"/>
      <c r="DQ51" s="145"/>
      <c r="DR51" s="345"/>
      <c r="DS51" s="345"/>
      <c r="DT51" s="48"/>
      <c r="DU51" s="48"/>
      <c r="DV51" s="42"/>
      <c r="DW51" s="77"/>
      <c r="DX51" s="1"/>
      <c r="DY51" s="27"/>
      <c r="DZ51" s="132"/>
      <c r="EA51" s="271"/>
      <c r="EB51" s="202"/>
      <c r="EC51" s="72"/>
      <c r="ED51" s="72"/>
      <c r="EE51" s="145"/>
      <c r="EF51" s="345"/>
      <c r="EG51" s="345"/>
      <c r="EH51" s="48"/>
      <c r="EI51" s="48"/>
      <c r="EJ51" s="42"/>
      <c r="EK51" s="77"/>
      <c r="EL51" s="1"/>
      <c r="EM51" s="1"/>
      <c r="EN51" s="20"/>
      <c r="EO51" s="266"/>
      <c r="EP51" s="1"/>
      <c r="EQ51" s="1"/>
      <c r="ER51" s="1"/>
      <c r="ES51" s="1"/>
      <c r="ET51" s="1"/>
      <c r="EU51" s="1"/>
      <c r="EV51" s="1"/>
      <c r="EW51" s="1"/>
    </row>
    <row r="52" spans="2:153" ht="13.9" customHeight="1" x14ac:dyDescent="0.2">
      <c r="B52" s="33"/>
      <c r="C52" s="128">
        <v>5410</v>
      </c>
      <c r="D52" s="235" t="s">
        <v>418</v>
      </c>
      <c r="E52" s="235"/>
      <c r="F52" s="217">
        <v>0</v>
      </c>
      <c r="G52" s="217">
        <v>0</v>
      </c>
      <c r="H52" s="217">
        <v>0</v>
      </c>
      <c r="I52" s="212" t="e">
        <f>+Integración!#REF!</f>
        <v>#REF!</v>
      </c>
      <c r="J52" s="212" t="e">
        <f>+Integración!#REF!</f>
        <v>#REF!</v>
      </c>
      <c r="K52" s="212" t="e">
        <f>+Integración!#REF!</f>
        <v>#REF!</v>
      </c>
      <c r="L52" s="218" t="e">
        <f t="shared" si="31"/>
        <v>#REF!</v>
      </c>
      <c r="M52" s="225" t="e">
        <f t="shared" si="17"/>
        <v>#REF!</v>
      </c>
      <c r="N52" s="227" t="e">
        <f t="shared" si="18"/>
        <v>#REF!</v>
      </c>
      <c r="O52" s="54"/>
      <c r="P52" s="54"/>
      <c r="Q52" s="54"/>
      <c r="R52" s="218" t="e">
        <f t="shared" si="46"/>
        <v>#REF!</v>
      </c>
      <c r="S52" s="225" t="e">
        <f t="shared" si="46"/>
        <v>#REF!</v>
      </c>
      <c r="T52" s="227" t="e">
        <f t="shared" si="46"/>
        <v>#REF!</v>
      </c>
      <c r="U52" s="26"/>
      <c r="W52" s="27"/>
      <c r="X52" s="132">
        <v>3120</v>
      </c>
      <c r="Y52" s="224" t="s">
        <v>466</v>
      </c>
      <c r="Z52" s="224"/>
      <c r="AA52" s="217">
        <v>0</v>
      </c>
      <c r="AB52" s="217">
        <v>0</v>
      </c>
      <c r="AC52" s="217">
        <v>0</v>
      </c>
      <c r="AD52" s="54" t="e">
        <f>+Integración!#REF!</f>
        <v>#REF!</v>
      </c>
      <c r="AE52" s="54" t="e">
        <f>+Integración!#REF!</f>
        <v>#REF!</v>
      </c>
      <c r="AF52" s="54" t="e">
        <f>+Integración!#REF!</f>
        <v>#REF!</v>
      </c>
      <c r="AG52" s="91" t="e">
        <f t="shared" si="33"/>
        <v>#REF!</v>
      </c>
      <c r="AH52" s="54" t="e">
        <f t="shared" si="22"/>
        <v>#REF!</v>
      </c>
      <c r="AI52" s="92" t="e">
        <f t="shared" si="23"/>
        <v>#REF!</v>
      </c>
      <c r="AJ52" s="54"/>
      <c r="AK52" s="54"/>
      <c r="AL52" s="54"/>
      <c r="AM52" s="91" t="e">
        <f t="shared" si="47"/>
        <v>#REF!</v>
      </c>
      <c r="AN52" s="54" t="e">
        <f t="shared" si="40"/>
        <v>#REF!</v>
      </c>
      <c r="AO52" s="92" t="e">
        <f t="shared" si="40"/>
        <v>#REF!</v>
      </c>
      <c r="AP52" s="100"/>
      <c r="AR52" s="27"/>
      <c r="AS52" s="132"/>
      <c r="AT52" s="224" t="s">
        <v>486</v>
      </c>
      <c r="AU52" s="224"/>
      <c r="AV52" s="217">
        <v>0</v>
      </c>
      <c r="AW52" s="217">
        <v>0</v>
      </c>
      <c r="AX52" s="217">
        <v>0</v>
      </c>
      <c r="AY52" s="54" t="e">
        <f>+Integración!#REF!</f>
        <v>#REF!</v>
      </c>
      <c r="AZ52" s="54" t="e">
        <f>+Integración!#REF!</f>
        <v>#REF!</v>
      </c>
      <c r="BA52" s="54" t="e">
        <f>+Integración!#REF!</f>
        <v>#REF!</v>
      </c>
      <c r="BB52" s="91" t="e">
        <f t="shared" si="35"/>
        <v>#REF!</v>
      </c>
      <c r="BC52" s="54" t="e">
        <f t="shared" si="24"/>
        <v>#REF!</v>
      </c>
      <c r="BD52" s="92" t="e">
        <f t="shared" si="25"/>
        <v>#REF!</v>
      </c>
      <c r="BE52" s="54"/>
      <c r="BF52" s="54"/>
      <c r="BG52" s="54"/>
      <c r="BH52" s="91" t="e">
        <f t="shared" si="48"/>
        <v>#REF!</v>
      </c>
      <c r="BI52" s="54" t="e">
        <f t="shared" si="41"/>
        <v>#REF!</v>
      </c>
      <c r="BJ52" s="92" t="e">
        <f t="shared" si="41"/>
        <v>#REF!</v>
      </c>
      <c r="BK52" s="100"/>
      <c r="BM52" s="33"/>
      <c r="BN52" s="128"/>
      <c r="BO52" s="202"/>
      <c r="BP52" s="202"/>
      <c r="BQ52" s="202"/>
      <c r="BR52" s="202"/>
      <c r="BS52" s="202"/>
      <c r="BT52" s="145"/>
      <c r="BU52" s="200"/>
      <c r="BV52" s="200"/>
      <c r="BW52" s="52"/>
      <c r="BX52" s="52"/>
      <c r="BY52" s="52"/>
      <c r="BZ52" s="86"/>
      <c r="CA52" s="26"/>
      <c r="CB52" s="1"/>
      <c r="CC52" s="27"/>
      <c r="CD52" s="132"/>
      <c r="CE52" s="203"/>
      <c r="CF52" s="203"/>
      <c r="CG52" s="72"/>
      <c r="CH52" s="72"/>
      <c r="CI52" s="72"/>
      <c r="CJ52" s="145"/>
      <c r="CK52" s="366"/>
      <c r="CL52" s="366"/>
      <c r="CM52" s="52"/>
      <c r="CN52" s="52"/>
      <c r="CO52" s="52"/>
      <c r="CP52" s="42"/>
      <c r="CQ52" s="77"/>
      <c r="CR52" s="1"/>
      <c r="CS52" s="27"/>
      <c r="CT52" s="132"/>
      <c r="CU52" s="203"/>
      <c r="CV52" s="203"/>
      <c r="CW52" s="72"/>
      <c r="CX52" s="72"/>
      <c r="CY52" s="72"/>
      <c r="CZ52" s="72"/>
      <c r="DA52" s="145"/>
      <c r="DB52" s="366"/>
      <c r="DC52" s="366"/>
      <c r="DD52" s="52"/>
      <c r="DE52" s="52"/>
      <c r="DF52" s="52"/>
      <c r="DG52" s="52"/>
      <c r="DH52" s="42"/>
      <c r="DI52" s="77"/>
      <c r="DJ52" s="1"/>
      <c r="DK52" s="27"/>
      <c r="DL52" s="132"/>
      <c r="DM52" s="271"/>
      <c r="DN52" s="202"/>
      <c r="DO52" s="72"/>
      <c r="DP52" s="72"/>
      <c r="DQ52" s="145"/>
      <c r="DR52" s="366"/>
      <c r="DS52" s="366"/>
      <c r="DT52" s="52"/>
      <c r="DU52" s="52"/>
      <c r="DV52" s="42"/>
      <c r="DW52" s="77"/>
      <c r="DX52" s="1"/>
      <c r="DY52" s="27"/>
      <c r="DZ52" s="132"/>
      <c r="EA52" s="271"/>
      <c r="EB52" s="202"/>
      <c r="EC52" s="72"/>
      <c r="ED52" s="72"/>
      <c r="EE52" s="145"/>
      <c r="EF52" s="366"/>
      <c r="EG52" s="366"/>
      <c r="EH52" s="52"/>
      <c r="EI52" s="52"/>
      <c r="EJ52" s="42"/>
      <c r="EK52" s="77"/>
      <c r="EL52" s="1"/>
      <c r="EM52" s="1"/>
      <c r="EN52" s="20"/>
      <c r="EO52" s="266"/>
      <c r="EP52" s="1"/>
      <c r="EQ52" s="1"/>
      <c r="ER52" s="1"/>
      <c r="ES52" s="1"/>
      <c r="ET52" s="1"/>
      <c r="EU52" s="1"/>
      <c r="EV52" s="1"/>
      <c r="EW52" s="1"/>
    </row>
    <row r="53" spans="2:153" ht="13.9" customHeight="1" x14ac:dyDescent="0.2">
      <c r="B53" s="33"/>
      <c r="C53" s="128">
        <v>5420</v>
      </c>
      <c r="D53" s="235" t="s">
        <v>419</v>
      </c>
      <c r="E53" s="235"/>
      <c r="F53" s="225">
        <v>0</v>
      </c>
      <c r="G53" s="225">
        <v>0</v>
      </c>
      <c r="H53" s="225">
        <v>0</v>
      </c>
      <c r="I53" s="212" t="e">
        <f>+Integración!#REF!</f>
        <v>#REF!</v>
      </c>
      <c r="J53" s="212" t="e">
        <f>+Integración!#REF!</f>
        <v>#REF!</v>
      </c>
      <c r="K53" s="212" t="e">
        <f>+Integración!#REF!</f>
        <v>#REF!</v>
      </c>
      <c r="L53" s="218" t="e">
        <f t="shared" si="31"/>
        <v>#REF!</v>
      </c>
      <c r="M53" s="225" t="e">
        <f t="shared" si="17"/>
        <v>#REF!</v>
      </c>
      <c r="N53" s="227" t="e">
        <f t="shared" si="18"/>
        <v>#REF!</v>
      </c>
      <c r="O53" s="52"/>
      <c r="P53" s="52"/>
      <c r="Q53" s="52"/>
      <c r="R53" s="218" t="e">
        <f t="shared" si="46"/>
        <v>#REF!</v>
      </c>
      <c r="S53" s="225" t="e">
        <f t="shared" si="46"/>
        <v>#REF!</v>
      </c>
      <c r="T53" s="227" t="e">
        <f t="shared" si="46"/>
        <v>#REF!</v>
      </c>
      <c r="U53" s="26"/>
      <c r="W53" s="27"/>
      <c r="X53" s="132">
        <v>3130</v>
      </c>
      <c r="Y53" s="224" t="s">
        <v>467</v>
      </c>
      <c r="Z53" s="224"/>
      <c r="AA53" s="217">
        <v>0</v>
      </c>
      <c r="AB53" s="217">
        <v>0</v>
      </c>
      <c r="AC53" s="217">
        <v>0</v>
      </c>
      <c r="AD53" s="54" t="e">
        <f>+Integración!#REF!</f>
        <v>#REF!</v>
      </c>
      <c r="AE53" s="54" t="e">
        <f>+Integración!#REF!</f>
        <v>#REF!</v>
      </c>
      <c r="AF53" s="54" t="e">
        <f>+Integración!#REF!</f>
        <v>#REF!</v>
      </c>
      <c r="AG53" s="91" t="e">
        <f t="shared" si="33"/>
        <v>#REF!</v>
      </c>
      <c r="AH53" s="54" t="e">
        <f t="shared" si="22"/>
        <v>#REF!</v>
      </c>
      <c r="AI53" s="92" t="e">
        <f t="shared" si="23"/>
        <v>#REF!</v>
      </c>
      <c r="AJ53" s="54"/>
      <c r="AK53" s="54"/>
      <c r="AL53" s="54"/>
      <c r="AM53" s="91" t="e">
        <f t="shared" si="47"/>
        <v>#REF!</v>
      </c>
      <c r="AN53" s="54" t="e">
        <f t="shared" si="40"/>
        <v>#REF!</v>
      </c>
      <c r="AO53" s="92" t="e">
        <f t="shared" si="40"/>
        <v>#REF!</v>
      </c>
      <c r="AP53" s="100"/>
      <c r="AR53" s="27"/>
      <c r="AS53" s="133"/>
      <c r="AT53" s="233" t="s">
        <v>487</v>
      </c>
      <c r="AU53" s="233"/>
      <c r="AV53" s="221">
        <f>+AV45-AV49</f>
        <v>0</v>
      </c>
      <c r="AW53" s="221">
        <f t="shared" ref="AW53:AX53" si="139">+AW45-AW49</f>
        <v>0</v>
      </c>
      <c r="AX53" s="221">
        <f t="shared" si="139"/>
        <v>0</v>
      </c>
      <c r="AY53" s="54" t="e">
        <f>+Integración!#REF!</f>
        <v>#REF!</v>
      </c>
      <c r="AZ53" s="54" t="e">
        <f>+Integración!#REF!</f>
        <v>#REF!</v>
      </c>
      <c r="BA53" s="54" t="e">
        <f>+Integración!#REF!</f>
        <v>#REF!</v>
      </c>
      <c r="BB53" s="91" t="e">
        <f t="shared" si="35"/>
        <v>#REF!</v>
      </c>
      <c r="BC53" s="54" t="e">
        <f t="shared" si="24"/>
        <v>#REF!</v>
      </c>
      <c r="BD53" s="92" t="e">
        <f t="shared" si="25"/>
        <v>#REF!</v>
      </c>
      <c r="BE53" s="54"/>
      <c r="BF53" s="54"/>
      <c r="BG53" s="54"/>
      <c r="BH53" s="91" t="e">
        <f t="shared" si="48"/>
        <v>#REF!</v>
      </c>
      <c r="BI53" s="54" t="e">
        <f t="shared" si="41"/>
        <v>#REF!</v>
      </c>
      <c r="BJ53" s="92" t="e">
        <f t="shared" si="41"/>
        <v>#REF!</v>
      </c>
      <c r="BK53" s="100"/>
      <c r="BM53" s="33"/>
      <c r="BN53" s="128"/>
      <c r="BO53" s="202"/>
      <c r="BP53" s="202"/>
      <c r="BQ53" s="202"/>
      <c r="BR53" s="202"/>
      <c r="BS53" s="202"/>
      <c r="BT53" s="145"/>
      <c r="BU53" s="368" t="s">
        <v>59</v>
      </c>
      <c r="BV53" s="368"/>
      <c r="BW53" s="50" t="e">
        <f>BQ11-BW11</f>
        <v>#REF!</v>
      </c>
      <c r="BX53" s="50" t="e">
        <f t="shared" ref="BX53:BY53" si="140">BR11-BX11</f>
        <v>#REF!</v>
      </c>
      <c r="BY53" s="50" t="e">
        <f t="shared" si="140"/>
        <v>#REF!</v>
      </c>
      <c r="BZ53" s="86"/>
      <c r="CA53" s="26"/>
      <c r="CB53" s="1"/>
      <c r="CC53" s="27"/>
      <c r="CD53" s="132"/>
      <c r="CE53" s="345" t="s">
        <v>200</v>
      </c>
      <c r="CF53" s="345"/>
      <c r="CG53" s="48" t="e">
        <f>+CG11</f>
        <v>#REF!</v>
      </c>
      <c r="CH53" s="48" t="e">
        <f t="shared" ref="CH53:CI53" si="141">+CH11</f>
        <v>#REF!</v>
      </c>
      <c r="CI53" s="48" t="e">
        <f t="shared" si="141"/>
        <v>#REF!</v>
      </c>
      <c r="CJ53" s="145"/>
      <c r="CK53" s="345" t="s">
        <v>157</v>
      </c>
      <c r="CL53" s="345"/>
      <c r="CM53" s="48" t="e">
        <f>CM11+CM34</f>
        <v>#REF!</v>
      </c>
      <c r="CN53" s="48" t="e">
        <f t="shared" ref="CN53:CO53" si="142">CN11+CN34</f>
        <v>#REF!</v>
      </c>
      <c r="CO53" s="48" t="e">
        <f t="shared" si="142"/>
        <v>#REF!</v>
      </c>
      <c r="CP53" s="42"/>
      <c r="CQ53" s="77"/>
      <c r="CR53" s="1"/>
      <c r="CS53" s="27"/>
      <c r="CT53" s="132"/>
      <c r="CU53" s="345"/>
      <c r="CV53" s="345"/>
      <c r="CW53" s="48"/>
      <c r="CX53" s="48"/>
      <c r="CY53" s="48"/>
      <c r="CZ53" s="48"/>
      <c r="DA53" s="145"/>
      <c r="DB53" s="345"/>
      <c r="DC53" s="345"/>
      <c r="DD53" s="48"/>
      <c r="DE53" s="48"/>
      <c r="DF53" s="48"/>
      <c r="DG53" s="48"/>
      <c r="DH53" s="42"/>
      <c r="DI53" s="77"/>
      <c r="DJ53" s="1"/>
      <c r="DK53" s="27"/>
      <c r="DL53" s="132"/>
      <c r="DM53" s="345"/>
      <c r="DN53" s="345"/>
      <c r="DO53" s="48"/>
      <c r="DP53" s="48"/>
      <c r="DQ53" s="145"/>
      <c r="DR53" s="345"/>
      <c r="DS53" s="345"/>
      <c r="DT53" s="48"/>
      <c r="DU53" s="48"/>
      <c r="DV53" s="42"/>
      <c r="DW53" s="77"/>
      <c r="DX53" s="1"/>
      <c r="DY53" s="27"/>
      <c r="DZ53" s="132"/>
      <c r="EA53" s="345"/>
      <c r="EB53" s="345"/>
      <c r="EC53" s="48"/>
      <c r="ED53" s="48"/>
      <c r="EE53" s="145"/>
      <c r="EF53" s="345"/>
      <c r="EG53" s="345"/>
      <c r="EH53" s="48"/>
      <c r="EI53" s="48"/>
      <c r="EJ53" s="42"/>
      <c r="EK53" s="77"/>
      <c r="EL53" s="1"/>
      <c r="EM53" s="1"/>
      <c r="EN53" s="20"/>
      <c r="EO53" s="266"/>
      <c r="EP53" s="1"/>
      <c r="EQ53" s="1"/>
      <c r="ER53" s="1"/>
      <c r="ES53" s="1"/>
      <c r="ET53" s="1"/>
      <c r="EU53" s="1"/>
      <c r="EV53" s="1"/>
      <c r="EW53" s="1"/>
    </row>
    <row r="54" spans="2:153" ht="13.9" customHeight="1" x14ac:dyDescent="0.2">
      <c r="B54" s="33"/>
      <c r="C54" s="128">
        <v>5430</v>
      </c>
      <c r="D54" s="235" t="s">
        <v>420</v>
      </c>
      <c r="E54" s="235"/>
      <c r="F54" s="225">
        <v>0</v>
      </c>
      <c r="G54" s="225">
        <v>0</v>
      </c>
      <c r="H54" s="225">
        <v>0</v>
      </c>
      <c r="I54" s="212" t="e">
        <f>+Integración!#REF!</f>
        <v>#REF!</v>
      </c>
      <c r="J54" s="212" t="e">
        <f>+Integración!#REF!</f>
        <v>#REF!</v>
      </c>
      <c r="K54" s="212" t="e">
        <f>+Integración!#REF!</f>
        <v>#REF!</v>
      </c>
      <c r="L54" s="218" t="e">
        <f t="shared" si="31"/>
        <v>#REF!</v>
      </c>
      <c r="M54" s="225" t="e">
        <f t="shared" si="17"/>
        <v>#REF!</v>
      </c>
      <c r="N54" s="227" t="e">
        <f t="shared" si="18"/>
        <v>#REF!</v>
      </c>
      <c r="O54" s="50"/>
      <c r="P54" s="50"/>
      <c r="Q54" s="50"/>
      <c r="R54" s="218" t="e">
        <f t="shared" si="46"/>
        <v>#REF!</v>
      </c>
      <c r="S54" s="225" t="e">
        <f t="shared" si="46"/>
        <v>#REF!</v>
      </c>
      <c r="T54" s="227" t="e">
        <f t="shared" si="46"/>
        <v>#REF!</v>
      </c>
      <c r="U54" s="26"/>
      <c r="W54" s="27"/>
      <c r="X54" s="133">
        <v>3200</v>
      </c>
      <c r="Y54" s="233" t="s">
        <v>468</v>
      </c>
      <c r="Z54" s="233"/>
      <c r="AA54" s="221">
        <f>SUM(AA55:AA59)</f>
        <v>0</v>
      </c>
      <c r="AB54" s="221">
        <f t="shared" ref="AB54:AC54" si="143">SUM(AB55:AB59)</f>
        <v>0</v>
      </c>
      <c r="AC54" s="221">
        <f t="shared" si="143"/>
        <v>0</v>
      </c>
      <c r="AD54" s="54" t="e">
        <f>+Integración!#REF!</f>
        <v>#REF!</v>
      </c>
      <c r="AE54" s="54" t="e">
        <f>+Integración!#REF!</f>
        <v>#REF!</v>
      </c>
      <c r="AF54" s="54" t="e">
        <f>+Integración!#REF!</f>
        <v>#REF!</v>
      </c>
      <c r="AG54" s="91" t="e">
        <f t="shared" si="33"/>
        <v>#REF!</v>
      </c>
      <c r="AH54" s="54" t="e">
        <f t="shared" si="22"/>
        <v>#REF!</v>
      </c>
      <c r="AI54" s="92" t="e">
        <f t="shared" si="23"/>
        <v>#REF!</v>
      </c>
      <c r="AJ54" s="54"/>
      <c r="AK54" s="54"/>
      <c r="AL54" s="54"/>
      <c r="AM54" s="91" t="e">
        <f t="shared" si="47"/>
        <v>#REF!</v>
      </c>
      <c r="AN54" s="54" t="e">
        <f t="shared" si="40"/>
        <v>#REF!</v>
      </c>
      <c r="AO54" s="92" t="e">
        <f t="shared" si="40"/>
        <v>#REF!</v>
      </c>
      <c r="AP54" s="100"/>
      <c r="AR54" s="27"/>
      <c r="AS54" s="133"/>
      <c r="AT54" s="233" t="s">
        <v>488</v>
      </c>
      <c r="AU54" s="233"/>
      <c r="AV54" s="221"/>
      <c r="AW54" s="221"/>
      <c r="AX54" s="221"/>
      <c r="AY54" s="54" t="e">
        <f>+Integración!#REF!</f>
        <v>#REF!</v>
      </c>
      <c r="AZ54" s="54" t="e">
        <f>+Integración!#REF!</f>
        <v>#REF!</v>
      </c>
      <c r="BA54" s="54" t="e">
        <f>+Integración!#REF!</f>
        <v>#REF!</v>
      </c>
      <c r="BB54" s="91" t="e">
        <f t="shared" si="35"/>
        <v>#REF!</v>
      </c>
      <c r="BC54" s="54" t="e">
        <f t="shared" si="24"/>
        <v>#REF!</v>
      </c>
      <c r="BD54" s="92" t="e">
        <f t="shared" si="25"/>
        <v>#REF!</v>
      </c>
      <c r="BE54" s="54"/>
      <c r="BF54" s="54"/>
      <c r="BG54" s="54"/>
      <c r="BH54" s="91" t="e">
        <f t="shared" si="48"/>
        <v>#REF!</v>
      </c>
      <c r="BI54" s="54" t="e">
        <f t="shared" si="41"/>
        <v>#REF!</v>
      </c>
      <c r="BJ54" s="92" t="e">
        <f t="shared" si="41"/>
        <v>#REF!</v>
      </c>
      <c r="BK54" s="100"/>
      <c r="BM54" s="33"/>
      <c r="BN54" s="130"/>
      <c r="BO54" s="11"/>
      <c r="BP54" s="11"/>
      <c r="BQ54" s="11"/>
      <c r="BR54" s="11"/>
      <c r="BS54" s="11"/>
      <c r="BT54" s="147"/>
      <c r="BU54" s="87"/>
      <c r="BV54" s="87"/>
      <c r="BW54" s="11"/>
      <c r="BX54" s="11"/>
      <c r="BY54" s="11"/>
      <c r="BZ54" s="59"/>
      <c r="CA54" s="26"/>
      <c r="CB54" s="1"/>
      <c r="CC54" s="27"/>
      <c r="CD54" s="134"/>
      <c r="CE54" s="16"/>
      <c r="CF54" s="16"/>
      <c r="CG54" s="16"/>
      <c r="CH54" s="16"/>
      <c r="CI54" s="16"/>
      <c r="CJ54" s="152"/>
      <c r="CK54" s="16"/>
      <c r="CL54" s="16"/>
      <c r="CM54" s="16"/>
      <c r="CN54" s="16"/>
      <c r="CO54" s="16"/>
      <c r="CP54" s="59"/>
      <c r="CQ54" s="77"/>
      <c r="CR54" s="1"/>
      <c r="CS54" s="27"/>
      <c r="CT54" s="134"/>
      <c r="CU54" s="16"/>
      <c r="CV54" s="16"/>
      <c r="CW54" s="16"/>
      <c r="CX54" s="16"/>
      <c r="CY54" s="16"/>
      <c r="CZ54" s="16"/>
      <c r="DA54" s="152"/>
      <c r="DB54" s="16"/>
      <c r="DC54" s="16"/>
      <c r="DD54" s="16"/>
      <c r="DE54" s="16"/>
      <c r="DF54" s="16"/>
      <c r="DG54" s="16"/>
      <c r="DH54" s="59"/>
      <c r="DI54" s="77"/>
      <c r="DJ54" s="1"/>
      <c r="DK54" s="27"/>
      <c r="DL54" s="134"/>
      <c r="DM54" s="16"/>
      <c r="DN54" s="16"/>
      <c r="DO54" s="16"/>
      <c r="DP54" s="16"/>
      <c r="DQ54" s="152"/>
      <c r="DR54" s="16"/>
      <c r="DS54" s="16"/>
      <c r="DT54" s="16"/>
      <c r="DU54" s="16"/>
      <c r="DV54" s="59"/>
      <c r="DW54" s="77"/>
      <c r="DX54" s="1"/>
      <c r="DY54" s="27"/>
      <c r="DZ54" s="134"/>
      <c r="EA54" s="16"/>
      <c r="EB54" s="16"/>
      <c r="EC54" s="16"/>
      <c r="ED54" s="16"/>
      <c r="EE54" s="152"/>
      <c r="EF54" s="16"/>
      <c r="EG54" s="16"/>
      <c r="EH54" s="16"/>
      <c r="EI54" s="16"/>
      <c r="EJ54" s="59"/>
      <c r="EK54" s="77"/>
      <c r="EL54" s="1"/>
      <c r="EM54" s="1"/>
      <c r="EN54" s="20"/>
      <c r="EO54" s="266"/>
      <c r="EP54" s="1"/>
      <c r="EQ54" s="1"/>
      <c r="ER54" s="1"/>
      <c r="ES54" s="1"/>
      <c r="ET54" s="1"/>
      <c r="EU54" s="1"/>
      <c r="EV54" s="1"/>
      <c r="EW54" s="1"/>
    </row>
    <row r="55" spans="2:153" ht="13.9" customHeight="1" x14ac:dyDescent="0.2">
      <c r="B55" s="33"/>
      <c r="C55" s="128">
        <v>5440</v>
      </c>
      <c r="D55" s="235" t="s">
        <v>421</v>
      </c>
      <c r="E55" s="235"/>
      <c r="F55" s="217">
        <v>0</v>
      </c>
      <c r="G55" s="217">
        <v>0</v>
      </c>
      <c r="H55" s="217">
        <v>0</v>
      </c>
      <c r="I55" s="212" t="e">
        <f>+Integración!#REF!</f>
        <v>#REF!</v>
      </c>
      <c r="J55" s="212" t="e">
        <f>+Integración!#REF!</f>
        <v>#REF!</v>
      </c>
      <c r="K55" s="212" t="e">
        <f>+Integración!#REF!</f>
        <v>#REF!</v>
      </c>
      <c r="L55" s="218" t="e">
        <f t="shared" si="31"/>
        <v>#REF!</v>
      </c>
      <c r="M55" s="225" t="e">
        <f t="shared" si="17"/>
        <v>#REF!</v>
      </c>
      <c r="N55" s="227" t="e">
        <f t="shared" si="18"/>
        <v>#REF!</v>
      </c>
      <c r="O55" s="54"/>
      <c r="P55" s="54"/>
      <c r="Q55" s="54"/>
      <c r="R55" s="218" t="e">
        <f t="shared" si="46"/>
        <v>#REF!</v>
      </c>
      <c r="S55" s="225" t="e">
        <f t="shared" si="46"/>
        <v>#REF!</v>
      </c>
      <c r="T55" s="227" t="e">
        <f t="shared" si="46"/>
        <v>#REF!</v>
      </c>
      <c r="U55" s="39"/>
      <c r="W55" s="27"/>
      <c r="X55" s="132">
        <v>3210</v>
      </c>
      <c r="Y55" s="224" t="s">
        <v>469</v>
      </c>
      <c r="Z55" s="224"/>
      <c r="AA55" s="242">
        <v>0</v>
      </c>
      <c r="AB55" s="242">
        <v>0</v>
      </c>
      <c r="AC55" s="242">
        <v>0</v>
      </c>
      <c r="AD55" s="54" t="e">
        <f>+Integración!#REF!</f>
        <v>#REF!</v>
      </c>
      <c r="AE55" s="54" t="e">
        <f>+Integración!#REF!</f>
        <v>#REF!</v>
      </c>
      <c r="AF55" s="54" t="e">
        <f>+Integración!#REF!</f>
        <v>#REF!</v>
      </c>
      <c r="AG55" s="91" t="e">
        <f t="shared" si="33"/>
        <v>#REF!</v>
      </c>
      <c r="AH55" s="54" t="e">
        <f t="shared" si="22"/>
        <v>#REF!</v>
      </c>
      <c r="AI55" s="92" t="e">
        <f t="shared" si="23"/>
        <v>#REF!</v>
      </c>
      <c r="AJ55" s="54"/>
      <c r="AK55" s="54"/>
      <c r="AL55" s="54"/>
      <c r="AM55" s="91" t="e">
        <f t="shared" si="47"/>
        <v>#REF!</v>
      </c>
      <c r="AN55" s="54" t="e">
        <f t="shared" si="40"/>
        <v>#REF!</v>
      </c>
      <c r="AO55" s="92" t="e">
        <f t="shared" si="40"/>
        <v>#REF!</v>
      </c>
      <c r="AP55" s="100"/>
      <c r="AR55" s="27"/>
      <c r="AS55" s="133"/>
      <c r="AT55" s="233" t="s">
        <v>477</v>
      </c>
      <c r="AU55" s="233"/>
      <c r="AV55" s="221">
        <f>+AV56+AV59</f>
        <v>0</v>
      </c>
      <c r="AW55" s="221">
        <f t="shared" ref="AW55:AX55" si="144">+AW56+AW59</f>
        <v>0</v>
      </c>
      <c r="AX55" s="221">
        <f t="shared" si="144"/>
        <v>0</v>
      </c>
      <c r="AY55" s="54" t="e">
        <f>+Integración!#REF!</f>
        <v>#REF!</v>
      </c>
      <c r="AZ55" s="54" t="e">
        <f>+Integración!#REF!</f>
        <v>#REF!</v>
      </c>
      <c r="BA55" s="54" t="e">
        <f>+Integración!#REF!</f>
        <v>#REF!</v>
      </c>
      <c r="BB55" s="91" t="e">
        <f t="shared" si="35"/>
        <v>#REF!</v>
      </c>
      <c r="BC55" s="54" t="e">
        <f t="shared" si="24"/>
        <v>#REF!</v>
      </c>
      <c r="BD55" s="92" t="e">
        <f t="shared" si="25"/>
        <v>#REF!</v>
      </c>
      <c r="BE55" s="54"/>
      <c r="BF55" s="54"/>
      <c r="BG55" s="54"/>
      <c r="BH55" s="91" t="e">
        <f t="shared" si="48"/>
        <v>#REF!</v>
      </c>
      <c r="BI55" s="54" t="e">
        <f t="shared" si="41"/>
        <v>#REF!</v>
      </c>
      <c r="BJ55" s="92" t="e">
        <f t="shared" si="41"/>
        <v>#REF!</v>
      </c>
      <c r="BK55" s="100"/>
      <c r="BM55" s="33"/>
      <c r="BN55" s="122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26"/>
      <c r="CB55" s="1"/>
      <c r="CC55" s="27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7"/>
      <c r="CP55" s="8"/>
      <c r="CQ55" s="77"/>
      <c r="CR55" s="1"/>
      <c r="CS55" s="27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7"/>
      <c r="DF55" s="7"/>
      <c r="DG55" s="7"/>
      <c r="DH55" s="8"/>
      <c r="DI55" s="77"/>
      <c r="DJ55" s="1"/>
      <c r="DK55" s="27"/>
      <c r="DL55" s="122"/>
      <c r="DM55" s="122"/>
      <c r="DN55" s="156"/>
      <c r="DO55" s="122"/>
      <c r="DP55" s="122"/>
      <c r="DQ55" s="122"/>
      <c r="DR55" s="122"/>
      <c r="DS55" s="156"/>
      <c r="DT55" s="122"/>
      <c r="DU55" s="122"/>
      <c r="DV55" s="8"/>
      <c r="DW55" s="77"/>
      <c r="DX55" s="1"/>
      <c r="DY55" s="27"/>
      <c r="DZ55" s="122"/>
      <c r="EA55" s="122"/>
      <c r="EB55" s="156"/>
      <c r="EC55" s="122"/>
      <c r="ED55" s="122"/>
      <c r="EE55" s="122"/>
      <c r="EF55" s="122"/>
      <c r="EG55" s="156"/>
      <c r="EH55" s="122"/>
      <c r="EI55" s="122"/>
      <c r="EJ55" s="8"/>
      <c r="EK55" s="77"/>
      <c r="EL55" s="1"/>
      <c r="EM55" s="1"/>
      <c r="EN55" s="20"/>
      <c r="EO55" s="266"/>
      <c r="EP55" s="1"/>
      <c r="EQ55" s="1"/>
      <c r="ER55" s="1"/>
      <c r="ES55" s="1"/>
      <c r="ET55" s="1"/>
      <c r="EU55" s="1"/>
      <c r="EV55" s="1"/>
      <c r="EW55" s="1"/>
    </row>
    <row r="56" spans="2:153" ht="13.9" customHeight="1" thickBot="1" x14ac:dyDescent="0.25">
      <c r="B56" s="33"/>
      <c r="C56" s="128">
        <v>5450</v>
      </c>
      <c r="D56" s="235" t="s">
        <v>422</v>
      </c>
      <c r="E56" s="235"/>
      <c r="F56" s="217">
        <v>0</v>
      </c>
      <c r="G56" s="217">
        <v>0</v>
      </c>
      <c r="H56" s="217">
        <v>0</v>
      </c>
      <c r="I56" s="212" t="e">
        <f>+Integración!#REF!</f>
        <v>#REF!</v>
      </c>
      <c r="J56" s="212" t="e">
        <f>+Integración!#REF!</f>
        <v>#REF!</v>
      </c>
      <c r="K56" s="212" t="e">
        <f>+Integración!#REF!</f>
        <v>#REF!</v>
      </c>
      <c r="L56" s="218" t="e">
        <f t="shared" si="31"/>
        <v>#REF!</v>
      </c>
      <c r="M56" s="225" t="e">
        <f t="shared" si="17"/>
        <v>#REF!</v>
      </c>
      <c r="N56" s="227" t="e">
        <f t="shared" si="18"/>
        <v>#REF!</v>
      </c>
      <c r="O56" s="54"/>
      <c r="P56" s="54"/>
      <c r="Q56" s="54"/>
      <c r="R56" s="218" t="e">
        <f t="shared" si="46"/>
        <v>#REF!</v>
      </c>
      <c r="S56" s="225" t="e">
        <f t="shared" si="46"/>
        <v>#REF!</v>
      </c>
      <c r="T56" s="227" t="e">
        <f t="shared" si="46"/>
        <v>#REF!</v>
      </c>
      <c r="U56" s="26"/>
      <c r="W56" s="27"/>
      <c r="X56" s="132">
        <v>3220</v>
      </c>
      <c r="Y56" s="224" t="s">
        <v>470</v>
      </c>
      <c r="Z56" s="224"/>
      <c r="AA56" s="242">
        <v>0</v>
      </c>
      <c r="AB56" s="242">
        <v>0</v>
      </c>
      <c r="AC56" s="242">
        <v>0</v>
      </c>
      <c r="AD56" s="54" t="e">
        <f>+Integración!#REF!</f>
        <v>#REF!</v>
      </c>
      <c r="AE56" s="54" t="e">
        <f>+Integración!#REF!</f>
        <v>#REF!</v>
      </c>
      <c r="AF56" s="54" t="e">
        <f>+Integración!#REF!</f>
        <v>#REF!</v>
      </c>
      <c r="AG56" s="91" t="e">
        <f t="shared" si="33"/>
        <v>#REF!</v>
      </c>
      <c r="AH56" s="54" t="e">
        <f t="shared" si="22"/>
        <v>#REF!</v>
      </c>
      <c r="AI56" s="92" t="e">
        <f t="shared" si="23"/>
        <v>#REF!</v>
      </c>
      <c r="AJ56" s="54"/>
      <c r="AK56" s="54"/>
      <c r="AL56" s="54"/>
      <c r="AM56" s="91" t="e">
        <f t="shared" si="47"/>
        <v>#REF!</v>
      </c>
      <c r="AN56" s="54" t="e">
        <f t="shared" si="40"/>
        <v>#REF!</v>
      </c>
      <c r="AO56" s="92" t="e">
        <f t="shared" si="40"/>
        <v>#REF!</v>
      </c>
      <c r="AP56" s="100"/>
      <c r="AR56" s="27"/>
      <c r="AS56" s="132"/>
      <c r="AT56" s="224" t="s">
        <v>211</v>
      </c>
      <c r="AU56" s="224"/>
      <c r="AV56" s="217">
        <f>+AV57+AV58</f>
        <v>0</v>
      </c>
      <c r="AW56" s="217">
        <f t="shared" ref="AW56:AX56" si="145">+AW57+AW58</f>
        <v>0</v>
      </c>
      <c r="AX56" s="217">
        <f t="shared" si="145"/>
        <v>0</v>
      </c>
      <c r="AY56" s="54" t="e">
        <f>+Integración!#REF!</f>
        <v>#REF!</v>
      </c>
      <c r="AZ56" s="54" t="e">
        <f>+Integración!#REF!</f>
        <v>#REF!</v>
      </c>
      <c r="BA56" s="54" t="e">
        <f>+Integración!#REF!</f>
        <v>#REF!</v>
      </c>
      <c r="BB56" s="91" t="e">
        <f t="shared" si="35"/>
        <v>#REF!</v>
      </c>
      <c r="BC56" s="54" t="e">
        <f t="shared" si="24"/>
        <v>#REF!</v>
      </c>
      <c r="BD56" s="92" t="e">
        <f t="shared" si="25"/>
        <v>#REF!</v>
      </c>
      <c r="BE56" s="54"/>
      <c r="BF56" s="54"/>
      <c r="BG56" s="54"/>
      <c r="BH56" s="91" t="e">
        <f t="shared" si="48"/>
        <v>#REF!</v>
      </c>
      <c r="BI56" s="54" t="e">
        <f t="shared" si="41"/>
        <v>#REF!</v>
      </c>
      <c r="BJ56" s="92" t="e">
        <f t="shared" si="41"/>
        <v>#REF!</v>
      </c>
      <c r="BK56" s="100"/>
      <c r="BM56" s="88"/>
      <c r="BN56" s="131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79"/>
      <c r="BZ56" s="64"/>
      <c r="CA56" s="65"/>
      <c r="CB56" s="1"/>
      <c r="CC56" s="63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79"/>
      <c r="CP56" s="64"/>
      <c r="CQ56" s="174"/>
      <c r="CR56" s="1"/>
      <c r="CS56" s="63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79"/>
      <c r="DF56" s="79"/>
      <c r="DG56" s="79"/>
      <c r="DH56" s="64"/>
      <c r="DI56" s="174"/>
      <c r="DJ56" s="1"/>
      <c r="DK56" s="63"/>
      <c r="DL56" s="131"/>
      <c r="DM56" s="131"/>
      <c r="DN56" s="267"/>
      <c r="DO56" s="131"/>
      <c r="DP56" s="131"/>
      <c r="DQ56" s="131"/>
      <c r="DR56" s="131"/>
      <c r="DS56" s="267"/>
      <c r="DT56" s="131"/>
      <c r="DU56" s="131"/>
      <c r="DV56" s="64"/>
      <c r="DW56" s="174"/>
      <c r="DX56" s="1"/>
      <c r="DY56" s="63"/>
      <c r="DZ56" s="131"/>
      <c r="EA56" s="131"/>
      <c r="EB56" s="267"/>
      <c r="EC56" s="131"/>
      <c r="ED56" s="131"/>
      <c r="EE56" s="131"/>
      <c r="EF56" s="131"/>
      <c r="EG56" s="267"/>
      <c r="EH56" s="131"/>
      <c r="EI56" s="131"/>
      <c r="EJ56" s="64"/>
      <c r="EK56" s="174"/>
      <c r="EL56" s="1"/>
      <c r="EM56" s="1"/>
      <c r="EN56" s="20"/>
      <c r="EO56" s="266"/>
      <c r="EP56" s="1"/>
      <c r="EQ56" s="1"/>
      <c r="ER56" s="1"/>
      <c r="ES56" s="1"/>
      <c r="ET56" s="1"/>
      <c r="EU56" s="1"/>
      <c r="EV56" s="1"/>
      <c r="EW56" s="1"/>
    </row>
    <row r="57" spans="2:153" ht="13.9" customHeight="1" x14ac:dyDescent="0.2">
      <c r="B57" s="33"/>
      <c r="C57" s="129">
        <v>5500</v>
      </c>
      <c r="D57" s="234" t="s">
        <v>423</v>
      </c>
      <c r="E57" s="234"/>
      <c r="F57" s="221">
        <f>SUM(F58:F63)</f>
        <v>0</v>
      </c>
      <c r="G57" s="221">
        <f t="shared" ref="G57:H57" si="146">SUM(G58:G63)</f>
        <v>0</v>
      </c>
      <c r="H57" s="221">
        <f t="shared" si="146"/>
        <v>0</v>
      </c>
      <c r="I57" s="212" t="e">
        <f>+Integración!#REF!</f>
        <v>#REF!</v>
      </c>
      <c r="J57" s="212" t="e">
        <f>+Integración!#REF!</f>
        <v>#REF!</v>
      </c>
      <c r="K57" s="212" t="e">
        <f>+Integración!#REF!</f>
        <v>#REF!</v>
      </c>
      <c r="L57" s="222" t="e">
        <f t="shared" si="31"/>
        <v>#REF!</v>
      </c>
      <c r="M57" s="212" t="e">
        <f t="shared" si="17"/>
        <v>#REF!</v>
      </c>
      <c r="N57" s="214" t="e">
        <f t="shared" si="18"/>
        <v>#REF!</v>
      </c>
      <c r="O57" s="49"/>
      <c r="P57" s="49"/>
      <c r="Q57" s="49"/>
      <c r="R57" s="222" t="e">
        <f t="shared" si="46"/>
        <v>#REF!</v>
      </c>
      <c r="S57" s="212" t="e">
        <f t="shared" si="46"/>
        <v>#REF!</v>
      </c>
      <c r="T57" s="214" t="e">
        <f t="shared" si="46"/>
        <v>#REF!</v>
      </c>
      <c r="U57" s="46"/>
      <c r="W57" s="27"/>
      <c r="X57" s="132">
        <v>3230</v>
      </c>
      <c r="Y57" s="224" t="s">
        <v>150</v>
      </c>
      <c r="Z57" s="224"/>
      <c r="AA57" s="242">
        <v>0</v>
      </c>
      <c r="AB57" s="242">
        <v>0</v>
      </c>
      <c r="AC57" s="242">
        <v>0</v>
      </c>
      <c r="AD57" s="48" t="e">
        <f>+Integración!#REF!</f>
        <v>#REF!</v>
      </c>
      <c r="AE57" s="48" t="e">
        <f>+Integración!#REF!</f>
        <v>#REF!</v>
      </c>
      <c r="AF57" s="48" t="e">
        <f>+Integración!#REF!</f>
        <v>#REF!</v>
      </c>
      <c r="AG57" s="99" t="e">
        <f t="shared" si="33"/>
        <v>#REF!</v>
      </c>
      <c r="AH57" s="48" t="e">
        <f t="shared" si="22"/>
        <v>#REF!</v>
      </c>
      <c r="AI57" s="97" t="e">
        <f t="shared" si="23"/>
        <v>#REF!</v>
      </c>
      <c r="AJ57" s="54"/>
      <c r="AK57" s="54"/>
      <c r="AL57" s="54"/>
      <c r="AM57" s="99" t="e">
        <f t="shared" si="47"/>
        <v>#REF!</v>
      </c>
      <c r="AN57" s="48" t="e">
        <f t="shared" si="40"/>
        <v>#REF!</v>
      </c>
      <c r="AO57" s="97" t="e">
        <f t="shared" si="40"/>
        <v>#REF!</v>
      </c>
      <c r="AP57" s="100"/>
      <c r="AR57" s="27"/>
      <c r="AS57" s="132">
        <v>2233</v>
      </c>
      <c r="AT57" s="224" t="s">
        <v>489</v>
      </c>
      <c r="AU57" s="224"/>
      <c r="AV57" s="242">
        <v>0</v>
      </c>
      <c r="AW57" s="242">
        <v>0</v>
      </c>
      <c r="AX57" s="242">
        <v>0</v>
      </c>
      <c r="AY57" s="48" t="e">
        <f>+Integración!#REF!</f>
        <v>#REF!</v>
      </c>
      <c r="AZ57" s="48" t="e">
        <f>+Integración!#REF!</f>
        <v>#REF!</v>
      </c>
      <c r="BA57" s="48" t="e">
        <f>+Integración!#REF!</f>
        <v>#REF!</v>
      </c>
      <c r="BB57" s="99" t="e">
        <f t="shared" si="35"/>
        <v>#REF!</v>
      </c>
      <c r="BC57" s="48" t="e">
        <f t="shared" si="24"/>
        <v>#REF!</v>
      </c>
      <c r="BD57" s="97" t="e">
        <f t="shared" si="25"/>
        <v>#REF!</v>
      </c>
      <c r="BE57" s="54"/>
      <c r="BF57" s="54"/>
      <c r="BG57" s="54"/>
      <c r="BH57" s="99" t="e">
        <f t="shared" si="48"/>
        <v>#REF!</v>
      </c>
      <c r="BI57" s="48" t="e">
        <f t="shared" si="41"/>
        <v>#REF!</v>
      </c>
      <c r="BJ57" s="97" t="e">
        <f t="shared" si="41"/>
        <v>#REF!</v>
      </c>
      <c r="BK57" s="100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77" t="e">
        <f>+CG53-CM53</f>
        <v>#REF!</v>
      </c>
      <c r="CN57" s="177" t="e">
        <f t="shared" ref="CN57:CO57" si="147">+CH53-CN53</f>
        <v>#REF!</v>
      </c>
      <c r="CO57" s="177" t="e">
        <f t="shared" si="147"/>
        <v>#REF!</v>
      </c>
      <c r="CP57" s="1"/>
      <c r="CQ57" s="1"/>
      <c r="CR57" s="1"/>
      <c r="CS57" s="1"/>
      <c r="CT57" s="20"/>
      <c r="CU57" s="1"/>
      <c r="CV57" s="1"/>
      <c r="CW57" s="1"/>
      <c r="CX57" s="1"/>
      <c r="CY57" s="1"/>
      <c r="CZ57" s="1"/>
      <c r="DA57" s="20"/>
      <c r="DB57" s="1"/>
      <c r="DC57" s="1"/>
      <c r="DD57" s="177" t="e">
        <f>+CW11-CX11+DD11-DE11+DD34-DE34</f>
        <v>#REF!</v>
      </c>
      <c r="DE57" s="177"/>
      <c r="DF57" s="177" t="e">
        <f>+CY11-CZ11+DF11-DG11+DF34-DG34</f>
        <v>#REF!</v>
      </c>
      <c r="DG57" s="177"/>
      <c r="DH57" s="1"/>
      <c r="DI57" s="1"/>
      <c r="DJ57" s="1"/>
      <c r="DK57" s="1"/>
      <c r="DL57" s="20"/>
      <c r="DM57" s="1"/>
      <c r="DN57" s="266"/>
      <c r="DO57" s="70" t="e">
        <f>+DO48-BW40-BW53-BW49</f>
        <v>#REF!</v>
      </c>
      <c r="DP57" s="70" t="e">
        <f>+DP48-BX40-BX53-BX49</f>
        <v>#REF!</v>
      </c>
      <c r="DQ57" s="20"/>
      <c r="DR57" s="1"/>
      <c r="DS57" s="266"/>
      <c r="DT57" s="70" t="e">
        <f>+DT48-DT47-DT43</f>
        <v>#REF!</v>
      </c>
      <c r="DU57" s="70" t="e">
        <f>+DU48-DU47-DU43</f>
        <v>#REF!</v>
      </c>
      <c r="DV57" s="1"/>
      <c r="DW57" s="1"/>
      <c r="DX57" s="1"/>
      <c r="DY57" s="1"/>
      <c r="DZ57" s="20"/>
      <c r="EA57" s="1"/>
      <c r="EB57" s="266"/>
      <c r="EC57" s="177" t="e">
        <f>+EC48-BW40-BW53-BW49</f>
        <v>#REF!</v>
      </c>
      <c r="ED57" s="177" t="e">
        <f>+ED48-BX40-BX53-BX49</f>
        <v>#REF!</v>
      </c>
      <c r="EE57" s="20"/>
      <c r="EF57" s="1"/>
      <c r="EG57" s="266"/>
      <c r="EH57" s="249" t="e">
        <f>+EH48-EH47-EH43</f>
        <v>#REF!</v>
      </c>
      <c r="EI57" s="249" t="e">
        <f>+EI48-EI47-EI43</f>
        <v>#REF!</v>
      </c>
      <c r="EJ57" s="1"/>
      <c r="EK57" s="1"/>
      <c r="EL57" s="1"/>
      <c r="EM57" s="1"/>
      <c r="EN57" s="20"/>
      <c r="EO57" s="266"/>
      <c r="EP57" s="1"/>
      <c r="EQ57" s="1"/>
      <c r="ER57" s="1"/>
      <c r="ES57" s="1"/>
      <c r="ET57" s="1"/>
      <c r="EU57" s="1"/>
      <c r="EV57" s="1"/>
      <c r="EW57" s="1"/>
    </row>
    <row r="58" spans="2:153" ht="13.9" customHeight="1" x14ac:dyDescent="0.2">
      <c r="B58" s="33"/>
      <c r="C58" s="128">
        <v>5510</v>
      </c>
      <c r="D58" s="235" t="s">
        <v>424</v>
      </c>
      <c r="E58" s="235"/>
      <c r="F58" s="225">
        <v>0</v>
      </c>
      <c r="G58" s="225">
        <v>0</v>
      </c>
      <c r="H58" s="225">
        <v>0</v>
      </c>
      <c r="I58" s="212" t="e">
        <f>+Integración!#REF!</f>
        <v>#REF!</v>
      </c>
      <c r="J58" s="212" t="e">
        <f>+Integración!#REF!</f>
        <v>#REF!</v>
      </c>
      <c r="K58" s="212" t="e">
        <f>+Integración!#REF!</f>
        <v>#REF!</v>
      </c>
      <c r="L58" s="218" t="e">
        <f t="shared" si="31"/>
        <v>#REF!</v>
      </c>
      <c r="M58" s="225" t="e">
        <f t="shared" si="17"/>
        <v>#REF!</v>
      </c>
      <c r="N58" s="227" t="e">
        <f t="shared" si="18"/>
        <v>#REF!</v>
      </c>
      <c r="O58" s="52"/>
      <c r="P58" s="52"/>
      <c r="Q58" s="52"/>
      <c r="R58" s="218" t="e">
        <f t="shared" si="46"/>
        <v>#REF!</v>
      </c>
      <c r="S58" s="225" t="e">
        <f t="shared" si="46"/>
        <v>#REF!</v>
      </c>
      <c r="T58" s="227" t="e">
        <f t="shared" si="46"/>
        <v>#REF!</v>
      </c>
      <c r="U58" s="26"/>
      <c r="W58" s="27"/>
      <c r="X58" s="132">
        <v>3240</v>
      </c>
      <c r="Y58" s="244" t="s">
        <v>151</v>
      </c>
      <c r="Z58" s="244"/>
      <c r="AA58" s="242">
        <v>0</v>
      </c>
      <c r="AB58" s="242">
        <v>0</v>
      </c>
      <c r="AC58" s="242">
        <v>0</v>
      </c>
      <c r="AD58" s="254" t="e">
        <f>+Integración!#REF!</f>
        <v>#REF!</v>
      </c>
      <c r="AE58" s="254" t="e">
        <f>+Integración!#REF!</f>
        <v>#REF!</v>
      </c>
      <c r="AF58" s="254" t="e">
        <f>+Integración!#REF!</f>
        <v>#REF!</v>
      </c>
      <c r="AG58" s="263" t="e">
        <f t="shared" si="33"/>
        <v>#REF!</v>
      </c>
      <c r="AH58" s="254" t="e">
        <f t="shared" si="22"/>
        <v>#REF!</v>
      </c>
      <c r="AI58" s="265" t="e">
        <f t="shared" si="23"/>
        <v>#REF!</v>
      </c>
      <c r="AJ58" s="66"/>
      <c r="AK58" s="66"/>
      <c r="AL58" s="66"/>
      <c r="AM58" s="263" t="e">
        <f t="shared" si="47"/>
        <v>#REF!</v>
      </c>
      <c r="AN58" s="254" t="e">
        <f t="shared" si="40"/>
        <v>#REF!</v>
      </c>
      <c r="AO58" s="265" t="e">
        <f t="shared" si="40"/>
        <v>#REF!</v>
      </c>
      <c r="AP58" s="100"/>
      <c r="AR58" s="27"/>
      <c r="AS58" s="132">
        <v>2234</v>
      </c>
      <c r="AT58" s="244" t="s">
        <v>490</v>
      </c>
      <c r="AU58" s="244"/>
      <c r="AV58" s="242">
        <v>0</v>
      </c>
      <c r="AW58" s="242">
        <v>0</v>
      </c>
      <c r="AX58" s="242">
        <v>0</v>
      </c>
      <c r="AY58" s="254" t="e">
        <f>+Integración!#REF!</f>
        <v>#REF!</v>
      </c>
      <c r="AZ58" s="254" t="e">
        <f>+Integración!#REF!</f>
        <v>#REF!</v>
      </c>
      <c r="BA58" s="254" t="e">
        <f>+Integración!#REF!</f>
        <v>#REF!</v>
      </c>
      <c r="BB58" s="263" t="e">
        <f t="shared" si="35"/>
        <v>#REF!</v>
      </c>
      <c r="BC58" s="254" t="e">
        <f t="shared" si="24"/>
        <v>#REF!</v>
      </c>
      <c r="BD58" s="265" t="e">
        <f t="shared" si="25"/>
        <v>#REF!</v>
      </c>
      <c r="BE58" s="66"/>
      <c r="BF58" s="66"/>
      <c r="BG58" s="66"/>
      <c r="BH58" s="263" t="e">
        <f t="shared" si="48"/>
        <v>#REF!</v>
      </c>
      <c r="BI58" s="254" t="e">
        <f t="shared" si="41"/>
        <v>#REF!</v>
      </c>
      <c r="BJ58" s="265" t="e">
        <f t="shared" si="41"/>
        <v>#REF!</v>
      </c>
      <c r="BK58" s="100"/>
    </row>
    <row r="59" spans="2:153" ht="13.9" customHeight="1" x14ac:dyDescent="0.2">
      <c r="B59" s="33"/>
      <c r="C59" s="128">
        <v>5520</v>
      </c>
      <c r="D59" s="235" t="s">
        <v>51</v>
      </c>
      <c r="E59" s="235"/>
      <c r="F59" s="225">
        <v>0</v>
      </c>
      <c r="G59" s="225">
        <v>0</v>
      </c>
      <c r="H59" s="225">
        <v>0</v>
      </c>
      <c r="I59" s="212" t="e">
        <f>+Integración!#REF!</f>
        <v>#REF!</v>
      </c>
      <c r="J59" s="212" t="e">
        <f>+Integración!#REF!</f>
        <v>#REF!</v>
      </c>
      <c r="K59" s="212" t="e">
        <f>+Integración!#REF!</f>
        <v>#REF!</v>
      </c>
      <c r="L59" s="218" t="e">
        <f t="shared" si="31"/>
        <v>#REF!</v>
      </c>
      <c r="M59" s="225" t="e">
        <f t="shared" si="17"/>
        <v>#REF!</v>
      </c>
      <c r="N59" s="227" t="e">
        <f t="shared" si="18"/>
        <v>#REF!</v>
      </c>
      <c r="O59" s="50"/>
      <c r="P59" s="50"/>
      <c r="Q59" s="50"/>
      <c r="R59" s="218" t="e">
        <f t="shared" si="46"/>
        <v>#REF!</v>
      </c>
      <c r="S59" s="225" t="e">
        <f t="shared" si="46"/>
        <v>#REF!</v>
      </c>
      <c r="T59" s="227" t="e">
        <f t="shared" si="46"/>
        <v>#REF!</v>
      </c>
      <c r="U59" s="26"/>
      <c r="W59" s="27"/>
      <c r="X59" s="132">
        <v>3250</v>
      </c>
      <c r="Y59" s="224" t="s">
        <v>471</v>
      </c>
      <c r="Z59" s="224"/>
      <c r="AA59" s="242">
        <v>0</v>
      </c>
      <c r="AB59" s="242">
        <v>0</v>
      </c>
      <c r="AC59" s="242">
        <v>0</v>
      </c>
      <c r="AD59" s="48" t="e">
        <f>+Integración!#REF!</f>
        <v>#REF!</v>
      </c>
      <c r="AE59" s="48" t="e">
        <f>+Integración!#REF!</f>
        <v>#REF!</v>
      </c>
      <c r="AF59" s="48" t="e">
        <f>+Integración!#REF!</f>
        <v>#REF!</v>
      </c>
      <c r="AG59" s="99" t="e">
        <f t="shared" si="33"/>
        <v>#REF!</v>
      </c>
      <c r="AH59" s="48" t="e">
        <f t="shared" si="22"/>
        <v>#REF!</v>
      </c>
      <c r="AI59" s="97" t="e">
        <f t="shared" si="23"/>
        <v>#REF!</v>
      </c>
      <c r="AJ59" s="50"/>
      <c r="AK59" s="50"/>
      <c r="AL59" s="50"/>
      <c r="AM59" s="99" t="e">
        <f t="shared" si="47"/>
        <v>#REF!</v>
      </c>
      <c r="AN59" s="48" t="e">
        <f t="shared" si="40"/>
        <v>#REF!</v>
      </c>
      <c r="AO59" s="97" t="e">
        <f t="shared" si="40"/>
        <v>#REF!</v>
      </c>
      <c r="AP59" s="100"/>
      <c r="AR59" s="27"/>
      <c r="AS59" s="132"/>
      <c r="AT59" s="224" t="s">
        <v>491</v>
      </c>
      <c r="AU59" s="224"/>
      <c r="AV59" s="242">
        <v>0</v>
      </c>
      <c r="AW59" s="242">
        <v>0</v>
      </c>
      <c r="AX59" s="242">
        <v>0</v>
      </c>
      <c r="AY59" s="48" t="e">
        <f>+Integración!#REF!</f>
        <v>#REF!</v>
      </c>
      <c r="AZ59" s="48" t="e">
        <f>+Integración!#REF!</f>
        <v>#REF!</v>
      </c>
      <c r="BA59" s="48" t="e">
        <f>+Integración!#REF!</f>
        <v>#REF!</v>
      </c>
      <c r="BB59" s="99" t="e">
        <f t="shared" si="35"/>
        <v>#REF!</v>
      </c>
      <c r="BC59" s="48" t="e">
        <f t="shared" si="24"/>
        <v>#REF!</v>
      </c>
      <c r="BD59" s="97" t="e">
        <f t="shared" si="25"/>
        <v>#REF!</v>
      </c>
      <c r="BE59" s="50"/>
      <c r="BF59" s="50"/>
      <c r="BG59" s="50"/>
      <c r="BH59" s="99" t="e">
        <f t="shared" si="48"/>
        <v>#REF!</v>
      </c>
      <c r="BI59" s="48" t="e">
        <f t="shared" si="41"/>
        <v>#REF!</v>
      </c>
      <c r="BJ59" s="97" t="e">
        <f t="shared" si="41"/>
        <v>#REF!</v>
      </c>
      <c r="BK59" s="100"/>
    </row>
    <row r="60" spans="2:153" ht="13.9" customHeight="1" x14ac:dyDescent="0.2">
      <c r="B60" s="33"/>
      <c r="C60" s="128">
        <v>5530</v>
      </c>
      <c r="D60" s="235" t="s">
        <v>425</v>
      </c>
      <c r="E60" s="235"/>
      <c r="F60" s="217">
        <v>0</v>
      </c>
      <c r="G60" s="217">
        <v>0</v>
      </c>
      <c r="H60" s="217">
        <v>0</v>
      </c>
      <c r="I60" s="212" t="e">
        <f>+Integración!#REF!</f>
        <v>#REF!</v>
      </c>
      <c r="J60" s="212" t="e">
        <f>+Integración!#REF!</f>
        <v>#REF!</v>
      </c>
      <c r="K60" s="212" t="e">
        <f>+Integración!#REF!</f>
        <v>#REF!</v>
      </c>
      <c r="L60" s="218" t="e">
        <f t="shared" si="31"/>
        <v>#REF!</v>
      </c>
      <c r="M60" s="225" t="e">
        <f t="shared" si="17"/>
        <v>#REF!</v>
      </c>
      <c r="N60" s="227" t="e">
        <f t="shared" si="18"/>
        <v>#REF!</v>
      </c>
      <c r="O60" s="54"/>
      <c r="P60" s="54"/>
      <c r="Q60" s="54"/>
      <c r="R60" s="218" t="e">
        <f t="shared" si="46"/>
        <v>#REF!</v>
      </c>
      <c r="S60" s="225" t="e">
        <f t="shared" si="46"/>
        <v>#REF!</v>
      </c>
      <c r="T60" s="227" t="e">
        <f t="shared" si="46"/>
        <v>#REF!</v>
      </c>
      <c r="U60" s="26"/>
      <c r="W60" s="27"/>
      <c r="X60" s="133">
        <v>3300</v>
      </c>
      <c r="Y60" s="233" t="s">
        <v>472</v>
      </c>
      <c r="Z60" s="233"/>
      <c r="AA60" s="221">
        <f>SUM(AA61:AA62)</f>
        <v>0</v>
      </c>
      <c r="AB60" s="221">
        <f t="shared" ref="AB60:AC60" si="148">SUM(AB61:AB62)</f>
        <v>0</v>
      </c>
      <c r="AC60" s="221">
        <f t="shared" si="148"/>
        <v>0</v>
      </c>
      <c r="AD60" s="50" t="e">
        <f>+Integración!#REF!</f>
        <v>#REF!</v>
      </c>
      <c r="AE60" s="50" t="e">
        <f>+Integración!#REF!</f>
        <v>#REF!</v>
      </c>
      <c r="AF60" s="50" t="e">
        <f>+Integración!#REF!</f>
        <v>#REF!</v>
      </c>
      <c r="AG60" s="89" t="e">
        <f t="shared" si="33"/>
        <v>#REF!</v>
      </c>
      <c r="AH60" s="50" t="e">
        <f t="shared" si="22"/>
        <v>#REF!</v>
      </c>
      <c r="AI60" s="90" t="e">
        <f t="shared" si="23"/>
        <v>#REF!</v>
      </c>
      <c r="AJ60" s="54"/>
      <c r="AK60" s="54"/>
      <c r="AL60" s="54"/>
      <c r="AM60" s="89" t="e">
        <f t="shared" si="47"/>
        <v>#REF!</v>
      </c>
      <c r="AN60" s="50" t="e">
        <f t="shared" si="40"/>
        <v>#REF!</v>
      </c>
      <c r="AO60" s="90" t="e">
        <f t="shared" si="40"/>
        <v>#REF!</v>
      </c>
      <c r="AP60" s="100"/>
      <c r="AR60" s="27"/>
      <c r="AS60" s="133"/>
      <c r="AT60" s="233" t="s">
        <v>480</v>
      </c>
      <c r="AU60" s="233"/>
      <c r="AV60" s="221">
        <f>+AV61+AV64</f>
        <v>0</v>
      </c>
      <c r="AW60" s="221">
        <f t="shared" ref="AW60:AX60" si="149">+AW61+AW64</f>
        <v>0</v>
      </c>
      <c r="AX60" s="221">
        <f t="shared" si="149"/>
        <v>0</v>
      </c>
      <c r="AY60" s="50" t="e">
        <f>+Integración!#REF!</f>
        <v>#REF!</v>
      </c>
      <c r="AZ60" s="50" t="e">
        <f>+Integración!#REF!</f>
        <v>#REF!</v>
      </c>
      <c r="BA60" s="50" t="e">
        <f>+Integración!#REF!</f>
        <v>#REF!</v>
      </c>
      <c r="BB60" s="89" t="e">
        <f t="shared" si="35"/>
        <v>#REF!</v>
      </c>
      <c r="BC60" s="50" t="e">
        <f t="shared" si="24"/>
        <v>#REF!</v>
      </c>
      <c r="BD60" s="90" t="e">
        <f t="shared" si="25"/>
        <v>#REF!</v>
      </c>
      <c r="BE60" s="54"/>
      <c r="BF60" s="54"/>
      <c r="BG60" s="54"/>
      <c r="BH60" s="89" t="e">
        <f t="shared" si="48"/>
        <v>#REF!</v>
      </c>
      <c r="BI60" s="50" t="e">
        <f t="shared" si="41"/>
        <v>#REF!</v>
      </c>
      <c r="BJ60" s="90" t="e">
        <f t="shared" si="41"/>
        <v>#REF!</v>
      </c>
      <c r="BK60" s="100"/>
    </row>
    <row r="61" spans="2:153" ht="13.9" customHeight="1" x14ac:dyDescent="0.2">
      <c r="B61" s="33"/>
      <c r="C61" s="128">
        <v>5540</v>
      </c>
      <c r="D61" s="235" t="s">
        <v>426</v>
      </c>
      <c r="E61" s="235"/>
      <c r="F61" s="217">
        <v>0</v>
      </c>
      <c r="G61" s="217">
        <v>0</v>
      </c>
      <c r="H61" s="217">
        <v>0</v>
      </c>
      <c r="I61" s="212" t="e">
        <f>+Integración!#REF!</f>
        <v>#REF!</v>
      </c>
      <c r="J61" s="212" t="e">
        <f>+Integración!#REF!</f>
        <v>#REF!</v>
      </c>
      <c r="K61" s="212" t="e">
        <f>+Integración!#REF!</f>
        <v>#REF!</v>
      </c>
      <c r="L61" s="218" t="e">
        <f t="shared" si="31"/>
        <v>#REF!</v>
      </c>
      <c r="M61" s="225" t="e">
        <f t="shared" si="17"/>
        <v>#REF!</v>
      </c>
      <c r="N61" s="227" t="e">
        <f t="shared" si="18"/>
        <v>#REF!</v>
      </c>
      <c r="O61" s="54"/>
      <c r="P61" s="54"/>
      <c r="Q61" s="54"/>
      <c r="R61" s="218" t="e">
        <f t="shared" si="46"/>
        <v>#REF!</v>
      </c>
      <c r="S61" s="225" t="e">
        <f t="shared" si="46"/>
        <v>#REF!</v>
      </c>
      <c r="T61" s="227" t="e">
        <f t="shared" si="46"/>
        <v>#REF!</v>
      </c>
      <c r="U61" s="26"/>
      <c r="W61" s="27"/>
      <c r="X61" s="132">
        <v>3310</v>
      </c>
      <c r="Y61" s="224" t="s">
        <v>473</v>
      </c>
      <c r="Z61" s="224"/>
      <c r="AA61" s="242">
        <v>0</v>
      </c>
      <c r="AB61" s="242">
        <v>0</v>
      </c>
      <c r="AC61" s="242">
        <v>0</v>
      </c>
      <c r="AD61" s="47" t="e">
        <f>+Integración!#REF!</f>
        <v>#REF!</v>
      </c>
      <c r="AE61" s="47" t="e">
        <f>+Integración!#REF!</f>
        <v>#REF!</v>
      </c>
      <c r="AF61" s="47" t="e">
        <f>+Integración!#REF!</f>
        <v>#REF!</v>
      </c>
      <c r="AG61" s="98" t="e">
        <f t="shared" si="33"/>
        <v>#REF!</v>
      </c>
      <c r="AH61" s="47" t="e">
        <f t="shared" si="22"/>
        <v>#REF!</v>
      </c>
      <c r="AI61" s="96" t="e">
        <f t="shared" si="23"/>
        <v>#REF!</v>
      </c>
      <c r="AJ61" s="54"/>
      <c r="AK61" s="54"/>
      <c r="AL61" s="54"/>
      <c r="AM61" s="98" t="e">
        <f t="shared" si="47"/>
        <v>#REF!</v>
      </c>
      <c r="AN61" s="47" t="e">
        <f t="shared" si="40"/>
        <v>#REF!</v>
      </c>
      <c r="AO61" s="96" t="e">
        <f t="shared" si="40"/>
        <v>#REF!</v>
      </c>
      <c r="AP61" s="100"/>
      <c r="AR61" s="27"/>
      <c r="AS61" s="132"/>
      <c r="AT61" s="224" t="s">
        <v>217</v>
      </c>
      <c r="AU61" s="224"/>
      <c r="AV61" s="217">
        <f>+AV62+AV63</f>
        <v>0</v>
      </c>
      <c r="AW61" s="217">
        <f t="shared" ref="AW61:AX61" si="150">+AW62+AW63</f>
        <v>0</v>
      </c>
      <c r="AX61" s="217">
        <f t="shared" si="150"/>
        <v>0</v>
      </c>
      <c r="AY61" s="47" t="e">
        <f>+Integración!#REF!</f>
        <v>#REF!</v>
      </c>
      <c r="AZ61" s="47" t="e">
        <f>+Integración!#REF!</f>
        <v>#REF!</v>
      </c>
      <c r="BA61" s="47" t="e">
        <f>+Integración!#REF!</f>
        <v>#REF!</v>
      </c>
      <c r="BB61" s="98" t="e">
        <f t="shared" si="35"/>
        <v>#REF!</v>
      </c>
      <c r="BC61" s="47" t="e">
        <f t="shared" si="24"/>
        <v>#REF!</v>
      </c>
      <c r="BD61" s="96" t="e">
        <f t="shared" si="25"/>
        <v>#REF!</v>
      </c>
      <c r="BE61" s="54"/>
      <c r="BF61" s="54"/>
      <c r="BG61" s="54"/>
      <c r="BH61" s="98" t="e">
        <f t="shared" si="48"/>
        <v>#REF!</v>
      </c>
      <c r="BI61" s="47" t="e">
        <f t="shared" si="41"/>
        <v>#REF!</v>
      </c>
      <c r="BJ61" s="96" t="e">
        <f t="shared" si="41"/>
        <v>#REF!</v>
      </c>
      <c r="BK61" s="100"/>
    </row>
    <row r="62" spans="2:153" ht="13.9" customHeight="1" x14ac:dyDescent="0.2">
      <c r="B62" s="33"/>
      <c r="C62" s="128">
        <v>5550</v>
      </c>
      <c r="D62" s="235" t="s">
        <v>427</v>
      </c>
      <c r="E62" s="235"/>
      <c r="F62" s="217">
        <v>0</v>
      </c>
      <c r="G62" s="217">
        <v>0</v>
      </c>
      <c r="H62" s="217">
        <v>0</v>
      </c>
      <c r="I62" s="212" t="e">
        <f>+Integración!#REF!</f>
        <v>#REF!</v>
      </c>
      <c r="J62" s="212" t="e">
        <f>+Integración!#REF!</f>
        <v>#REF!</v>
      </c>
      <c r="K62" s="212" t="e">
        <f>+Integración!#REF!</f>
        <v>#REF!</v>
      </c>
      <c r="L62" s="218" t="e">
        <f t="shared" si="31"/>
        <v>#REF!</v>
      </c>
      <c r="M62" s="225" t="e">
        <f t="shared" si="17"/>
        <v>#REF!</v>
      </c>
      <c r="N62" s="227" t="e">
        <f t="shared" si="18"/>
        <v>#REF!</v>
      </c>
      <c r="O62" s="54"/>
      <c r="P62" s="54"/>
      <c r="Q62" s="54"/>
      <c r="R62" s="218" t="e">
        <f t="shared" si="46"/>
        <v>#REF!</v>
      </c>
      <c r="S62" s="225" t="e">
        <f t="shared" si="46"/>
        <v>#REF!</v>
      </c>
      <c r="T62" s="227" t="e">
        <f t="shared" si="46"/>
        <v>#REF!</v>
      </c>
      <c r="U62" s="26"/>
      <c r="W62" s="27"/>
      <c r="X62" s="132">
        <v>3320</v>
      </c>
      <c r="Y62" s="224" t="s">
        <v>474</v>
      </c>
      <c r="Z62" s="224"/>
      <c r="AA62" s="242">
        <v>0</v>
      </c>
      <c r="AB62" s="242">
        <v>0</v>
      </c>
      <c r="AC62" s="242">
        <v>0</v>
      </c>
      <c r="AD62" s="48" t="e">
        <f>+Integración!#REF!</f>
        <v>#REF!</v>
      </c>
      <c r="AE62" s="48" t="e">
        <f>+Integración!#REF!</f>
        <v>#REF!</v>
      </c>
      <c r="AF62" s="48" t="e">
        <f>+Integración!#REF!</f>
        <v>#REF!</v>
      </c>
      <c r="AG62" s="99" t="e">
        <f t="shared" si="33"/>
        <v>#REF!</v>
      </c>
      <c r="AH62" s="48" t="e">
        <f t="shared" si="22"/>
        <v>#REF!</v>
      </c>
      <c r="AI62" s="97" t="e">
        <f t="shared" si="23"/>
        <v>#REF!</v>
      </c>
      <c r="AJ62" s="54"/>
      <c r="AK62" s="54"/>
      <c r="AL62" s="54"/>
      <c r="AM62" s="99" t="e">
        <f t="shared" si="47"/>
        <v>#REF!</v>
      </c>
      <c r="AN62" s="48" t="e">
        <f t="shared" si="40"/>
        <v>#REF!</v>
      </c>
      <c r="AO62" s="97" t="e">
        <f t="shared" si="40"/>
        <v>#REF!</v>
      </c>
      <c r="AP62" s="100"/>
      <c r="AR62" s="27"/>
      <c r="AS62" s="132">
        <v>2131</v>
      </c>
      <c r="AT62" s="224" t="s">
        <v>489</v>
      </c>
      <c r="AU62" s="224"/>
      <c r="AV62" s="242">
        <v>0</v>
      </c>
      <c r="AW62" s="242">
        <v>0</v>
      </c>
      <c r="AX62" s="242">
        <v>0</v>
      </c>
      <c r="AY62" s="48" t="e">
        <f>+Integración!#REF!</f>
        <v>#REF!</v>
      </c>
      <c r="AZ62" s="48" t="e">
        <f>+Integración!#REF!</f>
        <v>#REF!</v>
      </c>
      <c r="BA62" s="48" t="e">
        <f>+Integración!#REF!</f>
        <v>#REF!</v>
      </c>
      <c r="BB62" s="99" t="e">
        <f t="shared" si="35"/>
        <v>#REF!</v>
      </c>
      <c r="BC62" s="48" t="e">
        <f t="shared" si="24"/>
        <v>#REF!</v>
      </c>
      <c r="BD62" s="97" t="e">
        <f t="shared" si="25"/>
        <v>#REF!</v>
      </c>
      <c r="BE62" s="54"/>
      <c r="BF62" s="54"/>
      <c r="BG62" s="54"/>
      <c r="BH62" s="99" t="e">
        <f t="shared" si="48"/>
        <v>#REF!</v>
      </c>
      <c r="BI62" s="48" t="e">
        <f t="shared" si="41"/>
        <v>#REF!</v>
      </c>
      <c r="BJ62" s="97" t="e">
        <f t="shared" si="41"/>
        <v>#REF!</v>
      </c>
      <c r="BK62" s="100"/>
    </row>
    <row r="63" spans="2:153" ht="13.9" customHeight="1" x14ac:dyDescent="0.2">
      <c r="B63" s="33"/>
      <c r="C63" s="128">
        <v>5590</v>
      </c>
      <c r="D63" s="235" t="s">
        <v>428</v>
      </c>
      <c r="E63" s="235"/>
      <c r="F63" s="217">
        <v>0</v>
      </c>
      <c r="G63" s="217">
        <v>0</v>
      </c>
      <c r="H63" s="217">
        <v>0</v>
      </c>
      <c r="I63" s="212" t="e">
        <f>+Integración!#REF!</f>
        <v>#REF!</v>
      </c>
      <c r="J63" s="212" t="e">
        <f>+Integración!#REF!</f>
        <v>#REF!</v>
      </c>
      <c r="K63" s="212" t="e">
        <f>+Integración!#REF!</f>
        <v>#REF!</v>
      </c>
      <c r="L63" s="218" t="e">
        <f t="shared" si="31"/>
        <v>#REF!</v>
      </c>
      <c r="M63" s="225" t="e">
        <f t="shared" si="17"/>
        <v>#REF!</v>
      </c>
      <c r="N63" s="227" t="e">
        <f t="shared" si="18"/>
        <v>#REF!</v>
      </c>
      <c r="O63" s="54"/>
      <c r="P63" s="54"/>
      <c r="Q63" s="54"/>
      <c r="R63" s="218" t="e">
        <f t="shared" si="46"/>
        <v>#REF!</v>
      </c>
      <c r="S63" s="225" t="e">
        <f t="shared" si="46"/>
        <v>#REF!</v>
      </c>
      <c r="T63" s="227" t="e">
        <f t="shared" si="46"/>
        <v>#REF!</v>
      </c>
      <c r="U63" s="26"/>
      <c r="W63" s="27"/>
      <c r="X63" s="132"/>
      <c r="Y63" s="216"/>
      <c r="Z63" s="216"/>
      <c r="AA63" s="217"/>
      <c r="AB63" s="217"/>
      <c r="AC63" s="217"/>
      <c r="AD63" s="54"/>
      <c r="AE63" s="54"/>
      <c r="AF63" s="54"/>
      <c r="AG63" s="91"/>
      <c r="AH63" s="54"/>
      <c r="AI63" s="92"/>
      <c r="AJ63" s="54"/>
      <c r="AK63" s="54"/>
      <c r="AL63" s="54"/>
      <c r="AM63" s="91"/>
      <c r="AN63" s="54"/>
      <c r="AO63" s="92"/>
      <c r="AP63" s="100"/>
      <c r="AR63" s="27"/>
      <c r="AS63" s="132">
        <v>2132</v>
      </c>
      <c r="AT63" s="216" t="s">
        <v>490</v>
      </c>
      <c r="AU63" s="216"/>
      <c r="AV63" s="242">
        <v>0</v>
      </c>
      <c r="AW63" s="242">
        <v>0</v>
      </c>
      <c r="AX63" s="242">
        <v>0</v>
      </c>
      <c r="AY63" s="54" t="e">
        <f>+Integración!#REF!</f>
        <v>#REF!</v>
      </c>
      <c r="AZ63" s="54" t="e">
        <f>+Integración!#REF!</f>
        <v>#REF!</v>
      </c>
      <c r="BA63" s="54" t="e">
        <f>+Integración!#REF!</f>
        <v>#REF!</v>
      </c>
      <c r="BB63" s="91" t="e">
        <f t="shared" si="35"/>
        <v>#REF!</v>
      </c>
      <c r="BC63" s="54" t="e">
        <f t="shared" si="24"/>
        <v>#REF!</v>
      </c>
      <c r="BD63" s="92" t="e">
        <f t="shared" si="25"/>
        <v>#REF!</v>
      </c>
      <c r="BE63" s="54"/>
      <c r="BF63" s="54"/>
      <c r="BG63" s="54"/>
      <c r="BH63" s="91" t="e">
        <f t="shared" si="48"/>
        <v>#REF!</v>
      </c>
      <c r="BI63" s="54" t="e">
        <f t="shared" si="41"/>
        <v>#REF!</v>
      </c>
      <c r="BJ63" s="92" t="e">
        <f t="shared" si="41"/>
        <v>#REF!</v>
      </c>
      <c r="BK63" s="100"/>
    </row>
    <row r="64" spans="2:153" ht="13.9" customHeight="1" x14ac:dyDescent="0.2">
      <c r="B64" s="33"/>
      <c r="C64" s="129">
        <v>5600</v>
      </c>
      <c r="D64" s="234" t="s">
        <v>429</v>
      </c>
      <c r="E64" s="234"/>
      <c r="F64" s="221">
        <f>SUM(F65)</f>
        <v>0</v>
      </c>
      <c r="G64" s="221">
        <f t="shared" ref="G64:H64" si="151">SUM(G65)</f>
        <v>0</v>
      </c>
      <c r="H64" s="221">
        <f t="shared" si="151"/>
        <v>0</v>
      </c>
      <c r="I64" s="212" t="e">
        <f>+Integración!#REF!</f>
        <v>#REF!</v>
      </c>
      <c r="J64" s="212" t="e">
        <f>+Integración!#REF!</f>
        <v>#REF!</v>
      </c>
      <c r="K64" s="212" t="e">
        <f>+Integración!#REF!</f>
        <v>#REF!</v>
      </c>
      <c r="L64" s="222" t="e">
        <f t="shared" si="31"/>
        <v>#REF!</v>
      </c>
      <c r="M64" s="212" t="e">
        <f t="shared" si="17"/>
        <v>#REF!</v>
      </c>
      <c r="N64" s="214" t="e">
        <f t="shared" si="18"/>
        <v>#REF!</v>
      </c>
      <c r="O64" s="49"/>
      <c r="P64" s="49"/>
      <c r="Q64" s="49"/>
      <c r="R64" s="222" t="e">
        <f t="shared" si="46"/>
        <v>#REF!</v>
      </c>
      <c r="S64" s="212" t="e">
        <f t="shared" si="46"/>
        <v>#REF!</v>
      </c>
      <c r="T64" s="214" t="e">
        <f t="shared" si="46"/>
        <v>#REF!</v>
      </c>
      <c r="U64" s="26"/>
      <c r="W64" s="27"/>
      <c r="X64" s="132"/>
      <c r="Y64" s="216"/>
      <c r="Z64" s="216"/>
      <c r="AA64" s="217"/>
      <c r="AB64" s="217"/>
      <c r="AC64" s="217"/>
      <c r="AD64" s="54"/>
      <c r="AE64" s="54"/>
      <c r="AF64" s="54"/>
      <c r="AG64" s="91"/>
      <c r="AH64" s="54"/>
      <c r="AI64" s="92"/>
      <c r="AJ64" s="54"/>
      <c r="AK64" s="54"/>
      <c r="AL64" s="54"/>
      <c r="AM64" s="91"/>
      <c r="AN64" s="54"/>
      <c r="AO64" s="92"/>
      <c r="AP64" s="100"/>
      <c r="AR64" s="27"/>
      <c r="AS64" s="132"/>
      <c r="AT64" s="216" t="s">
        <v>492</v>
      </c>
      <c r="AU64" s="216"/>
      <c r="AV64" s="242">
        <v>0</v>
      </c>
      <c r="AW64" s="242">
        <v>0</v>
      </c>
      <c r="AX64" s="242">
        <v>0</v>
      </c>
      <c r="AY64" s="54" t="e">
        <f>+Integración!#REF!</f>
        <v>#REF!</v>
      </c>
      <c r="AZ64" s="54" t="e">
        <f>+Integración!#REF!</f>
        <v>#REF!</v>
      </c>
      <c r="BA64" s="54" t="e">
        <f>+Integración!#REF!</f>
        <v>#REF!</v>
      </c>
      <c r="BB64" s="91" t="e">
        <f t="shared" si="35"/>
        <v>#REF!</v>
      </c>
      <c r="BC64" s="54" t="e">
        <f t="shared" si="24"/>
        <v>#REF!</v>
      </c>
      <c r="BD64" s="92" t="e">
        <f t="shared" si="25"/>
        <v>#REF!</v>
      </c>
      <c r="BE64" s="54"/>
      <c r="BF64" s="54"/>
      <c r="BG64" s="54"/>
      <c r="BH64" s="91" t="e">
        <f t="shared" si="48"/>
        <v>#REF!</v>
      </c>
      <c r="BI64" s="54" t="e">
        <f t="shared" si="41"/>
        <v>#REF!</v>
      </c>
      <c r="BJ64" s="92" t="e">
        <f t="shared" si="41"/>
        <v>#REF!</v>
      </c>
      <c r="BK64" s="100"/>
    </row>
    <row r="65" spans="2:63" ht="13.9" customHeight="1" x14ac:dyDescent="0.2">
      <c r="B65" s="33"/>
      <c r="C65" s="128">
        <v>5610</v>
      </c>
      <c r="D65" s="235" t="s">
        <v>430</v>
      </c>
      <c r="E65" s="235"/>
      <c r="F65" s="225">
        <v>0</v>
      </c>
      <c r="G65" s="225">
        <v>0</v>
      </c>
      <c r="H65" s="225">
        <v>0</v>
      </c>
      <c r="I65" s="212" t="e">
        <f>+Integración!#REF!</f>
        <v>#REF!</v>
      </c>
      <c r="J65" s="212" t="e">
        <f>+Integración!#REF!</f>
        <v>#REF!</v>
      </c>
      <c r="K65" s="212" t="e">
        <f>+Integración!#REF!</f>
        <v>#REF!</v>
      </c>
      <c r="L65" s="218" t="e">
        <f t="shared" si="31"/>
        <v>#REF!</v>
      </c>
      <c r="M65" s="225" t="e">
        <f t="shared" si="17"/>
        <v>#REF!</v>
      </c>
      <c r="N65" s="227" t="e">
        <f t="shared" si="18"/>
        <v>#REF!</v>
      </c>
      <c r="O65" s="52"/>
      <c r="P65" s="52"/>
      <c r="Q65" s="52"/>
      <c r="R65" s="218" t="e">
        <f t="shared" si="46"/>
        <v>#REF!</v>
      </c>
      <c r="S65" s="225" t="e">
        <f t="shared" si="46"/>
        <v>#REF!</v>
      </c>
      <c r="T65" s="227" t="e">
        <f t="shared" si="46"/>
        <v>#REF!</v>
      </c>
      <c r="U65" s="26"/>
      <c r="W65" s="27"/>
      <c r="X65" s="132"/>
      <c r="Y65" s="235"/>
      <c r="Z65" s="235"/>
      <c r="AA65" s="217"/>
      <c r="AB65" s="217"/>
      <c r="AC65" s="217"/>
      <c r="AD65" s="54"/>
      <c r="AE65" s="54"/>
      <c r="AF65" s="54"/>
      <c r="AG65" s="91"/>
      <c r="AH65" s="54"/>
      <c r="AI65" s="92"/>
      <c r="AJ65" s="54"/>
      <c r="AK65" s="54"/>
      <c r="AL65" s="54"/>
      <c r="AM65" s="91"/>
      <c r="AN65" s="54"/>
      <c r="AO65" s="92"/>
      <c r="AP65" s="100"/>
      <c r="AR65" s="27"/>
      <c r="AS65" s="133"/>
      <c r="AT65" s="234" t="s">
        <v>493</v>
      </c>
      <c r="AU65" s="234"/>
      <c r="AV65" s="221">
        <f>+AV55+AV60</f>
        <v>0</v>
      </c>
      <c r="AW65" s="221">
        <f t="shared" ref="AW65:AX65" si="152">+AW55+AW60</f>
        <v>0</v>
      </c>
      <c r="AX65" s="221">
        <f t="shared" si="152"/>
        <v>0</v>
      </c>
      <c r="AY65" s="54" t="e">
        <f>+Integración!#REF!</f>
        <v>#REF!</v>
      </c>
      <c r="AZ65" s="54" t="e">
        <f>+Integración!#REF!</f>
        <v>#REF!</v>
      </c>
      <c r="BA65" s="54" t="e">
        <f>+Integración!#REF!</f>
        <v>#REF!</v>
      </c>
      <c r="BB65" s="91" t="e">
        <f t="shared" si="35"/>
        <v>#REF!</v>
      </c>
      <c r="BC65" s="54" t="e">
        <f t="shared" si="24"/>
        <v>#REF!</v>
      </c>
      <c r="BD65" s="92" t="e">
        <f t="shared" si="25"/>
        <v>#REF!</v>
      </c>
      <c r="BE65" s="54"/>
      <c r="BF65" s="54"/>
      <c r="BG65" s="54"/>
      <c r="BH65" s="91" t="e">
        <f t="shared" si="48"/>
        <v>#REF!</v>
      </c>
      <c r="BI65" s="54" t="e">
        <f t="shared" si="41"/>
        <v>#REF!</v>
      </c>
      <c r="BJ65" s="92" t="e">
        <f t="shared" si="41"/>
        <v>#REF!</v>
      </c>
      <c r="BK65" s="100"/>
    </row>
    <row r="66" spans="2:63" ht="13.9" customHeight="1" x14ac:dyDescent="0.2">
      <c r="B66" s="33"/>
      <c r="C66" s="129">
        <v>3210</v>
      </c>
      <c r="D66" s="234" t="s">
        <v>431</v>
      </c>
      <c r="E66" s="234"/>
      <c r="F66" s="212">
        <f>+F13-F32</f>
        <v>0</v>
      </c>
      <c r="G66" s="212">
        <f t="shared" ref="G66:H66" si="153">+G13-G32</f>
        <v>0</v>
      </c>
      <c r="H66" s="212">
        <f t="shared" si="153"/>
        <v>0</v>
      </c>
      <c r="I66" s="212" t="e">
        <f>+Integración!#REF!</f>
        <v>#REF!</v>
      </c>
      <c r="J66" s="212" t="e">
        <f>+Integración!#REF!</f>
        <v>#REF!</v>
      </c>
      <c r="K66" s="212" t="e">
        <f>+Integración!#REF!</f>
        <v>#REF!</v>
      </c>
      <c r="L66" s="222" t="e">
        <f t="shared" si="31"/>
        <v>#REF!</v>
      </c>
      <c r="M66" s="212" t="e">
        <f t="shared" si="17"/>
        <v>#REF!</v>
      </c>
      <c r="N66" s="214" t="e">
        <f t="shared" si="18"/>
        <v>#REF!</v>
      </c>
      <c r="O66" s="50"/>
      <c r="P66" s="50"/>
      <c r="Q66" s="50"/>
      <c r="R66" s="222" t="e">
        <f t="shared" si="46"/>
        <v>#REF!</v>
      </c>
      <c r="S66" s="212" t="e">
        <f t="shared" si="46"/>
        <v>#REF!</v>
      </c>
      <c r="T66" s="214" t="e">
        <f t="shared" si="46"/>
        <v>#REF!</v>
      </c>
      <c r="U66" s="26"/>
      <c r="W66" s="27"/>
      <c r="X66" s="132"/>
      <c r="Y66" s="231"/>
      <c r="Z66" s="231"/>
      <c r="AA66" s="225"/>
      <c r="AB66" s="225"/>
      <c r="AC66" s="225"/>
      <c r="AD66" s="52"/>
      <c r="AE66" s="52"/>
      <c r="AF66" s="52"/>
      <c r="AG66" s="93"/>
      <c r="AH66" s="52"/>
      <c r="AI66" s="94"/>
      <c r="AJ66" s="50"/>
      <c r="AK66" s="50"/>
      <c r="AL66" s="50"/>
      <c r="AM66" s="93"/>
      <c r="AN66" s="52"/>
      <c r="AO66" s="94"/>
      <c r="AP66" s="100"/>
      <c r="AR66" s="27"/>
      <c r="AS66" s="133"/>
      <c r="AT66" s="211" t="s">
        <v>494</v>
      </c>
      <c r="AU66" s="211"/>
      <c r="AV66" s="212">
        <f>+AV43+AV53+AV65</f>
        <v>0</v>
      </c>
      <c r="AW66" s="212">
        <f t="shared" ref="AW66:AX66" si="154">+AW43+AW53+AW65</f>
        <v>0</v>
      </c>
      <c r="AX66" s="212">
        <f t="shared" si="154"/>
        <v>0</v>
      </c>
      <c r="AY66" s="52" t="e">
        <f>+Integración!#REF!</f>
        <v>#REF!</v>
      </c>
      <c r="AZ66" s="52" t="e">
        <f>+Integración!#REF!</f>
        <v>#REF!</v>
      </c>
      <c r="BA66" s="52" t="e">
        <f>+Integración!#REF!</f>
        <v>#REF!</v>
      </c>
      <c r="BB66" s="93" t="e">
        <f t="shared" si="35"/>
        <v>#REF!</v>
      </c>
      <c r="BC66" s="52" t="e">
        <f t="shared" si="24"/>
        <v>#REF!</v>
      </c>
      <c r="BD66" s="94" t="e">
        <f t="shared" si="25"/>
        <v>#REF!</v>
      </c>
      <c r="BE66" s="50"/>
      <c r="BF66" s="50"/>
      <c r="BG66" s="50"/>
      <c r="BH66" s="93" t="e">
        <f t="shared" si="48"/>
        <v>#REF!</v>
      </c>
      <c r="BI66" s="52" t="e">
        <f t="shared" si="41"/>
        <v>#REF!</v>
      </c>
      <c r="BJ66" s="94" t="e">
        <f t="shared" si="41"/>
        <v>#REF!</v>
      </c>
      <c r="BK66" s="100"/>
    </row>
    <row r="67" spans="2:63" ht="13.9" customHeight="1" x14ac:dyDescent="0.2">
      <c r="B67" s="33"/>
      <c r="C67" s="128"/>
      <c r="D67" s="220"/>
      <c r="E67" s="220"/>
      <c r="F67" s="217"/>
      <c r="G67" s="217"/>
      <c r="H67" s="217"/>
      <c r="I67" s="217"/>
      <c r="J67" s="217"/>
      <c r="K67" s="217"/>
      <c r="L67" s="218"/>
      <c r="M67" s="217"/>
      <c r="N67" s="219"/>
      <c r="O67" s="54"/>
      <c r="P67" s="54"/>
      <c r="Q67" s="54"/>
      <c r="R67" s="218"/>
      <c r="S67" s="217"/>
      <c r="T67" s="219"/>
      <c r="U67" s="26"/>
      <c r="W67" s="27"/>
      <c r="X67" s="132"/>
      <c r="Y67" s="215"/>
      <c r="Z67" s="215"/>
      <c r="AA67" s="236"/>
      <c r="AB67" s="236"/>
      <c r="AC67" s="236"/>
      <c r="AD67" s="48"/>
      <c r="AE67" s="48"/>
      <c r="AF67" s="48"/>
      <c r="AG67" s="99"/>
      <c r="AH67" s="48"/>
      <c r="AI67" s="97"/>
      <c r="AJ67" s="54"/>
      <c r="AK67" s="54"/>
      <c r="AL67" s="54"/>
      <c r="AM67" s="99"/>
      <c r="AN67" s="48"/>
      <c r="AO67" s="97"/>
      <c r="AP67" s="100"/>
      <c r="AR67" s="27"/>
      <c r="AS67" s="133">
        <v>1110</v>
      </c>
      <c r="AT67" s="215" t="s">
        <v>495</v>
      </c>
      <c r="AU67" s="215"/>
      <c r="AV67" s="236">
        <v>0</v>
      </c>
      <c r="AW67" s="236">
        <v>0</v>
      </c>
      <c r="AX67" s="236">
        <v>0</v>
      </c>
      <c r="AY67" s="48" t="e">
        <f>+Integración!#REF!</f>
        <v>#REF!</v>
      </c>
      <c r="AZ67" s="48" t="e">
        <f>+Integración!#REF!</f>
        <v>#REF!</v>
      </c>
      <c r="BA67" s="48" t="e">
        <f>+Integración!#REF!</f>
        <v>#REF!</v>
      </c>
      <c r="BB67" s="99" t="e">
        <f t="shared" si="35"/>
        <v>#REF!</v>
      </c>
      <c r="BC67" s="48" t="e">
        <f t="shared" si="24"/>
        <v>#REF!</v>
      </c>
      <c r="BD67" s="97" t="e">
        <f t="shared" si="25"/>
        <v>#REF!</v>
      </c>
      <c r="BE67" s="54"/>
      <c r="BF67" s="54"/>
      <c r="BG67" s="54"/>
      <c r="BH67" s="99" t="e">
        <f t="shared" si="48"/>
        <v>#REF!</v>
      </c>
      <c r="BI67" s="48" t="e">
        <f t="shared" si="41"/>
        <v>#REF!</v>
      </c>
      <c r="BJ67" s="97" t="e">
        <f t="shared" si="41"/>
        <v>#REF!</v>
      </c>
      <c r="BK67" s="100"/>
    </row>
    <row r="68" spans="2:63" ht="13.9" customHeight="1" x14ac:dyDescent="0.2">
      <c r="B68" s="33"/>
      <c r="C68" s="128"/>
      <c r="D68" s="216"/>
      <c r="E68" s="216"/>
      <c r="F68" s="217"/>
      <c r="G68" s="217"/>
      <c r="H68" s="217"/>
      <c r="I68" s="217"/>
      <c r="J68" s="217"/>
      <c r="K68" s="217"/>
      <c r="L68" s="218"/>
      <c r="M68" s="217"/>
      <c r="N68" s="219"/>
      <c r="O68" s="54"/>
      <c r="P68" s="54"/>
      <c r="Q68" s="54"/>
      <c r="R68" s="218"/>
      <c r="S68" s="217"/>
      <c r="T68" s="219"/>
      <c r="U68" s="26"/>
      <c r="W68" s="27"/>
      <c r="X68" s="132"/>
      <c r="Y68" s="216"/>
      <c r="Z68" s="216"/>
      <c r="AA68" s="217"/>
      <c r="AB68" s="217"/>
      <c r="AC68" s="217"/>
      <c r="AD68" s="54"/>
      <c r="AE68" s="54"/>
      <c r="AF68" s="54"/>
      <c r="AG68" s="91"/>
      <c r="AH68" s="54"/>
      <c r="AI68" s="92"/>
      <c r="AJ68" s="54"/>
      <c r="AK68" s="54"/>
      <c r="AL68" s="54"/>
      <c r="AM68" s="91"/>
      <c r="AN68" s="54"/>
      <c r="AO68" s="92"/>
      <c r="AP68" s="100"/>
      <c r="AR68" s="27"/>
      <c r="AS68" s="133">
        <v>1110</v>
      </c>
      <c r="AT68" s="215" t="s">
        <v>496</v>
      </c>
      <c r="AU68" s="215"/>
      <c r="AV68" s="221">
        <v>0</v>
      </c>
      <c r="AW68" s="221">
        <v>0</v>
      </c>
      <c r="AX68" s="221">
        <v>0</v>
      </c>
      <c r="AY68" s="54" t="e">
        <f>+Integración!#REF!</f>
        <v>#REF!</v>
      </c>
      <c r="AZ68" s="54" t="e">
        <f>+Integración!#REF!</f>
        <v>#REF!</v>
      </c>
      <c r="BA68" s="54" t="e">
        <f>+Integración!#REF!</f>
        <v>#REF!</v>
      </c>
      <c r="BB68" s="91" t="e">
        <f t="shared" si="35"/>
        <v>#REF!</v>
      </c>
      <c r="BC68" s="54" t="e">
        <f t="shared" si="24"/>
        <v>#REF!</v>
      </c>
      <c r="BD68" s="92" t="e">
        <f t="shared" si="25"/>
        <v>#REF!</v>
      </c>
      <c r="BE68" s="54"/>
      <c r="BF68" s="54"/>
      <c r="BG68" s="54"/>
      <c r="BH68" s="91" t="e">
        <f t="shared" si="48"/>
        <v>#REF!</v>
      </c>
      <c r="BI68" s="54" t="e">
        <f t="shared" si="41"/>
        <v>#REF!</v>
      </c>
      <c r="BJ68" s="92" t="e">
        <f t="shared" si="41"/>
        <v>#REF!</v>
      </c>
      <c r="BK68" s="100"/>
    </row>
    <row r="69" spans="2:63" ht="13.9" customHeight="1" x14ac:dyDescent="0.2">
      <c r="B69" s="33"/>
      <c r="C69" s="130"/>
      <c r="D69" s="247"/>
      <c r="E69" s="247"/>
      <c r="F69" s="228"/>
      <c r="G69" s="228"/>
      <c r="H69" s="228"/>
      <c r="I69" s="228"/>
      <c r="J69" s="228"/>
      <c r="K69" s="228"/>
      <c r="L69" s="229"/>
      <c r="M69" s="228"/>
      <c r="N69" s="230"/>
      <c r="O69" s="255"/>
      <c r="P69" s="255"/>
      <c r="Q69" s="255"/>
      <c r="R69" s="229"/>
      <c r="S69" s="228"/>
      <c r="T69" s="230"/>
      <c r="U69" s="26"/>
      <c r="W69" s="27"/>
      <c r="X69" s="134"/>
      <c r="Y69" s="247"/>
      <c r="Z69" s="247"/>
      <c r="AA69" s="239"/>
      <c r="AB69" s="239"/>
      <c r="AC69" s="239"/>
      <c r="AD69" s="255"/>
      <c r="AE69" s="255"/>
      <c r="AF69" s="255"/>
      <c r="AG69" s="256"/>
      <c r="AH69" s="255"/>
      <c r="AI69" s="257"/>
      <c r="AJ69" s="255"/>
      <c r="AK69" s="255"/>
      <c r="AL69" s="255"/>
      <c r="AM69" s="256"/>
      <c r="AN69" s="255"/>
      <c r="AO69" s="257"/>
      <c r="AP69" s="100"/>
      <c r="AR69" s="27"/>
      <c r="AS69" s="134"/>
      <c r="AT69" s="247"/>
      <c r="AU69" s="247"/>
      <c r="AV69" s="239"/>
      <c r="AW69" s="239"/>
      <c r="AX69" s="239"/>
      <c r="AY69" s="255"/>
      <c r="AZ69" s="255"/>
      <c r="BA69" s="255"/>
      <c r="BB69" s="256"/>
      <c r="BC69" s="255"/>
      <c r="BD69" s="257"/>
      <c r="BE69" s="255"/>
      <c r="BF69" s="255"/>
      <c r="BG69" s="255"/>
      <c r="BH69" s="256"/>
      <c r="BI69" s="255"/>
      <c r="BJ69" s="257"/>
      <c r="BK69" s="100"/>
    </row>
    <row r="70" spans="2:63" ht="13.9" customHeight="1" thickBot="1" x14ac:dyDescent="0.25">
      <c r="B70" s="88"/>
      <c r="C70" s="109"/>
      <c r="D70" s="323"/>
      <c r="E70" s="323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65"/>
      <c r="W70" s="88"/>
      <c r="X70" s="131"/>
      <c r="Y70" s="323"/>
      <c r="Z70" s="323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65"/>
      <c r="AR70" s="88"/>
      <c r="AS70" s="131"/>
      <c r="AT70" s="323"/>
      <c r="AU70" s="323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65"/>
    </row>
    <row r="71" spans="2:63" x14ac:dyDescent="0.2">
      <c r="AA71" s="139">
        <f t="shared" ref="AA71:AN71" si="155">+AA36-AA69</f>
        <v>0</v>
      </c>
      <c r="AB71" s="139">
        <f t="shared" si="155"/>
        <v>0</v>
      </c>
      <c r="AC71" s="139">
        <f t="shared" si="155"/>
        <v>0</v>
      </c>
      <c r="AD71" s="139" t="e">
        <f t="shared" si="155"/>
        <v>#REF!</v>
      </c>
      <c r="AE71" s="139" t="e">
        <f t="shared" si="155"/>
        <v>#REF!</v>
      </c>
      <c r="AF71" s="139" t="e">
        <f t="shared" si="155"/>
        <v>#REF!</v>
      </c>
      <c r="AG71" s="139" t="e">
        <f t="shared" si="155"/>
        <v>#REF!</v>
      </c>
      <c r="AH71" s="139" t="e">
        <f t="shared" si="155"/>
        <v>#REF!</v>
      </c>
      <c r="AI71" s="139" t="e">
        <f t="shared" si="155"/>
        <v>#REF!</v>
      </c>
      <c r="AJ71" s="139">
        <f t="shared" si="155"/>
        <v>0</v>
      </c>
      <c r="AK71" s="139">
        <f t="shared" si="155"/>
        <v>0</v>
      </c>
      <c r="AL71" s="139">
        <f t="shared" si="155"/>
        <v>0</v>
      </c>
      <c r="AM71" s="139" t="e">
        <f t="shared" si="155"/>
        <v>#REF!</v>
      </c>
      <c r="AN71" s="139" t="e">
        <f t="shared" si="155"/>
        <v>#REF!</v>
      </c>
      <c r="AO71" s="139" t="e">
        <f>+AO36-AO69</f>
        <v>#REF!</v>
      </c>
      <c r="AV71" s="139">
        <f t="shared" ref="AV71:BI71" si="156">+AV43+AV53+AV65+AV67-AV68</f>
        <v>0</v>
      </c>
      <c r="AW71" s="139">
        <f t="shared" si="156"/>
        <v>0</v>
      </c>
      <c r="AX71" s="139">
        <f t="shared" si="156"/>
        <v>0</v>
      </c>
      <c r="AY71" s="139" t="e">
        <f t="shared" si="156"/>
        <v>#REF!</v>
      </c>
      <c r="AZ71" s="139" t="e">
        <f t="shared" si="156"/>
        <v>#REF!</v>
      </c>
      <c r="BA71" s="139" t="e">
        <f t="shared" si="156"/>
        <v>#REF!</v>
      </c>
      <c r="BB71" s="139" t="e">
        <f t="shared" si="156"/>
        <v>#REF!</v>
      </c>
      <c r="BC71" s="139" t="e">
        <f t="shared" si="156"/>
        <v>#REF!</v>
      </c>
      <c r="BD71" s="139" t="e">
        <f t="shared" si="156"/>
        <v>#REF!</v>
      </c>
      <c r="BE71" s="139">
        <f t="shared" si="156"/>
        <v>0</v>
      </c>
      <c r="BF71" s="139">
        <f t="shared" si="156"/>
        <v>0</v>
      </c>
      <c r="BG71" s="139">
        <f t="shared" si="156"/>
        <v>0</v>
      </c>
      <c r="BH71" s="139" t="e">
        <f t="shared" si="156"/>
        <v>#REF!</v>
      </c>
      <c r="BI71" s="139" t="e">
        <f t="shared" si="156"/>
        <v>#REF!</v>
      </c>
      <c r="BJ71" s="139" t="e">
        <f>+BJ43+BJ53+BJ65+BJ67-BJ68</f>
        <v>#REF!</v>
      </c>
    </row>
    <row r="75" spans="2:63" ht="13.9" customHeight="1" x14ac:dyDescent="0.2"/>
    <row r="77" spans="2:63" ht="13.9" customHeight="1" x14ac:dyDescent="0.2"/>
    <row r="83" ht="13.9" customHeight="1" x14ac:dyDescent="0.2"/>
    <row r="85" ht="13.9" customHeight="1" x14ac:dyDescent="0.2"/>
    <row r="91" ht="13.9" customHeight="1" x14ac:dyDescent="0.2"/>
    <row r="93" ht="13.9" customHeight="1" x14ac:dyDescent="0.2"/>
    <row r="98" ht="13.9" customHeight="1" x14ac:dyDescent="0.2"/>
    <row r="100" ht="13.9" customHeight="1" x14ac:dyDescent="0.2"/>
    <row r="105" ht="13.9" customHeight="1" x14ac:dyDescent="0.2"/>
    <row r="107" ht="13.9" customHeight="1" x14ac:dyDescent="0.2"/>
    <row r="113" ht="13.9" customHeight="1" x14ac:dyDescent="0.2"/>
    <row r="115" ht="13.9" customHeight="1" x14ac:dyDescent="0.2"/>
    <row r="121" ht="13.9" customHeight="1" x14ac:dyDescent="0.2"/>
    <row r="123" ht="13.9" customHeight="1" x14ac:dyDescent="0.2"/>
    <row r="128" ht="13.9" customHeight="1" x14ac:dyDescent="0.2"/>
    <row r="130" ht="13.9" customHeight="1" x14ac:dyDescent="0.2"/>
    <row r="136" ht="13.9" customHeight="1" x14ac:dyDescent="0.2"/>
    <row r="138" ht="13.9" customHeight="1" x14ac:dyDescent="0.2"/>
    <row r="143" ht="13.9" customHeight="1" x14ac:dyDescent="0.2"/>
    <row r="145" ht="13.9" customHeight="1" x14ac:dyDescent="0.2"/>
    <row r="151" ht="13.9" customHeight="1" x14ac:dyDescent="0.2"/>
    <row r="153" ht="13.9" customHeight="1" x14ac:dyDescent="0.2"/>
    <row r="158" ht="13.9" customHeight="1" x14ac:dyDescent="0.2"/>
    <row r="160" ht="13.9" customHeight="1" x14ac:dyDescent="0.2"/>
    <row r="167" ht="13.9" customHeight="1" x14ac:dyDescent="0.2"/>
    <row r="169" ht="13.9" customHeight="1" x14ac:dyDescent="0.2"/>
    <row r="175" ht="13.9" customHeight="1" x14ac:dyDescent="0.2"/>
    <row r="177" ht="13.9" customHeight="1" x14ac:dyDescent="0.2"/>
    <row r="183" ht="13.9" customHeight="1" x14ac:dyDescent="0.2"/>
    <row r="185" ht="13.9" customHeight="1" x14ac:dyDescent="0.2"/>
    <row r="189" ht="13.9" customHeight="1" x14ac:dyDescent="0.2"/>
    <row r="193" ht="13.9" customHeight="1" x14ac:dyDescent="0.2"/>
  </sheetData>
  <mergeCells count="321">
    <mergeCell ref="DN2:DT2"/>
    <mergeCell ref="EB2:EH2"/>
    <mergeCell ref="EP2:ET2"/>
    <mergeCell ref="E3:T3"/>
    <mergeCell ref="Z3:AO3"/>
    <mergeCell ref="AU3:BJ3"/>
    <mergeCell ref="BP3:BW3"/>
    <mergeCell ref="CF3:CM3"/>
    <mergeCell ref="CV3:DD3"/>
    <mergeCell ref="DN3:DT3"/>
    <mergeCell ref="E2:T2"/>
    <mergeCell ref="Z2:AO2"/>
    <mergeCell ref="AU2:BJ2"/>
    <mergeCell ref="BP2:BW2"/>
    <mergeCell ref="CF2:CM2"/>
    <mergeCell ref="CV2:DD2"/>
    <mergeCell ref="EB3:EH3"/>
    <mergeCell ref="EP3:ET3"/>
    <mergeCell ref="E4:T4"/>
    <mergeCell ref="Z4:AO4"/>
    <mergeCell ref="AU4:BJ4"/>
    <mergeCell ref="BP4:BW4"/>
    <mergeCell ref="CF4:CM4"/>
    <mergeCell ref="CV4:DD4"/>
    <mergeCell ref="DN4:DT4"/>
    <mergeCell ref="EB4:EH4"/>
    <mergeCell ref="EP4:ET4"/>
    <mergeCell ref="E5:T5"/>
    <mergeCell ref="Z5:AO5"/>
    <mergeCell ref="AU5:BJ5"/>
    <mergeCell ref="BP5:BW5"/>
    <mergeCell ref="CF5:CM5"/>
    <mergeCell ref="CV5:DD5"/>
    <mergeCell ref="DN5:DT5"/>
    <mergeCell ref="EB5:EH5"/>
    <mergeCell ref="EP5:ET5"/>
    <mergeCell ref="EP6:EV6"/>
    <mergeCell ref="E7:T7"/>
    <mergeCell ref="Z7:AO7"/>
    <mergeCell ref="AU7:BJ7"/>
    <mergeCell ref="BP7:BY7"/>
    <mergeCell ref="CF7:CO7"/>
    <mergeCell ref="CV7:DE7"/>
    <mergeCell ref="DN7:DU7"/>
    <mergeCell ref="EB7:EI7"/>
    <mergeCell ref="EP7:ET7"/>
    <mergeCell ref="AA9:AC10"/>
    <mergeCell ref="AD9:AF10"/>
    <mergeCell ref="L9:N10"/>
    <mergeCell ref="O9:Q10"/>
    <mergeCell ref="R9:T10"/>
    <mergeCell ref="Y9:Z11"/>
    <mergeCell ref="D9:E11"/>
    <mergeCell ref="F9:H10"/>
    <mergeCell ref="I9:K10"/>
    <mergeCell ref="AY9:BA10"/>
    <mergeCell ref="AG9:AI10"/>
    <mergeCell ref="AJ9:AL10"/>
    <mergeCell ref="AM9:AO10"/>
    <mergeCell ref="AT9:AU11"/>
    <mergeCell ref="AV9:AX10"/>
    <mergeCell ref="DM9:DN9"/>
    <mergeCell ref="DR9:DS9"/>
    <mergeCell ref="EA9:EB9"/>
    <mergeCell ref="BB9:BD10"/>
    <mergeCell ref="BE9:BG10"/>
    <mergeCell ref="BH9:BJ10"/>
    <mergeCell ref="BO9:BP9"/>
    <mergeCell ref="BU9:BV9"/>
    <mergeCell ref="CE9:CF9"/>
    <mergeCell ref="D12:E12"/>
    <mergeCell ref="Y12:Z12"/>
    <mergeCell ref="AT12:AU12"/>
    <mergeCell ref="BO12:BP12"/>
    <mergeCell ref="BU12:BV12"/>
    <mergeCell ref="CE12:CF12"/>
    <mergeCell ref="ET9:ET11"/>
    <mergeCell ref="EU9:EU11"/>
    <mergeCell ref="EV9:EV11"/>
    <mergeCell ref="BO11:BP11"/>
    <mergeCell ref="BU11:BV11"/>
    <mergeCell ref="CE11:CF11"/>
    <mergeCell ref="CK11:CL11"/>
    <mergeCell ref="CU11:CV11"/>
    <mergeCell ref="DB11:DC11"/>
    <mergeCell ref="EF9:EG9"/>
    <mergeCell ref="EN9:EN11"/>
    <mergeCell ref="EO9:EP11"/>
    <mergeCell ref="EQ9:EQ11"/>
    <mergeCell ref="ER9:ER11"/>
    <mergeCell ref="ES9:ES11"/>
    <mergeCell ref="CK9:CL9"/>
    <mergeCell ref="CU9:CV9"/>
    <mergeCell ref="DB9:DC9"/>
    <mergeCell ref="EO13:EP13"/>
    <mergeCell ref="BO14:BP14"/>
    <mergeCell ref="BU14:BV14"/>
    <mergeCell ref="CE14:CF14"/>
    <mergeCell ref="CK14:CL14"/>
    <mergeCell ref="CU14:CV14"/>
    <mergeCell ref="DB14:DC14"/>
    <mergeCell ref="EF12:EG12"/>
    <mergeCell ref="BO13:BP13"/>
    <mergeCell ref="BU13:BV13"/>
    <mergeCell ref="CE13:CF13"/>
    <mergeCell ref="CK13:CL13"/>
    <mergeCell ref="CU13:CV13"/>
    <mergeCell ref="DB13:DC13"/>
    <mergeCell ref="CK12:CL12"/>
    <mergeCell ref="CU12:CV12"/>
    <mergeCell ref="DB12:DC12"/>
    <mergeCell ref="DM12:DN12"/>
    <mergeCell ref="DR12:DS12"/>
    <mergeCell ref="EA12:EB12"/>
    <mergeCell ref="EO15:EP15"/>
    <mergeCell ref="BO16:BP16"/>
    <mergeCell ref="CE16:CF16"/>
    <mergeCell ref="CK16:CL16"/>
    <mergeCell ref="CU16:CV16"/>
    <mergeCell ref="DB16:DC16"/>
    <mergeCell ref="EO16:EP16"/>
    <mergeCell ref="BO15:BP15"/>
    <mergeCell ref="BU15:BV15"/>
    <mergeCell ref="CE15:CF15"/>
    <mergeCell ref="CK15:CL15"/>
    <mergeCell ref="CU15:CV15"/>
    <mergeCell ref="DB15:DC15"/>
    <mergeCell ref="BO19:BP19"/>
    <mergeCell ref="BU19:BV19"/>
    <mergeCell ref="CE19:CF19"/>
    <mergeCell ref="CK19:CL19"/>
    <mergeCell ref="CU19:CV19"/>
    <mergeCell ref="DB19:DC19"/>
    <mergeCell ref="EO17:EP17"/>
    <mergeCell ref="BO18:BP18"/>
    <mergeCell ref="BU18:BV18"/>
    <mergeCell ref="CE18:CF18"/>
    <mergeCell ref="CK18:CL18"/>
    <mergeCell ref="CU18:CV18"/>
    <mergeCell ref="DB18:DC18"/>
    <mergeCell ref="EO18:EP18"/>
    <mergeCell ref="BO17:BP17"/>
    <mergeCell ref="BU17:BV17"/>
    <mergeCell ref="CE17:CF17"/>
    <mergeCell ref="CK17:CL17"/>
    <mergeCell ref="CU17:CV17"/>
    <mergeCell ref="DB17:DC17"/>
    <mergeCell ref="EO20:EP20"/>
    <mergeCell ref="BU21:BV21"/>
    <mergeCell ref="CK21:CL21"/>
    <mergeCell ref="DB21:DC21"/>
    <mergeCell ref="EO21:EP21"/>
    <mergeCell ref="BO22:BP22"/>
    <mergeCell ref="BU22:BV22"/>
    <mergeCell ref="EO22:EP22"/>
    <mergeCell ref="BO20:BP20"/>
    <mergeCell ref="BU20:BV20"/>
    <mergeCell ref="CE20:CF20"/>
    <mergeCell ref="CK20:CL20"/>
    <mergeCell ref="CU20:CV20"/>
    <mergeCell ref="DB20:DC20"/>
    <mergeCell ref="DR23:DS23"/>
    <mergeCell ref="EF23:EG23"/>
    <mergeCell ref="EO23:EP23"/>
    <mergeCell ref="BO24:BP24"/>
    <mergeCell ref="BU24:BV24"/>
    <mergeCell ref="CE24:CF24"/>
    <mergeCell ref="CK24:CL24"/>
    <mergeCell ref="CU24:CV24"/>
    <mergeCell ref="DB24:DC24"/>
    <mergeCell ref="EO24:EP24"/>
    <mergeCell ref="BO23:BP23"/>
    <mergeCell ref="BU23:BV23"/>
    <mergeCell ref="CE23:CF23"/>
    <mergeCell ref="CK23:CL23"/>
    <mergeCell ref="CU23:CV23"/>
    <mergeCell ref="DB23:DC23"/>
    <mergeCell ref="BU25:BV25"/>
    <mergeCell ref="CE25:CF25"/>
    <mergeCell ref="CK25:CL25"/>
    <mergeCell ref="CU25:CV25"/>
    <mergeCell ref="DB25:DC25"/>
    <mergeCell ref="BO26:BP26"/>
    <mergeCell ref="BU26:BV26"/>
    <mergeCell ref="CE26:CF26"/>
    <mergeCell ref="CK26:CL26"/>
    <mergeCell ref="CU26:CV26"/>
    <mergeCell ref="DB26:DC26"/>
    <mergeCell ref="DR26:DS26"/>
    <mergeCell ref="EF26:EG26"/>
    <mergeCell ref="EO26:EP26"/>
    <mergeCell ref="BO27:BP27"/>
    <mergeCell ref="CE27:CF27"/>
    <mergeCell ref="CK27:CL27"/>
    <mergeCell ref="CU27:CV27"/>
    <mergeCell ref="DB27:DC27"/>
    <mergeCell ref="EO28:EP28"/>
    <mergeCell ref="BO29:BP29"/>
    <mergeCell ref="BU29:BV29"/>
    <mergeCell ref="CE29:CF29"/>
    <mergeCell ref="CK29:CL29"/>
    <mergeCell ref="CU29:CV29"/>
    <mergeCell ref="DB29:DC29"/>
    <mergeCell ref="EO29:EP29"/>
    <mergeCell ref="BO28:BP28"/>
    <mergeCell ref="BU28:BV28"/>
    <mergeCell ref="CE28:CF28"/>
    <mergeCell ref="CK28:CL28"/>
    <mergeCell ref="CU28:CV28"/>
    <mergeCell ref="DB28:DC28"/>
    <mergeCell ref="EO30:EP30"/>
    <mergeCell ref="BO31:BP31"/>
    <mergeCell ref="BU31:BV31"/>
    <mergeCell ref="CE31:CF31"/>
    <mergeCell ref="CU31:CV31"/>
    <mergeCell ref="EO31:EP31"/>
    <mergeCell ref="BO30:BP30"/>
    <mergeCell ref="BU30:BV30"/>
    <mergeCell ref="CE30:CF30"/>
    <mergeCell ref="CK30:CL30"/>
    <mergeCell ref="CU30:CV30"/>
    <mergeCell ref="DB30:DC30"/>
    <mergeCell ref="BO34:BP34"/>
    <mergeCell ref="BU34:BV34"/>
    <mergeCell ref="CK34:CL34"/>
    <mergeCell ref="DB34:DC34"/>
    <mergeCell ref="EO34:EP34"/>
    <mergeCell ref="CE32:CF32"/>
    <mergeCell ref="CK32:CL32"/>
    <mergeCell ref="CU32:CV32"/>
    <mergeCell ref="DB32:DC32"/>
    <mergeCell ref="BO33:BP33"/>
    <mergeCell ref="BU33:BV33"/>
    <mergeCell ref="CE33:CF33"/>
    <mergeCell ref="CK33:CL33"/>
    <mergeCell ref="CU33:CV33"/>
    <mergeCell ref="DB33:DC33"/>
    <mergeCell ref="BU35:BV35"/>
    <mergeCell ref="CK35:CL35"/>
    <mergeCell ref="DB35:DC35"/>
    <mergeCell ref="EO35:EP35"/>
    <mergeCell ref="BU36:BV36"/>
    <mergeCell ref="CK36:CL36"/>
    <mergeCell ref="DB36:DC36"/>
    <mergeCell ref="EO36:EP36"/>
    <mergeCell ref="EO33:EP33"/>
    <mergeCell ref="CK39:CL39"/>
    <mergeCell ref="DB39:DC39"/>
    <mergeCell ref="EO39:EP39"/>
    <mergeCell ref="BU40:BV40"/>
    <mergeCell ref="CK40:CL40"/>
    <mergeCell ref="DB40:DC40"/>
    <mergeCell ref="DR40:DS40"/>
    <mergeCell ref="EF40:EG40"/>
    <mergeCell ref="BU37:BV37"/>
    <mergeCell ref="CK37:CL37"/>
    <mergeCell ref="DB37:DC37"/>
    <mergeCell ref="EO37:EP37"/>
    <mergeCell ref="BU38:BV38"/>
    <mergeCell ref="CK38:CL38"/>
    <mergeCell ref="DB38:DC38"/>
    <mergeCell ref="DR43:DS43"/>
    <mergeCell ref="EF43:EG43"/>
    <mergeCell ref="BU44:BV44"/>
    <mergeCell ref="CK44:CL44"/>
    <mergeCell ref="DB44:DC44"/>
    <mergeCell ref="BU41:BV41"/>
    <mergeCell ref="CK41:CL41"/>
    <mergeCell ref="DB41:DC41"/>
    <mergeCell ref="BU42:BV42"/>
    <mergeCell ref="CK42:CL42"/>
    <mergeCell ref="DB42:DC42"/>
    <mergeCell ref="BU45:BV45"/>
    <mergeCell ref="CK45:CL45"/>
    <mergeCell ref="DB45:DC45"/>
    <mergeCell ref="BU46:BV46"/>
    <mergeCell ref="CK46:CL46"/>
    <mergeCell ref="DB46:DC46"/>
    <mergeCell ref="BU43:BV43"/>
    <mergeCell ref="CK43:CL43"/>
    <mergeCell ref="DB43:DC43"/>
    <mergeCell ref="CK47:CL47"/>
    <mergeCell ref="DB47:DC47"/>
    <mergeCell ref="DR47:DS47"/>
    <mergeCell ref="EF47:EG47"/>
    <mergeCell ref="BU48:BV48"/>
    <mergeCell ref="CK48:CL48"/>
    <mergeCell ref="DB48:DC48"/>
    <mergeCell ref="DM48:DN48"/>
    <mergeCell ref="DR48:DS48"/>
    <mergeCell ref="EA48:EB48"/>
    <mergeCell ref="BO51:BP51"/>
    <mergeCell ref="BU51:BV51"/>
    <mergeCell ref="CK51:CL51"/>
    <mergeCell ref="DB51:DC51"/>
    <mergeCell ref="DR51:DS51"/>
    <mergeCell ref="EF51:EG51"/>
    <mergeCell ref="EF48:EG48"/>
    <mergeCell ref="BU49:BV49"/>
    <mergeCell ref="CK49:CL49"/>
    <mergeCell ref="DB49:DC49"/>
    <mergeCell ref="CK50:CL50"/>
    <mergeCell ref="DB50:DC50"/>
    <mergeCell ref="DR50:DS50"/>
    <mergeCell ref="EF50:EG50"/>
    <mergeCell ref="DR53:DS53"/>
    <mergeCell ref="EA53:EB53"/>
    <mergeCell ref="EF53:EG53"/>
    <mergeCell ref="D70:E70"/>
    <mergeCell ref="Y70:Z70"/>
    <mergeCell ref="AT70:AU70"/>
    <mergeCell ref="CK52:CL52"/>
    <mergeCell ref="DB52:DC52"/>
    <mergeCell ref="DR52:DS52"/>
    <mergeCell ref="EF52:EG52"/>
    <mergeCell ref="BU53:BV53"/>
    <mergeCell ref="CE53:CF53"/>
    <mergeCell ref="CK53:CL53"/>
    <mergeCell ref="CU53:CV53"/>
    <mergeCell ref="DB53:DC53"/>
    <mergeCell ref="DM53:DN53"/>
  </mergeCells>
  <conditionalFormatting sqref="CV38:CW44 CF38:CI44">
    <cfRule type="expression" dxfId="3" priority="3">
      <formula>#REF!&lt;&gt;#REF!</formula>
    </cfRule>
    <cfRule type="expression" dxfId="2" priority="4">
      <formula>#REF!&lt;&gt;#REF!</formula>
    </cfRule>
  </conditionalFormatting>
  <conditionalFormatting sqref="CY38:CY44">
    <cfRule type="expression" dxfId="1" priority="1">
      <formula>#REF!&lt;&gt;#REF!</formula>
    </cfRule>
    <cfRule type="expression" dxfId="0" priority="2">
      <formula>#REF!&lt;&gt;#REF!</formula>
    </cfRule>
  </conditionalFormatting>
  <pageMargins left="0.7" right="0.7" top="0.75" bottom="0.75" header="0.3" footer="0.3"/>
  <pageSetup paperSize="9" orientation="portrait" r:id="rId1"/>
  <ignoredErrors>
    <ignoredError sqref="L13:N25 R13:T25 AD15:AF25 AG15:AO25 AY15:BN25 EX13:FL14 EX15:FL25 EX9:FL12 AU7 EX26:FL193 AY26:BN193 AG26:AO56 AD26:AF62 R26:T66 L26:N66 F67:AX193 F26:K66 O26:Q66 U63:AX66 U26:AC62 AG57:AX62 AP26:AX56 BO26:BP193 BQ26:CV193 CW26:DJ193 CW9:DJ12 CW15:DJ25 CW13:DJ14 BQ13:CV14 BQ15:CV25 BO15:BP25 BO7:DJ8 BO13:BP14 BO9:CV12 EL9:EW12 EL13:EW14 EL7:EW8 EL15:EW25 EL26:EW193 DO15:EK25 DO26:EK19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7 W y P R z C 6 t B C n A A A A + Q A A A B I A H A B D b 2 5 m a W c v U G F j a 2 F n Z S 5 4 b W w g o h g A K K A U A A A A A A A A A A A A A A A A A A A A A A A A A A A A h Y / N C o J A F I V f R W b v 3 P E v I q 7 j o m 1 C E I T b Y Z x 0 S M d w x v T d W v R I v U J C G e 5 a n s N 3 4 D u v x x O z q W 2 8 u + q t 7 k x K A s q I p 4 z s S m 2 q l A z u 4 m 9 J x v E o 5 F V U y p t h Y 3 e T 1 S m p n b v t A M Z x p G N E u 7 6 C k L E A i v x w k r V q h a + N d c J I R X 6 r 8 v + K c D x / Z H h I w 5 j G b J P Q J E o C h K X H X J s V M y t T h r A q c T 8 0 b u g V V 9 b P C 4 Q l I n x v 8 D d Q S w M E F A A C A A g A 7 W y P R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1 s j 0 c o i k e 4 D g A A A B E A A A A T A B w A R m 9 y b X V s Y X M v U 2 V j d G l v b j E u b S C i G A A o o B Q A A A A A A A A A A A A A A A A A A A A A A A A A A A A r T k 0 u y c z P U w i G 0 I b W A F B L A Q I t A B Q A A g A I A O 1 s j 0 c w u r Q Q p w A A A P k A A A A S A A A A A A A A A A A A A A A A A A A A A A B D b 2 5 m a W c v U G F j a 2 F n Z S 5 4 b W x Q S w E C L Q A U A A I A C A D t b I 9 H D 8 r p q 6 Q A A A D p A A A A E w A A A A A A A A A A A A A A A A D z A A A A W 0 N v b n R l b n R f V H l w Z X N d L n h t b F B L A Q I t A B Q A A g A I A O 1 s j 0 c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I k L F R Z 6 K 1 U q f x 4 K S / I p A f g A A A A A C A A A A A A A Q Z g A A A A E A A C A A A A B A 0 r g G b j j 3 5 t 7 F k j U T O m F C h l G P V M e 8 F b 2 6 C W J 0 X J i a v Q A A A A A O g A A A A A I A A C A A A A A a X O + T r J b y 1 5 R z T L Y / c D o i 8 2 j c a 3 A j J O Q 8 h I p d 7 y H v x V A A A A A + f 5 P P V i / R Q + G j 3 q V d G 6 Q m 6 e N 8 8 R v E V x C / s K 9 2 4 i 0 R T 9 D 4 O S z b U z J e 9 e V P 6 f n 1 V v q V X p T I 0 v 3 c o 4 8 L i r y L v 2 B N x 2 h 8 X / M 2 P o N V u F U Z p 5 n P N k A A A A C m T z 7 t X / B G R E h c E R n + 3 v i u X 7 y f I 8 8 V u F t f F W o C 7 v x 4 o K e k 2 c P f 3 i n Q 3 f f g B I a M H O q Y R 9 v 8 1 e L o J y e x f 6 o 1 w + p q < / D a t a M a s h u p > 
</file>

<file path=customXml/itemProps1.xml><?xml version="1.0" encoding="utf-8"?>
<ds:datastoreItem xmlns:ds="http://schemas.openxmlformats.org/officeDocument/2006/customXml" ds:itemID="{E01063EA-3301-4E72-9672-ADFCD6893AC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CA</vt:lpstr>
      <vt:lpstr>Integración</vt:lpstr>
      <vt:lpstr>Consolidación 1</vt:lpstr>
      <vt:lpstr>Consolidación 2</vt:lpstr>
      <vt:lpstr>Integración!Área_de_impresión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HP</cp:lastModifiedBy>
  <cp:lastPrinted>2019-03-20T18:03:55Z</cp:lastPrinted>
  <dcterms:created xsi:type="dcterms:W3CDTF">2015-12-15T17:28:05Z</dcterms:created>
  <dcterms:modified xsi:type="dcterms:W3CDTF">2021-03-01T19:15:50Z</dcterms:modified>
</cp:coreProperties>
</file>