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<sst xmlns="http://schemas.openxmlformats.org/spreadsheetml/2006/main" count="935" uniqueCount="664">
  <si>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</si>
  <si>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</si>
  <si>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</si>
  <si>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</si>
  <si>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</si>
  <si>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</si>
  <si>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</si>
  <si>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</si>
  <si>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</si>
  <si>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</si>
  <si>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</si>
  <si>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</si>
  <si>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</si>
  <si>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</si>
  <si>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</si>
  <si>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</si>
  <si>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</si>
  <si>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</si>
  <si>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</si>
  <si>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</si>
  <si>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</si>
  <si>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</si>
  <si>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</si>
  <si>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</si>
  <si>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</si>
  <si>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</si>
  <si>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</si>
  <si>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</si>
  <si>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</si>
  <si>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</si>
  <si>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</si>
  <si>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</si>
  <si>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</si>
  <si>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</si>
  <si>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</si>
  <si>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</si>
  <si>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</si>
  <si>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</si>
  <si>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</si>
  <si>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</si>
  <si>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</si>
  <si>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</si>
  <si>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</si>
  <si>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</si>
  <si>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</si>
  <si>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</si>
  <si>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</si>
  <si>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</si>
  <si>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</si>
  <si>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</si>
  <si>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</si>
  <si>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</si>
  <si>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</si>
  <si>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</si>
  <si>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</si>
  <si>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</si>
  <si>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</si>
  <si>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</si>
  <si>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</si>
  <si>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</si>
  <si>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</si>
  <si>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</si>
  <si>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</si>
  <si>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</si>
  <si>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</si>
  <si>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</si>
  <si>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</si>
  <si>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</si>
  <si>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</si>
  <si>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</si>
  <si>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</si>
  <si>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</si>
  <si>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</si>
  <si>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</si>
  <si>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</si>
  <si>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</si>
  <si>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</si>
  <si>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</si>
  <si>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</si>
  <si>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</si>
  <si>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</si>
  <si>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</si>
  <si>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</si>
  <si>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</si>
  <si>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</si>
  <si>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</si>
  <si>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</si>
  <si>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</si>
  <si>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</si>
  <si>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</si>
  <si>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</si>
  <si>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</si>
  <si>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</si>
  <si>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</si>
  <si>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</si>
  <si>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</si>
  <si>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</si>
  <si>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</si>
  <si>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</si>
  <si>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</si>
  <si>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</si>
  <si>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</si>
  <si>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</si>
  <si>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</si>
  <si>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</si>
  <si>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</si>
  <si>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</si>
  <si>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</si>
  <si>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</si>
  <si>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</si>
  <si>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</si>
  <si>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</si>
  <si>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</si>
  <si>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</si>
  <si>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</si>
  <si>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</si>
  <si>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</si>
  <si>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</si>
  <si>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</si>
  <si>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</si>
  <si>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</si>
  <si>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</si>
  <si>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</si>
  <si>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</si>
  <si>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</si>
  <si>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</si>
  <si>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</si>
  <si>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</si>
  <si>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</si>
  <si>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</si>
  <si>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</si>
  <si>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</si>
  <si>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</si>
  <si>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</si>
  <si>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</si>
  <si>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</si>
  <si>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</si>
  <si>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</si>
  <si>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</si>
  <si>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</si>
  <si>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</si>
  <si>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</si>
  <si>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</si>
  <si>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</si>
  <si>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</si>
  <si>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</si>
  <si>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</si>
  <si>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</si>
  <si>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</si>
  <si>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</si>
  <si>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</si>
  <si>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</si>
  <si>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</si>
  <si>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</si>
  <si>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</si>
  <si>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</si>
  <si>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</si>
  <si>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</si>
  <si>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</si>
  <si>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</si>
  <si>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</si>
  <si>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</si>
  <si>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</si>
  <si>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</si>
  <si>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</si>
  <si>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</si>
  <si>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</si>
  <si>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</si>
  <si>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</si>
  <si>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</si>
  <si>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</si>
  <si>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</si>
  <si>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</si>
  <si>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</si>
  <si>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</si>
  <si>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</si>
  <si>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</si>
  <si>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</si>
  <si>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</si>
  <si>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</si>
  <si>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</si>
  <si>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</si>
  <si>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</si>
  <si>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</si>
  <si>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</si>
  <si>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</si>
  <si>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</si>
  <si>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</si>
  <si>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</si>
  <si>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</si>
  <si>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</si>
  <si>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</si>
  <si>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</si>
  <si>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</si>
  <si>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</si>
  <si>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</si>
  <si>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</si>
  <si>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</si>
  <si>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</si>
  <si>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</si>
  <si>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</si>
  <si>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</si>
  <si>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</si>
  <si>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</si>
  <si>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</si>
  <si>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</si>
  <si>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</si>
  <si>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</si>
  <si>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</si>
  <si>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</si>
  <si>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</si>
  <si>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</si>
  <si>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</si>
  <si>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</si>
  <si>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</si>
  <si>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</si>
  <si>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</si>
  <si>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</si>
  <si>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</si>
  <si>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</si>
  <si>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</si>
  <si>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</si>
  <si>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</si>
  <si>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</si>
  <si>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</si>
  <si>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</si>
  <si>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</si>
  <si>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</si>
  <si>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</si>
  <si>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</si>
  <si>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</si>
  <si>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</si>
  <si>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</si>
  <si>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</si>
  <si>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</si>
  <si>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</si>
  <si>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</si>
  <si>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</si>
  <si>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</si>
  <si>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</si>
  <si>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</si>
  <si>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</si>
  <si>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</si>
  <si>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</si>
  <si>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</si>
  <si>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</si>
  <si>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</si>
  <si>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</si>
  <si>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</si>
  <si>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</si>
  <si>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</si>
  <si>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</si>
  <si>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</si>
  <si>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</si>
  <si>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</si>
  <si>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</si>
  <si>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</si>
  <si>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</si>
  <si>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</si>
  <si>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</si>
  <si>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</si>
  <si>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</si>
  <si>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</si>
  <si>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</si>
  <si>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</si>
  <si>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</si>
  <si>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</si>
  <si>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</si>
  <si>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</si>
  <si>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</si>
  <si>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</si>
  <si>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</si>
  <si>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</si>
  <si>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</si>
  <si>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</si>
  <si>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</si>
  <si>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</si>
  <si>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</si>
  <si>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</si>
  <si>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</si>
  <si>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</si>
  <si>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</si>
  <si>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</si>
  <si>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</si>
  <si>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</si>
  <si>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</si>
  <si>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</si>
  <si>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</si>
  <si>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</si>
  <si>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</si>
  <si>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</si>
  <si>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</si>
  <si>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</si>
  <si>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</si>
  <si>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</si>
  <si>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</si>
  <si>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</si>
  <si>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</si>
  <si>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</si>
  <si>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</si>
  <si>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</si>
  <si>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</si>
  <si>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</si>
  <si>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</si>
  <si>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</si>
  <si>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</si>
  <si>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</si>
  <si>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</si>
  <si>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</si>
  <si>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</si>
  <si>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</si>
  <si>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</si>
  <si>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</si>
  <si>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</si>
  <si>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</si>
  <si>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</si>
  <si>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</si>
  <si>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</si>
  <si>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</si>
  <si>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</si>
  <si>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</si>
  <si>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</si>
  <si>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</si>
  <si>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</si>
  <si>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</si>
  <si>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</si>
  <si>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</si>
  <si>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</si>
  <si>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</si>
  <si>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</si>
  <si>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</si>
  <si>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</si>
  <si>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</si>
  <si>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</si>
  <si>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</si>
  <si>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</si>
  <si>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</si>
  <si>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</si>
  <si>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</si>
  <si>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</si>
  <si>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</si>
  <si>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</si>
  <si>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</si>
  <si>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</si>
  <si>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</si>
  <si>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</si>
  <si>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</si>
  <si>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</si>
  <si>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</si>
  <si>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</si>
  <si>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</si>
  <si>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</si>
  <si>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</si>
  <si>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</si>
  <si>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</si>
  <si>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</si>
  <si>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</si>
  <si>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</si>
  <si>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</si>
  <si>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</si>
  <si>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</si>
  <si>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</si>
  <si>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</si>
  <si>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</si>
  <si>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</si>
  <si>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</si>
  <si>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</si>
  <si>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</si>
  <si>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</si>
  <si>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</si>
  <si>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</si>
  <si>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</si>
  <si>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</si>
  <si>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</si>
  <si>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</si>
  <si>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</si>
  <si>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</si>
  <si>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</si>
  <si>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</si>
  <si>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</si>
  <si>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</si>
  <si>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</si>
  <si>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</si>
  <si>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</si>
  <si>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</si>
  <si>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</si>
  <si>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</si>
  <si>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</si>
  <si>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</si>
  <si>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</si>
  <si>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</si>
  <si>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</si>
  <si>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</si>
  <si>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</si>
  <si>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</si>
  <si>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</si>
  <si>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</si>
  <si>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</si>
  <si>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</si>
  <si>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</si>
  <si>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</si>
  <si>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</si>
  <si>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</si>
  <si>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</si>
  <si>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</si>
  <si>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</si>
  <si>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</si>
  <si>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</si>
  <si>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</si>
  <si>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</si>
  <si>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</si>
  <si>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</si>
  <si>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</si>
  <si>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</si>
  <si>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</si>
  <si>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</si>
  <si>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</si>
  <si>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</si>
  <si>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</si>
  <si>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</si>
  <si>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</si>
  <si>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</si>
  <si>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</si>
  <si>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</si>
  <si>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</si>
  <si>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</si>
  <si>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</si>
  <si>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</si>
  <si>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</si>
  <si>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</si>
  <si>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</si>
  <si>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</si>
  <si>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</si>
  <si>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</si>
  <si>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</si>
  <si>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</si>
  <si>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</si>
  <si>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</si>
  <si>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</si>
  <si>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</si>
  <si>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</si>
  <si>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</si>
  <si>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</si>
  <si>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</si>
  <si>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</si>
  <si>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</si>
  <si>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</si>
  <si>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</si>
  <si>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</si>
  <si>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</si>
  <si>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</si>
  <si>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</si>
  <si>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</si>
  <si>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</si>
  <si>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</si>
  <si>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</si>
  <si>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</si>
  <si>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</si>
  <si>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</si>
  <si>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</si>
  <si>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</si>
  <si>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</si>
  <si>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</si>
  <si>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</si>
  <si>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</si>
  <si>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</si>
  <si>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</si>
  <si>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</si>
  <si>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</si>
  <si>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</si>
  <si>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</si>
  <si>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</si>
  <si>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</si>
  <si>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</si>
  <si>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</si>
  <si>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</si>
  <si>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</si>
  <si>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</si>
  <si>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</si>
  <si>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</si>
  <si>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</si>
  <si>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</si>
  <si>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</si>
  <si>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</si>
  <si>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</si>
  <si>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</si>
  <si>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</si>
  <si>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</si>
  <si>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</si>
  <si>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</si>
  <si>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</si>
  <si>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</si>
  <si>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</si>
  <si>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</si>
  <si>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</si>
  <si>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</si>
  <si>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</si>
  <si>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</si>
  <si>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</si>
  <si>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</si>
  <si>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</si>
  <si>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</si>
  <si>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</si>
  <si>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</si>
  <si>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</si>
  <si>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</si>
  <si>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</si>
  <si>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</si>
  <si>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</si>
  <si>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</si>
  <si>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</si>
  <si>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</si>
  <si>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</si>
  <si>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</si>
  <si>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</si>
  <si>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</si>
  <si>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</si>
  <si>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</si>
  <si>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</si>
  <si>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</si>
  <si>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</si>
  <si>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</si>
  <si>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</si>
  <si>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</si>
  <si>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</si>
  <si>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</si>
  <si>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</si>
  <si>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</si>
  <si>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</si>
  <si>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</si>
  <si>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</si>
  <si>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</si>
  <si>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</si>
  <si>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</si>
  <si>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</si>
  <si>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</si>
  <si>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</si>
  <si>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</si>
  <si>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</si>
  <si>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</si>
  <si>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</si>
  <si>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</si>
  <si>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</si>
  <si>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</si>
  <si>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</si>
  <si>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</si>
  <si>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</si>
  <si>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</si>
  <si>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</si>
  <si>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</si>
  <si>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</si>
  <si>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</si>
  <si>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</si>
  <si>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</si>
  <si>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</si>
  <si>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</si>
  <si>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</si>
  <si>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</si>
  <si>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</si>
  <si>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</si>
  <si>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</si>
  <si>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</si>
  <si>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</si>
  <si>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</si>
  <si>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</si>
  <si>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</si>
  <si>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</si>
  <si>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</si>
  <si>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</si>
  <si>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</si>
  <si>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</si>
  <si>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</si>
  <si>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</si>
  <si>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</si>
  <si>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</si>
  <si>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</si>
  <si>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</si>
  <si>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</si>
  <si>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</si>
  <si>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</si>
  <si>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</si>
  <si>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</si>
  <si>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</si>
  <si>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</si>
  <si>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</si>
  <si>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</si>
  <si>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</si>
  <si>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</si>
  <si>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</si>
  <si>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</si>
  <si>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</si>
  <si>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</si>
  <si>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</si>
  <si>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</si>
  <si>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</si>
  <si>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</si>
  <si>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</si>
  <si>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</si>
  <si>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</si>
  <si>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</si>
  <si>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</si>
  <si>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</si>
  <si>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</si>
  <si>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</si>
  <si>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</si>
  <si>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</si>
  <si>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</si>
  <si>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</si>
  <si>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</si>
  <si>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</si>
  <si>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</si>
  <si>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</si>
  <si>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</si>
  <si>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</si>
  <si>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</si>
  <si>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</si>
  <si>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</si>
  <si>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</si>
  <si>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</si>
  <si>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</si>
  <si>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</si>
  <si>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</si>
  <si>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</si>
  <si>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</si>
  <si>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</si>
  <si>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</si>
  <si>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</si>
  <si>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</si>
  <si>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</si>
  <si>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</si>
  <si>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</si>
  <si>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</si>
  <si>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</si>
  <si>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</si>
  <si>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</si>
  <si>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</si>
  <si>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</si>
  <si>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</si>
  <si>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</si>
  <si>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</si>
  <si>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</si>
  <si>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</si>
  <si>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</si>
  <si>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</si>
  <si>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</si>
  <si>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</si>
  <si>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</si>
  <si>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</si>
  <si>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</si>
  <si>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</si>
  <si>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</si>
  <si>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</si>
  <si>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</si>
  <si>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</si>
  <si>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</si>
  <si>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</si>
  <si>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</si>
  <si>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</si>
  <si>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</si>
  <si>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</si>
  <si>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</si>
  <si>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</si>
  <si>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Comisión Municipal del Deporte de Dolores Hidalgo, CIN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</si>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</sst>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2" fillId="8" borderId="1" xfId="13" applyNumberFormat="1" applyFont="1" applyFill="1" applyBorder="1" applyAlignment="1">
      <alignment vertical="center"/>
    </xf>
    <xf numFmtId="4" fontId="12" fillId="0" borderId="9" xfId="13" applyNumberFormat="1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vertical="center" wrapText="1"/>
    </xf>
    <xf numFmtId="4" fontId="3" fillId="0" borderId="1" xfId="13" applyNumberFormat="1" applyFont="1" applyFill="1" applyBorder="1" applyAlignment="1">
      <alignment vertical="center" wrapText="1"/>
    </xf>
    <xf numFmtId="4" fontId="3" fillId="0" borderId="9" xfId="13" applyNumberFormat="1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vertical="center" wrapText="1"/>
    </xf>
    <xf numFmtId="4" fontId="3" fillId="0" borderId="1" xfId="13" applyNumberFormat="1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vertical="center" wrapText="1"/>
    </xf>
    <xf numFmtId="4" fontId="13" fillId="0" borderId="1" xfId="13" applyNumberFormat="1" applyFont="1" applyFill="1" applyBorder="1" applyAlignment="1">
      <alignment vertical="center" wrapText="1"/>
    </xf>
    <xf numFmtId="4" fontId="13" fillId="0" borderId="9" xfId="13" applyNumberFormat="1" applyFont="1" applyFill="1" applyBorder="1" applyAlignment="1">
      <alignment vertical="center" wrapText="1"/>
    </xf>
    <xf numFmtId="4" fontId="13" fillId="0" borderId="1" xfId="13" applyNumberFormat="1" applyFont="1" applyFill="1" applyBorder="1" applyAlignment="1">
      <alignment vertical="center"/>
    </xf>
    <xf numFmtId="4" fontId="13" fillId="0" borderId="11" xfId="13" applyNumberFormat="1" applyFont="1" applyFill="1" applyBorder="1" applyAlignment="1">
      <alignment vertical="center"/>
    </xf>
    <xf numFmtId="10" fontId="3" fillId="0" borderId="0" xfId="12" applyNumberFormat="1" applyFont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1" t="s">
        <v>662</v>
      </c>
      <c r="B1" s="151"/>
      <c r="C1" s="17"/>
      <c r="D1" s="14" t="s">
        <v>602</v>
      </c>
      <c r="E1" s="15">
        <v>2023</v>
      </c>
    </row>
    <row r="2" spans="1:5" ht="18.95" customHeight="1" x14ac:dyDescent="0.2">
      <c r="A2" s="152" t="s">
        <v>601</v>
      </c>
      <c r="B2" s="152"/>
      <c r="C2" s="36"/>
      <c r="D2" s="14" t="s">
        <v>603</v>
      </c>
      <c r="E2" s="17" t="s">
        <v>608</v>
      </c>
    </row>
    <row r="3" spans="1:5" ht="18.95" customHeight="1" x14ac:dyDescent="0.2">
      <c r="A3" s="153" t="s">
        <v>663</v>
      </c>
      <c r="B3" s="153"/>
      <c r="C3" s="17"/>
      <c r="D3" s="14" t="s">
        <v>604</v>
      </c>
      <c r="E3" s="15">
        <v>4</v>
      </c>
    </row>
    <row r="4" spans="1:5" s="86" customFormat="1" ht="18.95" customHeight="1" x14ac:dyDescent="0.2">
      <c r="A4" s="153" t="s">
        <v>623</v>
      </c>
      <c r="B4" s="153"/>
      <c r="C4" s="153"/>
      <c r="D4" s="153"/>
      <c r="E4" s="153"/>
    </row>
    <row r="5" spans="1:5" ht="15" customHeight="1" x14ac:dyDescent="0.2">
      <c r="A5" s="131" t="s">
        <v>41</v>
      </c>
      <c r="B5" s="130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87" t="s">
        <v>569</v>
      </c>
      <c r="B24" s="88" t="s">
        <v>304</v>
      </c>
    </row>
    <row r="25" spans="1:2" x14ac:dyDescent="0.2">
      <c r="A25" s="87" t="s">
        <v>570</v>
      </c>
      <c r="B25" s="88" t="s">
        <v>571</v>
      </c>
    </row>
    <row r="26" spans="1:2" s="86" customFormat="1" x14ac:dyDescent="0.2">
      <c r="A26" s="87" t="s">
        <v>572</v>
      </c>
      <c r="B26" s="88" t="s">
        <v>341</v>
      </c>
    </row>
    <row r="27" spans="1:2" x14ac:dyDescent="0.2">
      <c r="A27" s="87" t="s">
        <v>573</v>
      </c>
      <c r="B27" s="88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86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C5" sqref="C5:C20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3"/>
      <c r="C3" s="162"/>
    </row>
    <row r="4" spans="1:3" s="40" customFormat="1" ht="18" customHeight="1" x14ac:dyDescent="0.2">
      <c r="A4" s="164" t="s">
        <v>614</v>
      </c>
      <c r="B4" s="165"/>
      <c r="C4" s="166"/>
    </row>
    <row r="5" spans="1:3" s="38" customFormat="1" x14ac:dyDescent="0.2">
      <c r="A5" s="57" t="s">
        <v>521</v>
      </c>
      <c r="B5" s="57"/>
      <c r="C5" s="187">
        <v>3808064.64</v>
      </c>
    </row>
    <row r="6" spans="1:3" x14ac:dyDescent="0.2">
      <c r="A6" s="58"/>
      <c r="B6" s="59"/>
      <c r="C6" s="180"/>
    </row>
    <row r="7" spans="1:3" x14ac:dyDescent="0.2">
      <c r="A7" s="65" t="s">
        <v>522</v>
      </c>
      <c r="B7" s="65"/>
      <c r="C7" s="181">
        <f>SUM(C8:C13)</f>
        <v>0</v>
      </c>
    </row>
    <row r="8" spans="1:3" x14ac:dyDescent="0.2">
      <c r="A8" s="72" t="s">
        <v>523</v>
      </c>
      <c r="B8" s="71" t="s">
        <v>342</v>
      </c>
      <c r="C8" s="188">
        <v>0</v>
      </c>
    </row>
    <row r="9" spans="1:3" x14ac:dyDescent="0.2">
      <c r="A9" s="60" t="s">
        <v>524</v>
      </c>
      <c r="B9" s="61" t="s">
        <v>533</v>
      </c>
      <c r="C9" s="188">
        <v>0</v>
      </c>
    </row>
    <row r="10" spans="1:3" x14ac:dyDescent="0.2">
      <c r="A10" s="60" t="s">
        <v>525</v>
      </c>
      <c r="B10" s="61" t="s">
        <v>350</v>
      </c>
      <c r="C10" s="188">
        <v>0</v>
      </c>
    </row>
    <row r="11" spans="1:3" x14ac:dyDescent="0.2">
      <c r="A11" s="60" t="s">
        <v>526</v>
      </c>
      <c r="B11" s="61" t="s">
        <v>351</v>
      </c>
      <c r="C11" s="188">
        <v>0</v>
      </c>
    </row>
    <row r="12" spans="1:3" x14ac:dyDescent="0.2">
      <c r="A12" s="60" t="s">
        <v>527</v>
      </c>
      <c r="B12" s="61" t="s">
        <v>352</v>
      </c>
      <c r="C12" s="188">
        <v>0</v>
      </c>
    </row>
    <row r="13" spans="1:3" x14ac:dyDescent="0.2">
      <c r="A13" s="62" t="s">
        <v>528</v>
      </c>
      <c r="B13" s="63" t="s">
        <v>529</v>
      </c>
      <c r="C13" s="188">
        <v>0</v>
      </c>
    </row>
    <row r="14" spans="1:3" x14ac:dyDescent="0.2">
      <c r="A14" s="70"/>
      <c r="B14" s="64"/>
      <c r="C14" s="189"/>
    </row>
    <row r="15" spans="1:3" x14ac:dyDescent="0.2">
      <c r="A15" s="65" t="s">
        <v>82</v>
      </c>
      <c r="B15" s="59"/>
      <c r="C15" s="181">
        <f>SUM(C16:C18)</f>
        <v>0</v>
      </c>
    </row>
    <row r="16" spans="1:3" x14ac:dyDescent="0.2">
      <c r="A16" s="66">
        <v>3.1</v>
      </c>
      <c r="B16" s="61" t="s">
        <v>532</v>
      </c>
      <c r="C16" s="188">
        <v>0</v>
      </c>
    </row>
    <row r="17" spans="1:3" x14ac:dyDescent="0.2">
      <c r="A17" s="67">
        <v>3.2</v>
      </c>
      <c r="B17" s="61" t="s">
        <v>530</v>
      </c>
      <c r="C17" s="188">
        <v>0</v>
      </c>
    </row>
    <row r="18" spans="1:3" x14ac:dyDescent="0.2">
      <c r="A18" s="67">
        <v>3.3</v>
      </c>
      <c r="B18" s="63" t="s">
        <v>531</v>
      </c>
      <c r="C18" s="190">
        <v>0</v>
      </c>
    </row>
    <row r="19" spans="1:3" x14ac:dyDescent="0.2">
      <c r="A19" s="58"/>
      <c r="B19" s="68"/>
      <c r="C19" s="191"/>
    </row>
    <row r="20" spans="1:3" x14ac:dyDescent="0.2">
      <c r="A20" s="69" t="s">
        <v>660</v>
      </c>
      <c r="B20" s="69"/>
      <c r="C20" s="187">
        <f>C5+C7-C15</f>
        <v>3808064.64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9" workbookViewId="0">
      <selection activeCell="C5" sqref="C5:C37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7" t="s">
        <v>662</v>
      </c>
      <c r="B1" s="168"/>
      <c r="C1" s="169"/>
    </row>
    <row r="2" spans="1:3" s="41" customFormat="1" ht="18.95" customHeight="1" x14ac:dyDescent="0.25">
      <c r="A2" s="170" t="s">
        <v>615</v>
      </c>
      <c r="B2" s="171"/>
      <c r="C2" s="172"/>
    </row>
    <row r="3" spans="1:3" s="41" customFormat="1" ht="18.95" customHeight="1" x14ac:dyDescent="0.25">
      <c r="A3" s="170" t="s">
        <v>663</v>
      </c>
      <c r="B3" s="173"/>
      <c r="C3" s="172"/>
    </row>
    <row r="4" spans="1:3" s="42" customFormat="1" x14ac:dyDescent="0.2">
      <c r="A4" s="164" t="s">
        <v>614</v>
      </c>
      <c r="B4" s="165"/>
      <c r="C4" s="166"/>
    </row>
    <row r="5" spans="1:3" x14ac:dyDescent="0.2">
      <c r="A5" s="78" t="s">
        <v>534</v>
      </c>
      <c r="B5" s="57"/>
      <c r="C5" s="179">
        <v>3808064.64</v>
      </c>
    </row>
    <row r="6" spans="1:3" x14ac:dyDescent="0.2">
      <c r="A6" s="74"/>
      <c r="B6" s="59"/>
      <c r="C6" s="180"/>
    </row>
    <row r="7" spans="1:3" x14ac:dyDescent="0.2">
      <c r="A7" s="65" t="s">
        <v>535</v>
      </c>
      <c r="B7" s="75"/>
      <c r="C7" s="181">
        <f>SUM(C8:C28)</f>
        <v>175415.86</v>
      </c>
    </row>
    <row r="8" spans="1:3" x14ac:dyDescent="0.2">
      <c r="A8" s="121">
        <v>2.1</v>
      </c>
      <c r="B8" s="79" t="s">
        <v>370</v>
      </c>
      <c r="C8" s="182">
        <v>0</v>
      </c>
    </row>
    <row r="9" spans="1:3" x14ac:dyDescent="0.2">
      <c r="A9" s="121">
        <v>2.2000000000000002</v>
      </c>
      <c r="B9" s="79" t="s">
        <v>367</v>
      </c>
      <c r="C9" s="182">
        <v>0</v>
      </c>
    </row>
    <row r="10" spans="1:3" x14ac:dyDescent="0.2">
      <c r="A10" s="83">
        <v>2.2999999999999998</v>
      </c>
      <c r="B10" s="73" t="s">
        <v>237</v>
      </c>
      <c r="C10" s="182">
        <v>0</v>
      </c>
    </row>
    <row r="11" spans="1:3" x14ac:dyDescent="0.2">
      <c r="A11" s="83">
        <v>2.4</v>
      </c>
      <c r="B11" s="73" t="s">
        <v>238</v>
      </c>
      <c r="C11" s="182">
        <v>175415.86</v>
      </c>
    </row>
    <row r="12" spans="1:3" x14ac:dyDescent="0.2">
      <c r="A12" s="83">
        <v>2.5</v>
      </c>
      <c r="B12" s="73" t="s">
        <v>239</v>
      </c>
      <c r="C12" s="182">
        <v>0</v>
      </c>
    </row>
    <row r="13" spans="1:3" x14ac:dyDescent="0.2">
      <c r="A13" s="83">
        <v>2.6</v>
      </c>
      <c r="B13" s="73" t="s">
        <v>240</v>
      </c>
      <c r="C13" s="182">
        <v>0</v>
      </c>
    </row>
    <row r="14" spans="1:3" x14ac:dyDescent="0.2">
      <c r="A14" s="83">
        <v>2.7</v>
      </c>
      <c r="B14" s="73" t="s">
        <v>241</v>
      </c>
      <c r="C14" s="182">
        <v>0</v>
      </c>
    </row>
    <row r="15" spans="1:3" x14ac:dyDescent="0.2">
      <c r="A15" s="83">
        <v>2.8</v>
      </c>
      <c r="B15" s="73" t="s">
        <v>242</v>
      </c>
      <c r="C15" s="182">
        <v>0</v>
      </c>
    </row>
    <row r="16" spans="1:3" x14ac:dyDescent="0.2">
      <c r="A16" s="83">
        <v>2.9</v>
      </c>
      <c r="B16" s="73" t="s">
        <v>244</v>
      </c>
      <c r="C16" s="182">
        <v>0</v>
      </c>
    </row>
    <row r="17" spans="1:3" x14ac:dyDescent="0.2">
      <c r="A17" s="83" t="s">
        <v>536</v>
      </c>
      <c r="B17" s="73" t="s">
        <v>537</v>
      </c>
      <c r="C17" s="182">
        <v>0</v>
      </c>
    </row>
    <row r="18" spans="1:3" x14ac:dyDescent="0.2">
      <c r="A18" s="83" t="s">
        <v>562</v>
      </c>
      <c r="B18" s="73" t="s">
        <v>246</v>
      </c>
      <c r="C18" s="182">
        <v>0</v>
      </c>
    </row>
    <row r="19" spans="1:3" x14ac:dyDescent="0.2">
      <c r="A19" s="83" t="s">
        <v>563</v>
      </c>
      <c r="B19" s="73" t="s">
        <v>538</v>
      </c>
      <c r="C19" s="182">
        <v>0</v>
      </c>
    </row>
    <row r="20" spans="1:3" x14ac:dyDescent="0.2">
      <c r="A20" s="83" t="s">
        <v>564</v>
      </c>
      <c r="B20" s="73" t="s">
        <v>539</v>
      </c>
      <c r="C20" s="182">
        <v>0</v>
      </c>
    </row>
    <row r="21" spans="1:3" x14ac:dyDescent="0.2">
      <c r="A21" s="83" t="s">
        <v>565</v>
      </c>
      <c r="B21" s="73" t="s">
        <v>540</v>
      </c>
      <c r="C21" s="182">
        <v>0</v>
      </c>
    </row>
    <row r="22" spans="1:3" x14ac:dyDescent="0.2">
      <c r="A22" s="83" t="s">
        <v>541</v>
      </c>
      <c r="B22" s="73" t="s">
        <v>542</v>
      </c>
      <c r="C22" s="182">
        <v>0</v>
      </c>
    </row>
    <row r="23" spans="1:3" x14ac:dyDescent="0.2">
      <c r="A23" s="83" t="s">
        <v>543</v>
      </c>
      <c r="B23" s="73" t="s">
        <v>544</v>
      </c>
      <c r="C23" s="182">
        <v>0</v>
      </c>
    </row>
    <row r="24" spans="1:3" x14ac:dyDescent="0.2">
      <c r="A24" s="83" t="s">
        <v>545</v>
      </c>
      <c r="B24" s="73" t="s">
        <v>546</v>
      </c>
      <c r="C24" s="182">
        <v>0</v>
      </c>
    </row>
    <row r="25" spans="1:3" x14ac:dyDescent="0.2">
      <c r="A25" s="83" t="s">
        <v>547</v>
      </c>
      <c r="B25" s="73" t="s">
        <v>548</v>
      </c>
      <c r="C25" s="182">
        <v>0</v>
      </c>
    </row>
    <row r="26" spans="1:3" x14ac:dyDescent="0.2">
      <c r="A26" s="83" t="s">
        <v>549</v>
      </c>
      <c r="B26" s="73" t="s">
        <v>550</v>
      </c>
      <c r="C26" s="182">
        <v>0</v>
      </c>
    </row>
    <row r="27" spans="1:3" x14ac:dyDescent="0.2">
      <c r="A27" s="83" t="s">
        <v>551</v>
      </c>
      <c r="B27" s="73" t="s">
        <v>552</v>
      </c>
      <c r="C27" s="182">
        <v>0</v>
      </c>
    </row>
    <row r="28" spans="1:3" x14ac:dyDescent="0.2">
      <c r="A28" s="83" t="s">
        <v>553</v>
      </c>
      <c r="B28" s="79" t="s">
        <v>554</v>
      </c>
      <c r="C28" s="182">
        <v>0</v>
      </c>
    </row>
    <row r="29" spans="1:3" x14ac:dyDescent="0.2">
      <c r="A29" s="84"/>
      <c r="B29" s="80"/>
      <c r="C29" s="183"/>
    </row>
    <row r="30" spans="1:3" x14ac:dyDescent="0.2">
      <c r="A30" s="81" t="s">
        <v>555</v>
      </c>
      <c r="B30" s="82"/>
      <c r="C30" s="184">
        <f>SUM(C31:C35)</f>
        <v>45815.09</v>
      </c>
    </row>
    <row r="31" spans="1:3" x14ac:dyDescent="0.2">
      <c r="A31" s="83" t="s">
        <v>556</v>
      </c>
      <c r="B31" s="73" t="s">
        <v>439</v>
      </c>
      <c r="C31" s="182">
        <v>45815.09</v>
      </c>
    </row>
    <row r="32" spans="1:3" x14ac:dyDescent="0.2">
      <c r="A32" s="83" t="s">
        <v>557</v>
      </c>
      <c r="B32" s="73" t="s">
        <v>80</v>
      </c>
      <c r="C32" s="182">
        <v>0</v>
      </c>
    </row>
    <row r="33" spans="1:3" x14ac:dyDescent="0.2">
      <c r="A33" s="83" t="s">
        <v>558</v>
      </c>
      <c r="B33" s="73" t="s">
        <v>449</v>
      </c>
      <c r="C33" s="182">
        <v>0</v>
      </c>
    </row>
    <row r="34" spans="1:3" x14ac:dyDescent="0.2">
      <c r="A34" s="83" t="s">
        <v>559</v>
      </c>
      <c r="B34" s="73" t="s">
        <v>455</v>
      </c>
      <c r="C34" s="182">
        <v>0</v>
      </c>
    </row>
    <row r="35" spans="1:3" x14ac:dyDescent="0.2">
      <c r="A35" s="83" t="s">
        <v>560</v>
      </c>
      <c r="B35" s="79" t="s">
        <v>561</v>
      </c>
      <c r="C35" s="185">
        <v>0</v>
      </c>
    </row>
    <row r="36" spans="1:3" x14ac:dyDescent="0.2">
      <c r="A36" s="74"/>
      <c r="B36" s="76"/>
      <c r="C36" s="186"/>
    </row>
    <row r="37" spans="1:3" x14ac:dyDescent="0.2">
      <c r="A37" s="77" t="s">
        <v>661</v>
      </c>
      <c r="B37" s="57"/>
      <c r="C37" s="187">
        <f>C5-C7+C30</f>
        <v>3678463.87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5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4"/>
      <c r="C1" s="174"/>
      <c r="D1" s="174"/>
      <c r="E1" s="174"/>
      <c r="F1" s="174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4"/>
      <c r="C2" s="174"/>
      <c r="D2" s="174"/>
      <c r="E2" s="174"/>
      <c r="F2" s="174"/>
      <c r="G2" s="27" t="s">
        <v>606</v>
      </c>
      <c r="H2" s="28" t="s">
        <v>608</v>
      </c>
    </row>
    <row r="3" spans="1:10" ht="18.95" customHeight="1" x14ac:dyDescent="0.2">
      <c r="A3" s="175" t="s">
        <v>663</v>
      </c>
      <c r="B3" s="176"/>
      <c r="C3" s="176"/>
      <c r="D3" s="176"/>
      <c r="E3" s="176"/>
      <c r="F3" s="176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3808064.64</v>
      </c>
      <c r="E36" s="34">
        <v>-3808064.64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6493254.7300000004</v>
      </c>
      <c r="E37" s="34">
        <v>-6493254.7300000004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2493175.04</v>
      </c>
      <c r="E38" s="34">
        <v>-2493175.04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183615.05</v>
      </c>
      <c r="E39" s="34">
        <v>-183615.05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1850615.25</v>
      </c>
      <c r="E40" s="34">
        <v>-1850615.25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3808064.64</v>
      </c>
      <c r="E41" s="34">
        <v>-3808064.64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6065866.7400000002</v>
      </c>
      <c r="E42" s="34">
        <v>-6065866.7400000002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2257802.1</v>
      </c>
      <c r="E43" s="34">
        <v>-2257802.1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2180593.86</v>
      </c>
      <c r="E44" s="34">
        <v>-2180593.86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3254941.56</v>
      </c>
      <c r="E45" s="34">
        <v>-3254941.56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412102.22</v>
      </c>
      <c r="E46" s="34">
        <v>-412102.22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1958333.48</v>
      </c>
      <c r="E47" s="34">
        <v>-1958333.48</v>
      </c>
      <c r="F47" s="34">
        <f t="shared" si="0"/>
        <v>0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7" t="s">
        <v>34</v>
      </c>
      <c r="B5" s="177"/>
      <c r="C5" s="177"/>
      <c r="D5" s="177"/>
      <c r="E5" s="177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127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8" t="s">
        <v>36</v>
      </c>
      <c r="C10" s="178"/>
      <c r="D10" s="178"/>
      <c r="E10" s="178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8" t="s">
        <v>38</v>
      </c>
      <c r="C12" s="178"/>
      <c r="D12" s="178"/>
      <c r="E12" s="178"/>
    </row>
    <row r="13" spans="1:8" s="112" customFormat="1" ht="26.1" customHeight="1" x14ac:dyDescent="0.2">
      <c r="A13" s="116" t="s">
        <v>595</v>
      </c>
      <c r="B13" s="178" t="s">
        <v>39</v>
      </c>
      <c r="C13" s="178"/>
      <c r="D13" s="178"/>
      <c r="E13" s="178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127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94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1291.7</v>
      </c>
      <c r="D20" s="24">
        <v>1291.7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749206.01</v>
      </c>
      <c r="D62" s="24">
        <f t="shared" ref="D62:E62" si="0">SUM(D63:D70)</f>
        <v>45815.09</v>
      </c>
      <c r="E62" s="24">
        <f t="shared" si="0"/>
        <v>421459.22</v>
      </c>
    </row>
    <row r="63" spans="1:9" x14ac:dyDescent="0.2">
      <c r="A63" s="22">
        <v>1241</v>
      </c>
      <c r="B63" s="20" t="s">
        <v>237</v>
      </c>
      <c r="C63" s="24">
        <v>59187.31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608863.69999999995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59800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45815.09</v>
      </c>
      <c r="E67" s="24">
        <v>421459.22</v>
      </c>
    </row>
    <row r="68" spans="1:9" x14ac:dyDescent="0.2">
      <c r="A68" s="22">
        <v>1246</v>
      </c>
      <c r="B68" s="20" t="s">
        <v>242</v>
      </c>
      <c r="C68" s="24">
        <v>21355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123255.29000000001</v>
      </c>
      <c r="D110" s="24">
        <f>SUM(D111:D119)</f>
        <v>123255.29000000001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94465.33</v>
      </c>
      <c r="D111" s="24">
        <f>C111</f>
        <v>94465.33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2199.2199999999998</v>
      </c>
      <c r="D112" s="24">
        <f t="shared" ref="D112:D119" si="1">C112</f>
        <v>2199.2199999999998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6837</v>
      </c>
      <c r="D115" s="24">
        <f t="shared" si="1"/>
        <v>6837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17343.27</v>
      </c>
      <c r="D117" s="24">
        <f t="shared" si="1"/>
        <v>17343.27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2410.4699999999998</v>
      </c>
      <c r="D119" s="24">
        <f t="shared" si="1"/>
        <v>2410.4699999999998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82" zoomScaleNormal="100" workbookViewId="0">
      <selection activeCell="D98" sqref="D98:D21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2" t="s">
        <v>662</v>
      </c>
      <c r="B1" s="152"/>
      <c r="C1" s="152"/>
      <c r="D1" s="14" t="s">
        <v>605</v>
      </c>
      <c r="E1" s="25">
        <v>2023</v>
      </c>
    </row>
    <row r="2" spans="1:5" s="16" customFormat="1" ht="18.95" customHeight="1" x14ac:dyDescent="0.25">
      <c r="A2" s="152" t="s">
        <v>610</v>
      </c>
      <c r="B2" s="152"/>
      <c r="C2" s="152"/>
      <c r="D2" s="14" t="s">
        <v>606</v>
      </c>
      <c r="E2" s="25" t="s">
        <v>608</v>
      </c>
    </row>
    <row r="3" spans="1:5" s="16" customFormat="1" ht="18.95" customHeight="1" x14ac:dyDescent="0.25">
      <c r="A3" s="152" t="s">
        <v>663</v>
      </c>
      <c r="B3" s="152"/>
      <c r="C3" s="152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89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147064</v>
      </c>
      <c r="D8" s="85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85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85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85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85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85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85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85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85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85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85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85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85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85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85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85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85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85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85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85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85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85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85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85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85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85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85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85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85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85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85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85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85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85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85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85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85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85"/>
      <c r="E45" s="49"/>
    </row>
    <row r="46" spans="1:5" x14ac:dyDescent="0.2">
      <c r="A46" s="50">
        <v>4170</v>
      </c>
      <c r="B46" s="51" t="s">
        <v>600</v>
      </c>
      <c r="C46" s="55">
        <f>SUM(C47:C54)</f>
        <v>147064</v>
      </c>
      <c r="D46" s="85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85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85"/>
      <c r="E48" s="49"/>
    </row>
    <row r="49" spans="1:5" ht="22.5" x14ac:dyDescent="0.2">
      <c r="A49" s="50">
        <v>4173</v>
      </c>
      <c r="B49" s="52" t="s">
        <v>500</v>
      </c>
      <c r="C49" s="55">
        <v>147064</v>
      </c>
      <c r="D49" s="85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85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85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85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85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85"/>
      <c r="E54" s="49"/>
    </row>
    <row r="55" spans="1:5" x14ac:dyDescent="0.2">
      <c r="A55" s="50"/>
      <c r="B55" s="52"/>
      <c r="C55" s="55"/>
      <c r="D55" s="85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3661000.64</v>
      </c>
      <c r="D58" s="85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85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85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85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85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85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85"/>
      <c r="E64" s="49"/>
    </row>
    <row r="65" spans="1:5" x14ac:dyDescent="0.2">
      <c r="A65" s="50">
        <v>4220</v>
      </c>
      <c r="B65" s="51" t="s">
        <v>336</v>
      </c>
      <c r="C65" s="55">
        <f>SUM(C66:C69)</f>
        <v>3661000.64</v>
      </c>
      <c r="D65" s="85"/>
      <c r="E65" s="49"/>
    </row>
    <row r="66" spans="1:5" x14ac:dyDescent="0.2">
      <c r="A66" s="50">
        <v>4221</v>
      </c>
      <c r="B66" s="51" t="s">
        <v>337</v>
      </c>
      <c r="C66" s="55">
        <v>3661000.64</v>
      </c>
      <c r="D66" s="85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85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85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85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89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89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3678463.87</v>
      </c>
      <c r="D98" s="192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3059343.25</v>
      </c>
      <c r="D99" s="192">
        <f>C99/$C$98</f>
        <v>0.8316904441962073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1623961.6800000002</v>
      </c>
      <c r="D100" s="192">
        <f t="shared" ref="D100:D163" si="0">C100/$C$98</f>
        <v>0.4414782195482051</v>
      </c>
      <c r="E100" s="56"/>
    </row>
    <row r="101" spans="1:5" x14ac:dyDescent="0.2">
      <c r="A101" s="54">
        <v>5111</v>
      </c>
      <c r="B101" s="51" t="s">
        <v>361</v>
      </c>
      <c r="C101" s="55">
        <v>1052660</v>
      </c>
      <c r="D101" s="192">
        <f t="shared" si="0"/>
        <v>0.28616836734079432</v>
      </c>
      <c r="E101" s="56"/>
    </row>
    <row r="102" spans="1:5" x14ac:dyDescent="0.2">
      <c r="A102" s="54">
        <v>5112</v>
      </c>
      <c r="B102" s="51" t="s">
        <v>362</v>
      </c>
      <c r="C102" s="55">
        <v>53805</v>
      </c>
      <c r="D102" s="192">
        <f t="shared" si="0"/>
        <v>1.4627029624732999E-2</v>
      </c>
      <c r="E102" s="56"/>
    </row>
    <row r="103" spans="1:5" x14ac:dyDescent="0.2">
      <c r="A103" s="54">
        <v>5113</v>
      </c>
      <c r="B103" s="51" t="s">
        <v>363</v>
      </c>
      <c r="C103" s="55">
        <v>194949.02</v>
      </c>
      <c r="D103" s="192">
        <f t="shared" si="0"/>
        <v>5.2997399699891569E-2</v>
      </c>
      <c r="E103" s="56"/>
    </row>
    <row r="104" spans="1:5" x14ac:dyDescent="0.2">
      <c r="A104" s="54">
        <v>5114</v>
      </c>
      <c r="B104" s="51" t="s">
        <v>364</v>
      </c>
      <c r="C104" s="55">
        <v>80763.789999999994</v>
      </c>
      <c r="D104" s="192">
        <f t="shared" si="0"/>
        <v>2.195584702045748E-2</v>
      </c>
      <c r="E104" s="56"/>
    </row>
    <row r="105" spans="1:5" x14ac:dyDescent="0.2">
      <c r="A105" s="54">
        <v>5115</v>
      </c>
      <c r="B105" s="51" t="s">
        <v>365</v>
      </c>
      <c r="C105" s="55">
        <v>241783.87</v>
      </c>
      <c r="D105" s="192">
        <f t="shared" si="0"/>
        <v>6.5729575862328637E-2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192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314536.47000000003</v>
      </c>
      <c r="D107" s="192">
        <f t="shared" si="0"/>
        <v>8.5507559980465442E-2</v>
      </c>
      <c r="E107" s="56"/>
    </row>
    <row r="108" spans="1:5" x14ac:dyDescent="0.2">
      <c r="A108" s="54">
        <v>5121</v>
      </c>
      <c r="B108" s="51" t="s">
        <v>368</v>
      </c>
      <c r="C108" s="55">
        <v>30880.32</v>
      </c>
      <c r="D108" s="192">
        <f t="shared" si="0"/>
        <v>8.3948955573131673E-3</v>
      </c>
      <c r="E108" s="56"/>
    </row>
    <row r="109" spans="1:5" x14ac:dyDescent="0.2">
      <c r="A109" s="54">
        <v>5122</v>
      </c>
      <c r="B109" s="51" t="s">
        <v>369</v>
      </c>
      <c r="C109" s="55">
        <v>6000</v>
      </c>
      <c r="D109" s="192">
        <f t="shared" si="0"/>
        <v>1.6311156537198773E-3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192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30118.01</v>
      </c>
      <c r="D111" s="192">
        <f t="shared" si="0"/>
        <v>8.1876595949819664E-3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192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27444.79</v>
      </c>
      <c r="D113" s="192">
        <f t="shared" si="0"/>
        <v>7.4609377636757918E-3</v>
      </c>
      <c r="E113" s="56"/>
    </row>
    <row r="114" spans="1:5" x14ac:dyDescent="0.2">
      <c r="A114" s="54">
        <v>5127</v>
      </c>
      <c r="B114" s="51" t="s">
        <v>374</v>
      </c>
      <c r="C114" s="55">
        <v>172732.54</v>
      </c>
      <c r="D114" s="192">
        <f t="shared" si="0"/>
        <v>4.6957791650132481E-2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192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47360.81</v>
      </c>
      <c r="D116" s="192">
        <f t="shared" si="0"/>
        <v>1.2875159760642151E-2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1120845.0999999999</v>
      </c>
      <c r="D117" s="192">
        <f t="shared" si="0"/>
        <v>0.30470466466753682</v>
      </c>
      <c r="E117" s="56"/>
    </row>
    <row r="118" spans="1:5" x14ac:dyDescent="0.2">
      <c r="A118" s="54">
        <v>5131</v>
      </c>
      <c r="B118" s="51" t="s">
        <v>378</v>
      </c>
      <c r="C118" s="55">
        <v>0</v>
      </c>
      <c r="D118" s="192">
        <f t="shared" si="0"/>
        <v>0</v>
      </c>
      <c r="E118" s="56"/>
    </row>
    <row r="119" spans="1:5" x14ac:dyDescent="0.2">
      <c r="A119" s="54">
        <v>5132</v>
      </c>
      <c r="B119" s="51" t="s">
        <v>379</v>
      </c>
      <c r="C119" s="55">
        <v>0</v>
      </c>
      <c r="D119" s="192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1464</v>
      </c>
      <c r="D120" s="192">
        <f t="shared" si="0"/>
        <v>3.9799221950765007E-4</v>
      </c>
      <c r="E120" s="56"/>
    </row>
    <row r="121" spans="1:5" x14ac:dyDescent="0.2">
      <c r="A121" s="54">
        <v>5134</v>
      </c>
      <c r="B121" s="51" t="s">
        <v>381</v>
      </c>
      <c r="C121" s="55">
        <v>39138.959999999999</v>
      </c>
      <c r="D121" s="192">
        <f t="shared" si="0"/>
        <v>1.0640028387719354E-2</v>
      </c>
      <c r="E121" s="56"/>
    </row>
    <row r="122" spans="1:5" x14ac:dyDescent="0.2">
      <c r="A122" s="54">
        <v>5135</v>
      </c>
      <c r="B122" s="51" t="s">
        <v>382</v>
      </c>
      <c r="C122" s="55">
        <v>12526.81</v>
      </c>
      <c r="D122" s="192">
        <f t="shared" si="0"/>
        <v>3.4054459803624492E-3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192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180</v>
      </c>
      <c r="D124" s="192">
        <f t="shared" si="0"/>
        <v>4.8933469611596321E-5</v>
      </c>
      <c r="E124" s="56"/>
    </row>
    <row r="125" spans="1:5" x14ac:dyDescent="0.2">
      <c r="A125" s="54">
        <v>5138</v>
      </c>
      <c r="B125" s="51" t="s">
        <v>385</v>
      </c>
      <c r="C125" s="55">
        <v>1020776.33</v>
      </c>
      <c r="D125" s="192">
        <f t="shared" si="0"/>
        <v>0.27750070846828784</v>
      </c>
      <c r="E125" s="56"/>
    </row>
    <row r="126" spans="1:5" x14ac:dyDescent="0.2">
      <c r="A126" s="54">
        <v>5139</v>
      </c>
      <c r="B126" s="51" t="s">
        <v>386</v>
      </c>
      <c r="C126" s="55">
        <v>46759</v>
      </c>
      <c r="D126" s="192">
        <f t="shared" si="0"/>
        <v>1.2711556142047957E-2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573305.53</v>
      </c>
      <c r="D127" s="192">
        <f t="shared" si="0"/>
        <v>0.15585460405786181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192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192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192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192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192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192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192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192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192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573305.53</v>
      </c>
      <c r="D137" s="192">
        <f t="shared" si="0"/>
        <v>0.15585460405786181</v>
      </c>
      <c r="E137" s="56"/>
    </row>
    <row r="138" spans="1:5" x14ac:dyDescent="0.2">
      <c r="A138" s="54">
        <v>5241</v>
      </c>
      <c r="B138" s="51" t="s">
        <v>396</v>
      </c>
      <c r="C138" s="55">
        <v>483995.53</v>
      </c>
      <c r="D138" s="192">
        <f t="shared" si="0"/>
        <v>0.13157544755224143</v>
      </c>
      <c r="E138" s="56"/>
    </row>
    <row r="139" spans="1:5" x14ac:dyDescent="0.2">
      <c r="A139" s="54">
        <v>5242</v>
      </c>
      <c r="B139" s="51" t="s">
        <v>397</v>
      </c>
      <c r="C139" s="55">
        <v>89310</v>
      </c>
      <c r="D139" s="192">
        <f t="shared" si="0"/>
        <v>2.4279156505620375E-2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192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192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192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192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192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192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192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192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192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192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192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192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192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192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192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192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192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192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192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192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192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192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192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192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192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192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192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192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192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192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192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192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192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192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192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192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192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192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192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192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192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192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192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192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192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45815.09</v>
      </c>
      <c r="D185" s="192">
        <f t="shared" si="1"/>
        <v>1.2454951745930835E-2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45815.09</v>
      </c>
      <c r="D186" s="192">
        <f t="shared" si="1"/>
        <v>1.2454951745930835E-2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192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192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192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192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45815.09</v>
      </c>
      <c r="D191" s="192">
        <f t="shared" si="1"/>
        <v>1.2454951745930835E-2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192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192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192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192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192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192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192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192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192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192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192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192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192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192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192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192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192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192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192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192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192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192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192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192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192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92935.6</v>
      </c>
    </row>
    <row r="9" spans="1:5" x14ac:dyDescent="0.2">
      <c r="A9" s="33">
        <v>3120</v>
      </c>
      <c r="B9" s="29" t="s">
        <v>465</v>
      </c>
      <c r="C9" s="34">
        <v>88790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129600.77</v>
      </c>
    </row>
    <row r="15" spans="1:5" x14ac:dyDescent="0.2">
      <c r="A15" s="33">
        <v>3220</v>
      </c>
      <c r="B15" s="29" t="s">
        <v>469</v>
      </c>
      <c r="C15" s="34">
        <v>471117.46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576660.63</v>
      </c>
      <c r="D9" s="34">
        <v>550749.86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26">
        <v>1110</v>
      </c>
      <c r="B15" s="127" t="s">
        <v>627</v>
      </c>
      <c r="C15" s="128">
        <f>SUM(C8:C14)</f>
        <v>576660.63</v>
      </c>
      <c r="D15" s="128">
        <f>SUM(D8:D14)</f>
        <v>550749.86</v>
      </c>
    </row>
    <row r="18" spans="1:5" x14ac:dyDescent="0.2">
      <c r="A18" s="31" t="s">
        <v>176</v>
      </c>
      <c r="B18" s="31"/>
      <c r="C18" s="31"/>
      <c r="D18" s="31"/>
      <c r="E18" s="123"/>
    </row>
    <row r="19" spans="1:5" x14ac:dyDescent="0.2">
      <c r="A19" s="32" t="s">
        <v>144</v>
      </c>
      <c r="B19" s="32" t="s">
        <v>649</v>
      </c>
      <c r="C19" s="137" t="s">
        <v>648</v>
      </c>
      <c r="D19" s="137" t="s">
        <v>179</v>
      </c>
      <c r="E19" s="123"/>
    </row>
    <row r="20" spans="1:5" x14ac:dyDescent="0.2">
      <c r="A20" s="126">
        <v>1230</v>
      </c>
      <c r="B20" s="127" t="s">
        <v>228</v>
      </c>
      <c r="C20" s="128">
        <f>SUM(C21:C27)</f>
        <v>0</v>
      </c>
      <c r="D20" s="128">
        <f>SUM(D21:D27)</f>
        <v>0</v>
      </c>
      <c r="E20" s="123"/>
    </row>
    <row r="21" spans="1:5" x14ac:dyDescent="0.2">
      <c r="A21" s="33">
        <v>1231</v>
      </c>
      <c r="B21" s="29" t="s">
        <v>229</v>
      </c>
      <c r="C21" s="34">
        <v>0</v>
      </c>
      <c r="D21" s="125">
        <v>0</v>
      </c>
      <c r="E21" s="123"/>
    </row>
    <row r="22" spans="1:5" x14ac:dyDescent="0.2">
      <c r="A22" s="33">
        <v>1232</v>
      </c>
      <c r="B22" s="29" t="s">
        <v>230</v>
      </c>
      <c r="C22" s="34">
        <v>0</v>
      </c>
      <c r="D22" s="125">
        <v>0</v>
      </c>
      <c r="E22" s="123"/>
    </row>
    <row r="23" spans="1:5" x14ac:dyDescent="0.2">
      <c r="A23" s="33">
        <v>1233</v>
      </c>
      <c r="B23" s="29" t="s">
        <v>231</v>
      </c>
      <c r="C23" s="34">
        <v>0</v>
      </c>
      <c r="D23" s="125">
        <v>0</v>
      </c>
      <c r="E23" s="123"/>
    </row>
    <row r="24" spans="1:5" x14ac:dyDescent="0.2">
      <c r="A24" s="33">
        <v>1234</v>
      </c>
      <c r="B24" s="29" t="s">
        <v>232</v>
      </c>
      <c r="C24" s="34">
        <v>0</v>
      </c>
      <c r="D24" s="125">
        <v>0</v>
      </c>
      <c r="E24" s="123"/>
    </row>
    <row r="25" spans="1:5" x14ac:dyDescent="0.2">
      <c r="A25" s="33">
        <v>1235</v>
      </c>
      <c r="B25" s="29" t="s">
        <v>233</v>
      </c>
      <c r="C25" s="34">
        <v>0</v>
      </c>
      <c r="D25" s="125">
        <v>0</v>
      </c>
      <c r="E25" s="123"/>
    </row>
    <row r="26" spans="1:5" x14ac:dyDescent="0.2">
      <c r="A26" s="33">
        <v>1236</v>
      </c>
      <c r="B26" s="29" t="s">
        <v>234</v>
      </c>
      <c r="C26" s="34">
        <v>0</v>
      </c>
      <c r="D26" s="125">
        <v>0</v>
      </c>
      <c r="E26" s="123"/>
    </row>
    <row r="27" spans="1:5" x14ac:dyDescent="0.2">
      <c r="A27" s="33">
        <v>1239</v>
      </c>
      <c r="B27" s="29" t="s">
        <v>235</v>
      </c>
      <c r="C27" s="34">
        <v>0</v>
      </c>
      <c r="D27" s="125">
        <v>0</v>
      </c>
      <c r="E27" s="123"/>
    </row>
    <row r="28" spans="1:5" x14ac:dyDescent="0.2">
      <c r="A28" s="126">
        <v>1240</v>
      </c>
      <c r="B28" s="127" t="s">
        <v>236</v>
      </c>
      <c r="C28" s="128">
        <f>SUM(C29:C36)</f>
        <v>175415.86</v>
      </c>
      <c r="D28" s="128">
        <f>SUM(D29:D36)</f>
        <v>175415.86</v>
      </c>
      <c r="E28" s="123"/>
    </row>
    <row r="29" spans="1:5" x14ac:dyDescent="0.2">
      <c r="A29" s="33">
        <v>1241</v>
      </c>
      <c r="B29" s="29" t="s">
        <v>237</v>
      </c>
      <c r="C29" s="34">
        <v>0</v>
      </c>
      <c r="D29" s="125">
        <v>0</v>
      </c>
      <c r="E29" s="123"/>
    </row>
    <row r="30" spans="1:5" x14ac:dyDescent="0.2">
      <c r="A30" s="33">
        <v>1242</v>
      </c>
      <c r="B30" s="29" t="s">
        <v>238</v>
      </c>
      <c r="C30" s="34">
        <v>175415.86</v>
      </c>
      <c r="D30" s="125">
        <v>175415.86</v>
      </c>
      <c r="E30" s="123"/>
    </row>
    <row r="31" spans="1:5" x14ac:dyDescent="0.2">
      <c r="A31" s="33">
        <v>1243</v>
      </c>
      <c r="B31" s="29" t="s">
        <v>239</v>
      </c>
      <c r="C31" s="34">
        <v>0</v>
      </c>
      <c r="D31" s="125">
        <v>0</v>
      </c>
      <c r="E31" s="123"/>
    </row>
    <row r="32" spans="1:5" x14ac:dyDescent="0.2">
      <c r="A32" s="33">
        <v>1244</v>
      </c>
      <c r="B32" s="29" t="s">
        <v>240</v>
      </c>
      <c r="C32" s="34">
        <v>0</v>
      </c>
      <c r="D32" s="125">
        <v>0</v>
      </c>
      <c r="E32" s="123"/>
    </row>
    <row r="33" spans="1:5" x14ac:dyDescent="0.2">
      <c r="A33" s="33">
        <v>1245</v>
      </c>
      <c r="B33" s="29" t="s">
        <v>241</v>
      </c>
      <c r="C33" s="34">
        <v>0</v>
      </c>
      <c r="D33" s="125">
        <v>0</v>
      </c>
      <c r="E33" s="123"/>
    </row>
    <row r="34" spans="1:5" x14ac:dyDescent="0.2">
      <c r="A34" s="33">
        <v>1246</v>
      </c>
      <c r="B34" s="29" t="s">
        <v>242</v>
      </c>
      <c r="C34" s="34">
        <v>0</v>
      </c>
      <c r="D34" s="125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25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25">
        <v>0</v>
      </c>
    </row>
    <row r="37" spans="1:5" x14ac:dyDescent="0.2">
      <c r="A37" s="126">
        <v>1250</v>
      </c>
      <c r="B37" s="127" t="s">
        <v>246</v>
      </c>
      <c r="C37" s="128">
        <f>SUM(C38:C42)</f>
        <v>0</v>
      </c>
      <c r="D37" s="128">
        <f>SUM(D38:D42)</f>
        <v>0</v>
      </c>
      <c r="E37" s="127"/>
    </row>
    <row r="38" spans="1:5" x14ac:dyDescent="0.2">
      <c r="A38" s="33">
        <v>1251</v>
      </c>
      <c r="B38" s="29" t="s">
        <v>247</v>
      </c>
      <c r="C38" s="34">
        <v>0</v>
      </c>
      <c r="D38" s="125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25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25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25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25">
        <v>0</v>
      </c>
    </row>
    <row r="43" spans="1:5" x14ac:dyDescent="0.2">
      <c r="B43" s="129" t="s">
        <v>628</v>
      </c>
      <c r="C43" s="128">
        <f>C20+C28+C37</f>
        <v>175415.86</v>
      </c>
      <c r="D43" s="128">
        <f>D20+D28+D37</f>
        <v>175415.86</v>
      </c>
    </row>
    <row r="44" spans="1:5" s="123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s="123" customFormat="1" x14ac:dyDescent="0.2">
      <c r="A47" s="126">
        <v>3210</v>
      </c>
      <c r="B47" s="127" t="s">
        <v>629</v>
      </c>
      <c r="C47" s="128">
        <v>129600.77</v>
      </c>
      <c r="D47" s="128">
        <v>0</v>
      </c>
    </row>
    <row r="48" spans="1:5" x14ac:dyDescent="0.2">
      <c r="A48" s="124"/>
      <c r="B48" s="129" t="s">
        <v>617</v>
      </c>
      <c r="C48" s="128">
        <f>C51+C63+C91+C94+C49</f>
        <v>63135.56</v>
      </c>
      <c r="D48" s="128">
        <f>D51+D63+D91+D94+D49</f>
        <v>55178.879999999997</v>
      </c>
    </row>
    <row r="49" spans="1:4" s="123" customFormat="1" x14ac:dyDescent="0.2">
      <c r="A49" s="138">
        <v>5100</v>
      </c>
      <c r="B49" s="139" t="s">
        <v>359</v>
      </c>
      <c r="C49" s="140">
        <f>SUM(C50:C50)</f>
        <v>0</v>
      </c>
      <c r="D49" s="140">
        <f>SUM(D50:D50)</f>
        <v>0</v>
      </c>
    </row>
    <row r="50" spans="1:4" s="123" customFormat="1" x14ac:dyDescent="0.2">
      <c r="A50" s="141">
        <v>5130</v>
      </c>
      <c r="B50" s="142" t="s">
        <v>650</v>
      </c>
      <c r="C50" s="143">
        <v>0</v>
      </c>
      <c r="D50" s="143">
        <v>0</v>
      </c>
    </row>
    <row r="51" spans="1:4" x14ac:dyDescent="0.2">
      <c r="A51" s="126">
        <v>5400</v>
      </c>
      <c r="B51" s="127" t="s">
        <v>424</v>
      </c>
      <c r="C51" s="128">
        <f>C52+C54+C56+C58+C60</f>
        <v>0</v>
      </c>
      <c r="D51" s="128">
        <f>D52+D54+D56+D58+D60</f>
        <v>0</v>
      </c>
    </row>
    <row r="52" spans="1:4" x14ac:dyDescent="0.2">
      <c r="A52" s="124">
        <v>5410</v>
      </c>
      <c r="B52" s="123" t="s">
        <v>618</v>
      </c>
      <c r="C52" s="125">
        <f>C53</f>
        <v>0</v>
      </c>
      <c r="D52" s="125">
        <f>D53</f>
        <v>0</v>
      </c>
    </row>
    <row r="53" spans="1:4" x14ac:dyDescent="0.2">
      <c r="A53" s="124">
        <v>5411</v>
      </c>
      <c r="B53" s="123" t="s">
        <v>426</v>
      </c>
      <c r="C53" s="125">
        <v>0</v>
      </c>
      <c r="D53" s="125">
        <v>0</v>
      </c>
    </row>
    <row r="54" spans="1:4" x14ac:dyDescent="0.2">
      <c r="A54" s="124">
        <v>5420</v>
      </c>
      <c r="B54" s="123" t="s">
        <v>619</v>
      </c>
      <c r="C54" s="125">
        <f>C55</f>
        <v>0</v>
      </c>
      <c r="D54" s="125">
        <f>D55</f>
        <v>0</v>
      </c>
    </row>
    <row r="55" spans="1:4" x14ac:dyDescent="0.2">
      <c r="A55" s="124">
        <v>5421</v>
      </c>
      <c r="B55" s="123" t="s">
        <v>429</v>
      </c>
      <c r="C55" s="125">
        <v>0</v>
      </c>
      <c r="D55" s="125">
        <v>0</v>
      </c>
    </row>
    <row r="56" spans="1:4" x14ac:dyDescent="0.2">
      <c r="A56" s="124">
        <v>5430</v>
      </c>
      <c r="B56" s="123" t="s">
        <v>620</v>
      </c>
      <c r="C56" s="125">
        <f>C57</f>
        <v>0</v>
      </c>
      <c r="D56" s="125">
        <f>D57</f>
        <v>0</v>
      </c>
    </row>
    <row r="57" spans="1:4" x14ac:dyDescent="0.2">
      <c r="A57" s="124">
        <v>5431</v>
      </c>
      <c r="B57" s="123" t="s">
        <v>432</v>
      </c>
      <c r="C57" s="125">
        <v>0</v>
      </c>
      <c r="D57" s="125">
        <v>0</v>
      </c>
    </row>
    <row r="58" spans="1:4" x14ac:dyDescent="0.2">
      <c r="A58" s="124">
        <v>5440</v>
      </c>
      <c r="B58" s="123" t="s">
        <v>621</v>
      </c>
      <c r="C58" s="125">
        <f>C59</f>
        <v>0</v>
      </c>
      <c r="D58" s="125">
        <f>D59</f>
        <v>0</v>
      </c>
    </row>
    <row r="59" spans="1:4" x14ac:dyDescent="0.2">
      <c r="A59" s="124">
        <v>5441</v>
      </c>
      <c r="B59" s="123" t="s">
        <v>621</v>
      </c>
      <c r="C59" s="125">
        <v>0</v>
      </c>
      <c r="D59" s="125">
        <v>0</v>
      </c>
    </row>
    <row r="60" spans="1:4" x14ac:dyDescent="0.2">
      <c r="A60" s="124">
        <v>5450</v>
      </c>
      <c r="B60" s="123" t="s">
        <v>622</v>
      </c>
      <c r="C60" s="125">
        <f>SUM(C61:C62)</f>
        <v>0</v>
      </c>
      <c r="D60" s="125">
        <f>SUM(D61:D62)</f>
        <v>0</v>
      </c>
    </row>
    <row r="61" spans="1:4" x14ac:dyDescent="0.2">
      <c r="A61" s="124">
        <v>5451</v>
      </c>
      <c r="B61" s="123" t="s">
        <v>436</v>
      </c>
      <c r="C61" s="125">
        <v>0</v>
      </c>
      <c r="D61" s="125">
        <v>0</v>
      </c>
    </row>
    <row r="62" spans="1:4" x14ac:dyDescent="0.2">
      <c r="A62" s="124">
        <v>5452</v>
      </c>
      <c r="B62" s="123" t="s">
        <v>437</v>
      </c>
      <c r="C62" s="125">
        <v>0</v>
      </c>
      <c r="D62" s="125">
        <v>0</v>
      </c>
    </row>
    <row r="63" spans="1:4" x14ac:dyDescent="0.2">
      <c r="A63" s="126">
        <v>5500</v>
      </c>
      <c r="B63" s="127" t="s">
        <v>438</v>
      </c>
      <c r="C63" s="128">
        <f>C64+C73+C76+C82</f>
        <v>45815.09</v>
      </c>
      <c r="D63" s="128">
        <f>D64+D73+D76+D82</f>
        <v>55178.879999999997</v>
      </c>
    </row>
    <row r="64" spans="1:4" x14ac:dyDescent="0.2">
      <c r="A64" s="33">
        <v>5510</v>
      </c>
      <c r="B64" s="29" t="s">
        <v>439</v>
      </c>
      <c r="C64" s="34">
        <f>SUM(C65:C72)</f>
        <v>45815.09</v>
      </c>
      <c r="D64" s="34">
        <f>SUM(D65:D72)</f>
        <v>55178.879999999997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45815.09</v>
      </c>
      <c r="D69" s="34">
        <v>55178.879999999997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26">
        <v>5600</v>
      </c>
      <c r="B91" s="127" t="s">
        <v>79</v>
      </c>
      <c r="C91" s="128">
        <f>C92</f>
        <v>0</v>
      </c>
      <c r="D91" s="128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26">
        <v>2110</v>
      </c>
      <c r="B94" s="132" t="s">
        <v>630</v>
      </c>
      <c r="C94" s="128">
        <f>SUM(C95:C99)</f>
        <v>17320.47</v>
      </c>
      <c r="D94" s="128">
        <f>SUM(D95:D99)</f>
        <v>0</v>
      </c>
    </row>
    <row r="95" spans="1:4" x14ac:dyDescent="0.2">
      <c r="A95" s="124">
        <v>2111</v>
      </c>
      <c r="B95" s="123" t="s">
        <v>631</v>
      </c>
      <c r="C95" s="125">
        <v>8424.4699999999993</v>
      </c>
      <c r="D95" s="125">
        <v>0</v>
      </c>
    </row>
    <row r="96" spans="1:4" x14ac:dyDescent="0.2">
      <c r="A96" s="124">
        <v>2112</v>
      </c>
      <c r="B96" s="123" t="s">
        <v>632</v>
      </c>
      <c r="C96" s="125">
        <v>0</v>
      </c>
      <c r="D96" s="125">
        <v>0</v>
      </c>
    </row>
    <row r="97" spans="1:4" x14ac:dyDescent="0.2">
      <c r="A97" s="124">
        <v>2112</v>
      </c>
      <c r="B97" s="123" t="s">
        <v>633</v>
      </c>
      <c r="C97" s="125">
        <v>8896</v>
      </c>
      <c r="D97" s="125">
        <v>0</v>
      </c>
    </row>
    <row r="98" spans="1:4" x14ac:dyDescent="0.2">
      <c r="A98" s="124">
        <v>2115</v>
      </c>
      <c r="B98" s="123" t="s">
        <v>634</v>
      </c>
      <c r="C98" s="125">
        <v>0</v>
      </c>
      <c r="D98" s="125">
        <v>0</v>
      </c>
    </row>
    <row r="99" spans="1:4" x14ac:dyDescent="0.2">
      <c r="A99" s="124">
        <v>2114</v>
      </c>
      <c r="B99" s="123" t="s">
        <v>635</v>
      </c>
      <c r="C99" s="125">
        <v>0</v>
      </c>
      <c r="D99" s="125">
        <v>0</v>
      </c>
    </row>
    <row r="100" spans="1:4" x14ac:dyDescent="0.2">
      <c r="A100" s="124"/>
      <c r="B100" s="129" t="s">
        <v>636</v>
      </c>
      <c r="C100" s="128">
        <f>+C101</f>
        <v>0</v>
      </c>
      <c r="D100" s="128">
        <f>+D101</f>
        <v>0</v>
      </c>
    </row>
    <row r="101" spans="1:4" s="123" customFormat="1" x14ac:dyDescent="0.2">
      <c r="A101" s="138">
        <v>3100</v>
      </c>
      <c r="B101" s="144" t="s">
        <v>651</v>
      </c>
      <c r="C101" s="145">
        <f>SUM(C102:C105)</f>
        <v>0</v>
      </c>
      <c r="D101" s="145">
        <f>SUM(D102:D105)</f>
        <v>0</v>
      </c>
    </row>
    <row r="102" spans="1:4" s="123" customFormat="1" x14ac:dyDescent="0.2">
      <c r="A102" s="141"/>
      <c r="B102" s="146" t="s">
        <v>652</v>
      </c>
      <c r="C102" s="147">
        <v>0</v>
      </c>
      <c r="D102" s="147">
        <v>0</v>
      </c>
    </row>
    <row r="103" spans="1:4" s="123" customFormat="1" x14ac:dyDescent="0.2">
      <c r="A103" s="141"/>
      <c r="B103" s="146" t="s">
        <v>653</v>
      </c>
      <c r="C103" s="147">
        <v>0</v>
      </c>
      <c r="D103" s="147">
        <v>0</v>
      </c>
    </row>
    <row r="104" spans="1:4" s="123" customFormat="1" x14ac:dyDescent="0.2">
      <c r="A104" s="141"/>
      <c r="B104" s="146" t="s">
        <v>654</v>
      </c>
      <c r="C104" s="147">
        <v>0</v>
      </c>
      <c r="D104" s="147">
        <v>0</v>
      </c>
    </row>
    <row r="105" spans="1:4" s="123" customFormat="1" x14ac:dyDescent="0.2">
      <c r="A105" s="141"/>
      <c r="B105" s="146" t="s">
        <v>655</v>
      </c>
      <c r="C105" s="147">
        <v>0</v>
      </c>
      <c r="D105" s="147">
        <v>0</v>
      </c>
    </row>
    <row r="106" spans="1:4" s="123" customFormat="1" x14ac:dyDescent="0.2">
      <c r="A106" s="141"/>
      <c r="B106" s="149" t="s">
        <v>656</v>
      </c>
      <c r="C106" s="140">
        <f>+C107</f>
        <v>0</v>
      </c>
      <c r="D106" s="140">
        <f>+D107</f>
        <v>0</v>
      </c>
    </row>
    <row r="107" spans="1:4" s="123" customFormat="1" x14ac:dyDescent="0.2">
      <c r="A107" s="138">
        <v>1270</v>
      </c>
      <c r="B107" s="148" t="s">
        <v>252</v>
      </c>
      <c r="C107" s="145">
        <f>+C108</f>
        <v>0</v>
      </c>
      <c r="D107" s="145">
        <f>+D108</f>
        <v>0</v>
      </c>
    </row>
    <row r="108" spans="1:4" s="123" customFormat="1" x14ac:dyDescent="0.2">
      <c r="A108" s="141">
        <v>1273</v>
      </c>
      <c r="B108" s="142" t="s">
        <v>657</v>
      </c>
      <c r="C108" s="147">
        <v>0</v>
      </c>
      <c r="D108" s="147">
        <v>0</v>
      </c>
    </row>
    <row r="109" spans="1:4" s="123" customFormat="1" x14ac:dyDescent="0.2">
      <c r="A109" s="141"/>
      <c r="B109" s="149" t="s">
        <v>658</v>
      </c>
      <c r="C109" s="140">
        <f>+C110+C112</f>
        <v>0</v>
      </c>
      <c r="D109" s="140">
        <f>+D110+D112</f>
        <v>0</v>
      </c>
    </row>
    <row r="110" spans="1:4" s="123" customFormat="1" x14ac:dyDescent="0.2">
      <c r="A110" s="138">
        <v>4300</v>
      </c>
      <c r="B110" s="144" t="s">
        <v>659</v>
      </c>
      <c r="C110" s="145">
        <f>+C111</f>
        <v>0</v>
      </c>
      <c r="D110" s="150">
        <f>+D111</f>
        <v>0</v>
      </c>
    </row>
    <row r="111" spans="1:4" s="123" customFormat="1" x14ac:dyDescent="0.2">
      <c r="A111" s="141">
        <v>4399</v>
      </c>
      <c r="B111" s="146" t="s">
        <v>352</v>
      </c>
      <c r="C111" s="147">
        <v>0</v>
      </c>
      <c r="D111" s="147">
        <v>0</v>
      </c>
    </row>
    <row r="112" spans="1:4" x14ac:dyDescent="0.2">
      <c r="A112" s="126">
        <v>1120</v>
      </c>
      <c r="B112" s="133" t="s">
        <v>637</v>
      </c>
      <c r="C112" s="128">
        <f>SUM(C113:C121)</f>
        <v>0</v>
      </c>
      <c r="D112" s="128">
        <f>SUM(D113:D121)</f>
        <v>0</v>
      </c>
    </row>
    <row r="113" spans="1:4" x14ac:dyDescent="0.2">
      <c r="A113" s="124">
        <v>1124</v>
      </c>
      <c r="B113" s="134" t="s">
        <v>638</v>
      </c>
      <c r="C113" s="135">
        <v>0</v>
      </c>
      <c r="D113" s="125">
        <v>0</v>
      </c>
    </row>
    <row r="114" spans="1:4" x14ac:dyDescent="0.2">
      <c r="A114" s="124">
        <v>1124</v>
      </c>
      <c r="B114" s="134" t="s">
        <v>639</v>
      </c>
      <c r="C114" s="135">
        <v>0</v>
      </c>
      <c r="D114" s="125">
        <v>0</v>
      </c>
    </row>
    <row r="115" spans="1:4" x14ac:dyDescent="0.2">
      <c r="A115" s="124">
        <v>1124</v>
      </c>
      <c r="B115" s="134" t="s">
        <v>640</v>
      </c>
      <c r="C115" s="135">
        <v>0</v>
      </c>
      <c r="D115" s="125">
        <v>0</v>
      </c>
    </row>
    <row r="116" spans="1:4" x14ac:dyDescent="0.2">
      <c r="A116" s="124">
        <v>1124</v>
      </c>
      <c r="B116" s="134" t="s">
        <v>641</v>
      </c>
      <c r="C116" s="135">
        <v>0</v>
      </c>
      <c r="D116" s="125">
        <v>0</v>
      </c>
    </row>
    <row r="117" spans="1:4" x14ac:dyDescent="0.2">
      <c r="A117" s="124">
        <v>1124</v>
      </c>
      <c r="B117" s="134" t="s">
        <v>642</v>
      </c>
      <c r="C117" s="125">
        <v>0</v>
      </c>
      <c r="D117" s="125">
        <v>0</v>
      </c>
    </row>
    <row r="118" spans="1:4" x14ac:dyDescent="0.2">
      <c r="A118" s="124">
        <v>1124</v>
      </c>
      <c r="B118" s="134" t="s">
        <v>643</v>
      </c>
      <c r="C118" s="125">
        <v>0</v>
      </c>
      <c r="D118" s="125">
        <v>0</v>
      </c>
    </row>
    <row r="119" spans="1:4" x14ac:dyDescent="0.2">
      <c r="A119" s="124">
        <v>1122</v>
      </c>
      <c r="B119" s="134" t="s">
        <v>644</v>
      </c>
      <c r="C119" s="125">
        <v>0</v>
      </c>
      <c r="D119" s="125">
        <v>0</v>
      </c>
    </row>
    <row r="120" spans="1:4" x14ac:dyDescent="0.2">
      <c r="A120" s="124">
        <v>1122</v>
      </c>
      <c r="B120" s="134" t="s">
        <v>645</v>
      </c>
      <c r="C120" s="135">
        <v>0</v>
      </c>
      <c r="D120" s="125">
        <v>0</v>
      </c>
    </row>
    <row r="121" spans="1:4" x14ac:dyDescent="0.2">
      <c r="A121" s="124">
        <v>1122</v>
      </c>
      <c r="B121" s="134" t="s">
        <v>646</v>
      </c>
      <c r="C121" s="125">
        <v>0</v>
      </c>
      <c r="D121" s="125">
        <v>0</v>
      </c>
    </row>
    <row r="122" spans="1:4" x14ac:dyDescent="0.2">
      <c r="A122" s="124"/>
      <c r="B122" s="136" t="s">
        <v>647</v>
      </c>
      <c r="C122" s="128">
        <f>C47+C48+C100-C106-C109</f>
        <v>192736.33000000002</v>
      </c>
      <c r="D122" s="128">
        <f>D47+D48+D100-D106-D109</f>
        <v>55178.879999999997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2019-02-13T21:19:08Z</cp:lastPrinted>
  <dcterms:created xsi:type="dcterms:W3CDTF">2012-12-11T20:36:24Z</dcterms:created>
  <dcterms:modified xsi:type="dcterms:W3CDTF">2024-02-14T16:17:38Z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