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ONGRESO DEL EDO GTO\CTA PUB 2023\5. PT CP 2023 TOMO II\"/>
    </mc:Choice>
  </mc:AlternateContent>
  <bookViews>
    <workbookView xWindow="0" yWindow="0" windowWidth="20490" windowHeight="7605" tabRatio="948" activeTab="8"/>
  </bookViews>
  <sheets>
    <sheet name="Contenido" sheetId="2" r:id="rId1"/>
    <sheet name="Notas a los Edos Financieros" sheetId="1" r:id="rId2"/>
    <sheet name="ESF IMUVI" sheetId="87" r:id="rId3"/>
    <sheet name="ACT IMUVI" sheetId="88" r:id="rId4"/>
    <sheet name="VHP IMUVI" sheetId="89" r:id="rId5"/>
    <sheet name="EFE IMUVI" sheetId="90" r:id="rId6"/>
    <sheet name="Conciliacion_Ig IMUVI" sheetId="91" r:id="rId7"/>
    <sheet name="Conciliacion_Eg IMUVI" sheetId="92" r:id="rId8"/>
    <sheet name="Memoria IMUVI" sheetId="93" r:id="rId9"/>
    <sheet name="ESF  COMUDE" sheetId="30" r:id="rId10"/>
    <sheet name="ACT COMUDE" sheetId="31" r:id="rId11"/>
    <sheet name="VHP COMUDE" sheetId="32" r:id="rId12"/>
    <sheet name="EFE COMUDE" sheetId="33" r:id="rId13"/>
    <sheet name="Conciliacion_Ig COMUDE" sheetId="34" r:id="rId14"/>
    <sheet name="Conciliacion_Eg COMUDE" sheetId="35" r:id="rId15"/>
    <sheet name="Memoria COMUDE" sheetId="36" r:id="rId16"/>
  </sheets>
  <definedNames>
    <definedName name="_xlnm._FilterDatabase" localSheetId="10" hidden="1">'ACT COMUDE'!$A$98:$E$221</definedName>
    <definedName name="_xlnm._FilterDatabase" localSheetId="3" hidden="1">'ACT IMUVI'!$A$97:$E$220</definedName>
    <definedName name="_xlnm._FilterDatabase" localSheetId="12" hidden="1">'EFE COMUDE'!$A$19:$D$43</definedName>
    <definedName name="_xlnm._FilterDatabase" localSheetId="5" hidden="1">'EFE IMUVI'!$A$19:$D$43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93" l="1"/>
  <c r="F46" i="93"/>
  <c r="F45" i="93"/>
  <c r="F44" i="93"/>
  <c r="F43" i="93"/>
  <c r="F42" i="93"/>
  <c r="F41" i="93"/>
  <c r="F40" i="93"/>
  <c r="F39" i="93"/>
  <c r="F38" i="93"/>
  <c r="F37" i="93"/>
  <c r="F36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C30" i="92"/>
  <c r="C37" i="92" s="1"/>
  <c r="C7" i="92"/>
  <c r="C15" i="91"/>
  <c r="C20" i="91" s="1"/>
  <c r="C7" i="91"/>
  <c r="D112" i="90"/>
  <c r="C112" i="90"/>
  <c r="D110" i="90"/>
  <c r="C110" i="90"/>
  <c r="D109" i="90"/>
  <c r="C109" i="90"/>
  <c r="D107" i="90"/>
  <c r="D106" i="90" s="1"/>
  <c r="C107" i="90"/>
  <c r="C106" i="90" s="1"/>
  <c r="D101" i="90"/>
  <c r="C101" i="90"/>
  <c r="D100" i="90"/>
  <c r="C100" i="90"/>
  <c r="D94" i="90"/>
  <c r="C94" i="90"/>
  <c r="D92" i="90"/>
  <c r="C92" i="90"/>
  <c r="D91" i="90"/>
  <c r="C91" i="90"/>
  <c r="D82" i="90"/>
  <c r="C82" i="90"/>
  <c r="C63" i="90" s="1"/>
  <c r="D76" i="90"/>
  <c r="C76" i="90"/>
  <c r="D73" i="90"/>
  <c r="C73" i="90"/>
  <c r="D64" i="90"/>
  <c r="C64" i="90"/>
  <c r="D63" i="90"/>
  <c r="D60" i="90"/>
  <c r="C60" i="90"/>
  <c r="D58" i="90"/>
  <c r="C58" i="90"/>
  <c r="D56" i="90"/>
  <c r="C56" i="90"/>
  <c r="D54" i="90"/>
  <c r="C54" i="90"/>
  <c r="D52" i="90"/>
  <c r="D51" i="90" s="1"/>
  <c r="D48" i="90" s="1"/>
  <c r="C52" i="90"/>
  <c r="C51" i="90" s="1"/>
  <c r="C48" i="90" s="1"/>
  <c r="D49" i="90"/>
  <c r="C49" i="90"/>
  <c r="D37" i="90"/>
  <c r="C37" i="90"/>
  <c r="D28" i="90"/>
  <c r="C28" i="90"/>
  <c r="D20" i="90"/>
  <c r="D43" i="90" s="1"/>
  <c r="C20" i="90"/>
  <c r="C43" i="90" s="1"/>
  <c r="D15" i="90"/>
  <c r="C15" i="90"/>
  <c r="C25" i="89"/>
  <c r="C21" i="89"/>
  <c r="C16" i="89"/>
  <c r="C215" i="88"/>
  <c r="C204" i="88"/>
  <c r="C198" i="88"/>
  <c r="C195" i="88"/>
  <c r="C186" i="88"/>
  <c r="C182" i="88"/>
  <c r="C180" i="88"/>
  <c r="C177" i="88"/>
  <c r="C174" i="88"/>
  <c r="C171" i="88"/>
  <c r="C167" i="88"/>
  <c r="C164" i="88"/>
  <c r="C161" i="88"/>
  <c r="C160" i="88"/>
  <c r="C157" i="88"/>
  <c r="C151" i="88"/>
  <c r="C149" i="88"/>
  <c r="C146" i="88"/>
  <c r="C142" i="88"/>
  <c r="C137" i="88"/>
  <c r="C134" i="88"/>
  <c r="C131" i="88"/>
  <c r="C128" i="88"/>
  <c r="C127" i="88" s="1"/>
  <c r="C117" i="88"/>
  <c r="C107" i="88"/>
  <c r="C100" i="88"/>
  <c r="C87" i="88"/>
  <c r="C85" i="88"/>
  <c r="C83" i="88"/>
  <c r="C77" i="88"/>
  <c r="C74" i="88"/>
  <c r="C73" i="88" s="1"/>
  <c r="C65" i="88"/>
  <c r="C59" i="88"/>
  <c r="C58" i="88"/>
  <c r="C46" i="88"/>
  <c r="C37" i="88"/>
  <c r="C34" i="88"/>
  <c r="C28" i="88"/>
  <c r="C8" i="88" s="1"/>
  <c r="C25" i="88"/>
  <c r="C19" i="88"/>
  <c r="C9" i="88"/>
  <c r="C146" i="87"/>
  <c r="C134" i="87"/>
  <c r="C127" i="87"/>
  <c r="D123" i="87"/>
  <c r="D120" i="87" s="1"/>
  <c r="D122" i="87"/>
  <c r="D121" i="87"/>
  <c r="G120" i="87"/>
  <c r="F120" i="87"/>
  <c r="E120" i="87"/>
  <c r="C120" i="87"/>
  <c r="D119" i="87"/>
  <c r="D118" i="87"/>
  <c r="D117" i="87"/>
  <c r="D116" i="87"/>
  <c r="D115" i="87"/>
  <c r="D114" i="87"/>
  <c r="D113" i="87"/>
  <c r="D112" i="87"/>
  <c r="D111" i="87"/>
  <c r="D110" i="87" s="1"/>
  <c r="G110" i="87"/>
  <c r="F110" i="87"/>
  <c r="E110" i="87"/>
  <c r="C110" i="87"/>
  <c r="C103" i="87"/>
  <c r="C96" i="87"/>
  <c r="C90" i="87"/>
  <c r="E80" i="87"/>
  <c r="D80" i="87"/>
  <c r="C80" i="87"/>
  <c r="E74" i="87"/>
  <c r="D74" i="87"/>
  <c r="C74" i="87"/>
  <c r="E62" i="87"/>
  <c r="D62" i="87"/>
  <c r="C62" i="87"/>
  <c r="E54" i="87"/>
  <c r="D54" i="87"/>
  <c r="C54" i="87"/>
  <c r="C41" i="87"/>
  <c r="C32" i="87"/>
  <c r="C122" i="90" l="1"/>
  <c r="D122" i="90"/>
  <c r="C185" i="88"/>
  <c r="C99" i="88"/>
  <c r="C214" i="88"/>
  <c r="C170" i="88"/>
  <c r="C98" i="88" l="1"/>
  <c r="D216" i="88" l="1"/>
  <c r="D210" i="88"/>
  <c r="D203" i="88"/>
  <c r="D196" i="88"/>
  <c r="D189" i="88"/>
  <c r="D183" i="88"/>
  <c r="D166" i="88"/>
  <c r="D154" i="88"/>
  <c r="D148" i="88"/>
  <c r="D135" i="88"/>
  <c r="D129" i="88"/>
  <c r="D123" i="88"/>
  <c r="D116" i="88"/>
  <c r="D108" i="88"/>
  <c r="D101" i="88"/>
  <c r="D202" i="88"/>
  <c r="D188" i="88"/>
  <c r="D141" i="88"/>
  <c r="D122" i="88"/>
  <c r="D159" i="88"/>
  <c r="D121" i="88"/>
  <c r="D209" i="88"/>
  <c r="D153" i="88"/>
  <c r="D115" i="88"/>
  <c r="D140" i="88"/>
  <c r="D208" i="88"/>
  <c r="D201" i="88"/>
  <c r="D187" i="88"/>
  <c r="D176" i="88"/>
  <c r="D164" i="88"/>
  <c r="D207" i="88"/>
  <c r="D200" i="88"/>
  <c r="D194" i="88"/>
  <c r="D181" i="88"/>
  <c r="D175" i="88"/>
  <c r="D158" i="88"/>
  <c r="D139" i="88"/>
  <c r="D133" i="88"/>
  <c r="D120" i="88"/>
  <c r="D113" i="88"/>
  <c r="D106" i="88"/>
  <c r="D204" i="88"/>
  <c r="D179" i="88"/>
  <c r="D173" i="88"/>
  <c r="D156" i="88"/>
  <c r="D125" i="88"/>
  <c r="D103" i="88"/>
  <c r="D152" i="88"/>
  <c r="D206" i="88"/>
  <c r="D199" i="88"/>
  <c r="D193" i="88"/>
  <c r="D180" i="88"/>
  <c r="D169" i="88"/>
  <c r="D163" i="88"/>
  <c r="D145" i="88"/>
  <c r="D138" i="88"/>
  <c r="D132" i="88"/>
  <c r="D119" i="88"/>
  <c r="D112" i="88"/>
  <c r="D105" i="88"/>
  <c r="D161" i="88"/>
  <c r="D149" i="88"/>
  <c r="D110" i="88"/>
  <c r="D146" i="88"/>
  <c r="D213" i="88"/>
  <c r="D205" i="88"/>
  <c r="D192" i="88"/>
  <c r="D168" i="88"/>
  <c r="D162" i="88"/>
  <c r="D150" i="88"/>
  <c r="D144" i="88"/>
  <c r="D126" i="88"/>
  <c r="D118" i="88"/>
  <c r="D111" i="88"/>
  <c r="D104" i="88"/>
  <c r="D212" i="88"/>
  <c r="D191" i="88"/>
  <c r="D167" i="88"/>
  <c r="D143" i="88"/>
  <c r="D117" i="88"/>
  <c r="D114" i="88"/>
  <c r="D211" i="88"/>
  <c r="D197" i="88"/>
  <c r="D190" i="88"/>
  <c r="D184" i="88"/>
  <c r="D178" i="88"/>
  <c r="D172" i="88"/>
  <c r="D155" i="88"/>
  <c r="D142" i="88"/>
  <c r="D136" i="88"/>
  <c r="D130" i="88"/>
  <c r="D124" i="88"/>
  <c r="D109" i="88"/>
  <c r="D102" i="88"/>
  <c r="D165" i="88"/>
  <c r="D147" i="88"/>
  <c r="D107" i="88"/>
  <c r="D131" i="88"/>
  <c r="D151" i="88"/>
  <c r="D160" i="88"/>
  <c r="D127" i="88"/>
  <c r="D134" i="88"/>
  <c r="D157" i="88"/>
  <c r="D100" i="88"/>
  <c r="D195" i="88"/>
  <c r="D215" i="88"/>
  <c r="D171" i="88"/>
  <c r="D128" i="88"/>
  <c r="D186" i="88"/>
  <c r="D182" i="88"/>
  <c r="D137" i="88"/>
  <c r="D174" i="88"/>
  <c r="D198" i="88"/>
  <c r="D177" i="88"/>
  <c r="D214" i="88"/>
  <c r="D170" i="88"/>
  <c r="D185" i="88"/>
  <c r="D99" i="88"/>
  <c r="F47" i="36" l="1"/>
  <c r="F46" i="36"/>
  <c r="F45" i="36"/>
  <c r="F44" i="36"/>
  <c r="F43" i="36"/>
  <c r="F42" i="36"/>
  <c r="F41" i="36"/>
  <c r="F40" i="36"/>
  <c r="F39" i="36"/>
  <c r="F38" i="36"/>
  <c r="F37" i="36"/>
  <c r="F36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C30" i="35"/>
  <c r="C37" i="35" s="1"/>
  <c r="C7" i="35"/>
  <c r="C15" i="34"/>
  <c r="C20" i="34" s="1"/>
  <c r="C7" i="34"/>
  <c r="D112" i="33"/>
  <c r="C112" i="33"/>
  <c r="C109" i="33" s="1"/>
  <c r="D110" i="33"/>
  <c r="D109" i="33" s="1"/>
  <c r="C110" i="33"/>
  <c r="D107" i="33"/>
  <c r="D106" i="33" s="1"/>
  <c r="C107" i="33"/>
  <c r="C106" i="33" s="1"/>
  <c r="D101" i="33"/>
  <c r="D100" i="33" s="1"/>
  <c r="C101" i="33"/>
  <c r="C100" i="33"/>
  <c r="D94" i="33"/>
  <c r="C94" i="33"/>
  <c r="D92" i="33"/>
  <c r="C92" i="33"/>
  <c r="C91" i="33" s="1"/>
  <c r="D91" i="33"/>
  <c r="D82" i="33"/>
  <c r="C82" i="33"/>
  <c r="D76" i="33"/>
  <c r="C76" i="33"/>
  <c r="C63" i="33" s="1"/>
  <c r="D73" i="33"/>
  <c r="C73" i="33"/>
  <c r="D64" i="33"/>
  <c r="D63" i="33" s="1"/>
  <c r="C64" i="33"/>
  <c r="D60" i="33"/>
  <c r="C60" i="33"/>
  <c r="D58" i="33"/>
  <c r="C58" i="33"/>
  <c r="D56" i="33"/>
  <c r="C56" i="33"/>
  <c r="D54" i="33"/>
  <c r="C54" i="33"/>
  <c r="D52" i="33"/>
  <c r="D51" i="33" s="1"/>
  <c r="D48" i="33" s="1"/>
  <c r="D122" i="33" s="1"/>
  <c r="C52" i="33"/>
  <c r="C51" i="33" s="1"/>
  <c r="C48" i="33" s="1"/>
  <c r="C122" i="33" s="1"/>
  <c r="D49" i="33"/>
  <c r="C49" i="33"/>
  <c r="D43" i="33"/>
  <c r="C43" i="33"/>
  <c r="D37" i="33"/>
  <c r="C37" i="33"/>
  <c r="D28" i="33"/>
  <c r="C28" i="33"/>
  <c r="D20" i="33"/>
  <c r="C20" i="33"/>
  <c r="D15" i="33"/>
  <c r="C15" i="33"/>
  <c r="C25" i="32"/>
  <c r="C21" i="32"/>
  <c r="C16" i="32"/>
  <c r="C215" i="31"/>
  <c r="C204" i="31"/>
  <c r="C198" i="31"/>
  <c r="C195" i="31"/>
  <c r="C186" i="31"/>
  <c r="C182" i="31"/>
  <c r="C180" i="31"/>
  <c r="C177" i="31"/>
  <c r="C174" i="31"/>
  <c r="C171" i="31"/>
  <c r="C167" i="31"/>
  <c r="C164" i="31"/>
  <c r="C161" i="31"/>
  <c r="C160" i="31"/>
  <c r="C157" i="31"/>
  <c r="C151" i="31"/>
  <c r="C149" i="31"/>
  <c r="C146" i="31"/>
  <c r="C142" i="31"/>
  <c r="C137" i="31"/>
  <c r="C134" i="31"/>
  <c r="C131" i="31"/>
  <c r="C128" i="31"/>
  <c r="C127" i="31" s="1"/>
  <c r="C117" i="31"/>
  <c r="C107" i="31"/>
  <c r="C100" i="31"/>
  <c r="C99" i="31" s="1"/>
  <c r="C87" i="31"/>
  <c r="C85" i="31"/>
  <c r="C83" i="31"/>
  <c r="C77" i="31"/>
  <c r="C74" i="31"/>
  <c r="C73" i="31" s="1"/>
  <c r="C65" i="31"/>
  <c r="C58" i="31" s="1"/>
  <c r="C59" i="31"/>
  <c r="C46" i="31"/>
  <c r="C37" i="31"/>
  <c r="C34" i="31"/>
  <c r="C28" i="31"/>
  <c r="C25" i="31"/>
  <c r="C19" i="31"/>
  <c r="C8" i="31" s="1"/>
  <c r="C9" i="31"/>
  <c r="C146" i="30"/>
  <c r="C134" i="30"/>
  <c r="C127" i="30"/>
  <c r="D123" i="30"/>
  <c r="D122" i="30"/>
  <c r="D121" i="30"/>
  <c r="D120" i="30" s="1"/>
  <c r="G120" i="30"/>
  <c r="F120" i="30"/>
  <c r="E120" i="30"/>
  <c r="C120" i="30"/>
  <c r="D119" i="30"/>
  <c r="D118" i="30"/>
  <c r="D117" i="30"/>
  <c r="D116" i="30"/>
  <c r="D115" i="30"/>
  <c r="D114" i="30"/>
  <c r="D113" i="30"/>
  <c r="D112" i="30"/>
  <c r="D111" i="30"/>
  <c r="D110" i="30" s="1"/>
  <c r="G110" i="30"/>
  <c r="F110" i="30"/>
  <c r="E110" i="30"/>
  <c r="C110" i="30"/>
  <c r="C103" i="30"/>
  <c r="C96" i="30"/>
  <c r="C90" i="30"/>
  <c r="E80" i="30"/>
  <c r="D80" i="30"/>
  <c r="C80" i="30"/>
  <c r="E74" i="30"/>
  <c r="D74" i="30"/>
  <c r="C74" i="30"/>
  <c r="E62" i="30"/>
  <c r="D62" i="30"/>
  <c r="C62" i="30"/>
  <c r="E54" i="30"/>
  <c r="D54" i="30"/>
  <c r="C54" i="30"/>
  <c r="C41" i="30"/>
  <c r="C32" i="30"/>
  <c r="C185" i="31" l="1"/>
  <c r="C214" i="31"/>
  <c r="C170" i="31"/>
  <c r="D214" i="31" l="1"/>
  <c r="D185" i="31"/>
  <c r="D170" i="31"/>
  <c r="C98" i="31"/>
  <c r="D216" i="31" l="1"/>
  <c r="D210" i="31"/>
  <c r="D203" i="31"/>
  <c r="D196" i="31"/>
  <c r="D189" i="31"/>
  <c r="D183" i="31"/>
  <c r="D166" i="31"/>
  <c r="D154" i="31"/>
  <c r="D148" i="31"/>
  <c r="D135" i="31"/>
  <c r="D129" i="31"/>
  <c r="D123" i="31"/>
  <c r="D116" i="31"/>
  <c r="D108" i="31"/>
  <c r="D101" i="31"/>
  <c r="D165" i="31"/>
  <c r="D141" i="31"/>
  <c r="D159" i="31"/>
  <c r="D121" i="31"/>
  <c r="D209" i="31"/>
  <c r="D202" i="31"/>
  <c r="D140" i="31"/>
  <c r="D208" i="31"/>
  <c r="D201" i="31"/>
  <c r="D187" i="31"/>
  <c r="D176" i="31"/>
  <c r="D146" i="31"/>
  <c r="D207" i="31"/>
  <c r="D200" i="31"/>
  <c r="D194" i="31"/>
  <c r="D181" i="31"/>
  <c r="D175" i="31"/>
  <c r="D158" i="31"/>
  <c r="D139" i="31"/>
  <c r="D133" i="31"/>
  <c r="D120" i="31"/>
  <c r="D113" i="31"/>
  <c r="D106" i="31"/>
  <c r="D180" i="31"/>
  <c r="D132" i="31"/>
  <c r="D112" i="31"/>
  <c r="D206" i="31"/>
  <c r="D199" i="31"/>
  <c r="D193" i="31"/>
  <c r="D174" i="31"/>
  <c r="D169" i="31"/>
  <c r="D163" i="31"/>
  <c r="D157" i="31"/>
  <c r="D145" i="31"/>
  <c r="D138" i="31"/>
  <c r="D119" i="31"/>
  <c r="D105" i="31"/>
  <c r="D188" i="31"/>
  <c r="D147" i="31"/>
  <c r="D115" i="31"/>
  <c r="D164" i="31"/>
  <c r="D114" i="31"/>
  <c r="D213" i="31"/>
  <c r="D205" i="31"/>
  <c r="D192" i="31"/>
  <c r="D168" i="31"/>
  <c r="D162" i="31"/>
  <c r="D150" i="31"/>
  <c r="D144" i="31"/>
  <c r="D126" i="31"/>
  <c r="D118" i="31"/>
  <c r="D111" i="31"/>
  <c r="D104" i="31"/>
  <c r="D211" i="31"/>
  <c r="D197" i="31"/>
  <c r="D184" i="31"/>
  <c r="D172" i="31"/>
  <c r="D142" i="31"/>
  <c r="D130" i="31"/>
  <c r="D152" i="31"/>
  <c r="D212" i="31"/>
  <c r="D191" i="31"/>
  <c r="D179" i="31"/>
  <c r="D173" i="31"/>
  <c r="D156" i="31"/>
  <c r="D143" i="31"/>
  <c r="D125" i="31"/>
  <c r="D110" i="31"/>
  <c r="D103" i="31"/>
  <c r="D190" i="31"/>
  <c r="D178" i="31"/>
  <c r="D155" i="31"/>
  <c r="D136" i="31"/>
  <c r="D124" i="31"/>
  <c r="D109" i="31"/>
  <c r="D102" i="31"/>
  <c r="D153" i="31"/>
  <c r="D122" i="31"/>
  <c r="D149" i="31"/>
  <c r="D137" i="31"/>
  <c r="D171" i="31"/>
  <c r="D151" i="31"/>
  <c r="D195" i="31"/>
  <c r="D215" i="31"/>
  <c r="D127" i="31"/>
  <c r="D117" i="31"/>
  <c r="D131" i="31"/>
  <c r="D198" i="31"/>
  <c r="D177" i="31"/>
  <c r="D182" i="31"/>
  <c r="D100" i="31"/>
  <c r="D160" i="31"/>
  <c r="D204" i="31"/>
  <c r="D128" i="31"/>
  <c r="D167" i="31"/>
  <c r="D107" i="31"/>
  <c r="D134" i="31"/>
  <c r="D161" i="31"/>
  <c r="D99" i="31"/>
  <c r="D186" i="31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<sst xmlns="http://schemas.openxmlformats.org/spreadsheetml/2006/main" count="1549" uniqueCount="589">
  <si>
    <t>Notas de Desglose y Memoria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</si>
  <si>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</si>
  <si>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</si>
  <si>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</si>
  <si>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</si>
  <si>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</si>
  <si>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</si>
  <si>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</si>
  <si>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</si>
  <si>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</si>
  <si>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</si>
  <si>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</si>
  <si>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</si>
  <si>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</si>
  <si>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</si>
  <si>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</si>
  <si>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</si>
  <si>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</si>
  <si>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</si>
  <si>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</si>
  <si>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</si>
  <si>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</si>
  <si>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</si>
  <si>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</si>
  <si>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</si>
  <si>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</si>
  <si>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</si>
  <si>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</si>
  <si>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</si>
  <si>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</si>
  <si>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</si>
  <si>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</si>
  <si>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</si>
  <si>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</si>
  <si>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</si>
  <si>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</si>
  <si>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</si>
  <si>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</si>
  <si>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</si>
  <si>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</si>
  <si>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</si>
  <si>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</si>
  <si>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</si>
  <si>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</si>
  <si>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</si>
  <si>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</si>
  <si>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</si>
  <si>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</si>
  <si>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</si>
  <si>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</si>
  <si>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</si>
  <si>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</si>
  <si>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</si>
  <si>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</si>
  <si>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</si>
  <si>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</si>
  <si>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</si>
  <si>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DIF</t>
  </si>
  <si>
    <t>COMUDE</t>
  </si>
  <si>
    <t>IMUVI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</si>
  <si>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</si>
  <si>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</si>
  <si>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</si>
  <si>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</si>
  <si>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</si>
  <si>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</si>
  <si>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</si>
  <si>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</si>
  <si>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</si>
  <si>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</si>
  <si>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</si>
  <si>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</si>
  <si>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</si>
  <si>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</si>
  <si>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</si>
  <si>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</si>
  <si>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</si>
  <si>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</si>
  <si>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</si>
  <si>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</si>
  <si>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</si>
  <si>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</si>
  <si>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</si>
  <si>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</si>
  <si>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</si>
  <si>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</si>
  <si>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</si>
  <si>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</si>
  <si>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</si>
  <si>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</si>
  <si>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</si>
  <si>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</si>
  <si>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</si>
  <si>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</si>
  <si>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</si>
  <si>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</si>
  <si>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</si>
  <si>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</si>
  <si>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</si>
  <si>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</si>
  <si>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</si>
  <si>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</si>
  <si>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</si>
  <si>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</si>
  <si>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</si>
  <si>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</si>
  <si>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</si>
  <si>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</si>
  <si>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</si>
  <si>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</si>
  <si>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</si>
  <si>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</si>
  <si>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</si>
  <si>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</si>
  <si>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</si>
  <si>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</si>
  <si>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</si>
  <si>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</si>
  <si>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</si>
  <si>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</si>
  <si>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</si>
  <si>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</si>
  <si>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</si>
  <si>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</si>
  <si>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</si>
  <si>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</si>
  <si>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</si>
  <si>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</si>
  <si>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</si>
  <si>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</si>
  <si>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</si>
  <si>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</si>
  <si>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</si>
  <si>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</si>
  <si>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</si>
  <si>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</si>
  <si>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</si>
  <si>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</si>
  <si>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</si>
  <si>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</si>
  <si>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</si>
  <si>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</si>
  <si>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</si>
  <si>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</si>
  <si>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</si>
  <si>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</si>
  <si>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</si>
  <si>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</si>
  <si>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</si>
  <si>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</si>
  <si>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</si>
  <si>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</si>
  <si>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</si>
  <si>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</si>
  <si>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</si>
  <si>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</si>
  <si>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</si>
  <si>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</si>
  <si>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</si>
  <si>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</si>
  <si>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</si>
  <si>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</si>
  <si>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</si>
  <si>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</si>
  <si>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</si>
  <si>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</si>
  <si>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</si>
  <si>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</si>
  <si>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</si>
  <si>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</si>
  <si>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</si>
  <si>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</si>
  <si>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</si>
  <si>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</si>
  <si>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</si>
  <si>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</si>
  <si>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</si>
  <si>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</si>
  <si>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</si>
  <si>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</si>
  <si>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</si>
  <si>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</si>
  <si>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</si>
  <si>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</si>
  <si>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</si>
  <si>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</si>
  <si>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</si>
  <si>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</si>
  <si>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</si>
  <si>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</si>
  <si>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</si>
  <si>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</si>
  <si>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</si>
  <si>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</si>
  <si>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</si>
  <si>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</si>
  <si>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</si>
  <si>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</si>
  <si>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</si>
  <si>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</si>
  <si>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</si>
  <si>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</si>
  <si>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</si>
  <si>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Construcción en Bienes no Capitalizable</t>
  </si>
  <si>
    <t>Inversión Pública no Capitalizable</t>
  </si>
  <si>
    <t>INVERSIÓN PÚBLICA</t>
  </si>
  <si>
    <t>Otros Gastos Varios</t>
  </si>
  <si>
    <t>Diferencias por Reestructuración de Deuda Pública Negativas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</si>
  <si>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</si>
  <si>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</si>
  <si>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</si>
  <si>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</t>
  </si>
  <si>
    <t>Bonificaciones y Descuentos Otorgados</t>
  </si>
  <si>
    <t>Pérdidas por Responsabilidades</t>
  </si>
  <si>
    <t>Gastos de Ejercicios Anteriores</t>
  </si>
  <si>
    <t>Otros Gastos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</si>
  <si>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</si>
  <si>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</si>
  <si>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</si>
  <si>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</si>
  <si>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</si>
  <si>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</si>
  <si>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</si>
  <si>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</si>
  <si>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</si>
  <si>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</si>
  <si>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</si>
  <si>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</si>
  <si>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</si>
  <si>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</si>
  <si>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</si>
  <si>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 no Circulante</t>
  </si>
  <si>
    <t>Estimaciones por Pérdida o Deterioro de Activos Circulantes</t>
  </si>
  <si>
    <t>Estimaciones, Depreciaciones, Deterioros, Obsolescencia y Amortizaciones</t>
  </si>
  <si>
    <t>OTROS GASTOS Y PERDIDAS EXTRAORDINARIAS</t>
  </si>
  <si>
    <t>Apoyo Financieros a Ahorradores y Deudores del Sistema Financiero Nacional</t>
  </si>
  <si>
    <t>Apoyos Financieros a Intermediarios</t>
  </si>
  <si>
    <t>Apoyos Financieros</t>
  </si>
  <si>
    <t>Costo por Coberturas</t>
  </si>
  <si>
    <t>Gastos de la Deuda Pública Externa</t>
  </si>
  <si>
    <t>Gastos de la Deuda Pública Interna</t>
  </si>
  <si>
    <t>Gastos de la Deuda Pública</t>
  </si>
  <si>
    <t>Comisiones de la Deuda Pública Externa</t>
  </si>
  <si>
    <t>Comisiones de la Deuda Pública Interna</t>
  </si>
  <si>
    <t>Comisiones de la Deuda Pública</t>
  </si>
  <si>
    <t>Intereses de la Deuda Pública Externa</t>
  </si>
  <si>
    <t>Intereses de la Deuda Pública Interna</t>
  </si>
  <si>
    <t>Intereses de la Deuda Pública</t>
  </si>
  <si>
    <t>INTERESES, COMISIONES Y OTROS GASTOS DE LA DEUDA PUBLICA</t>
  </si>
  <si>
    <t>Convenios de Descentralización y Otros</t>
  </si>
  <si>
    <t>Convenios de Reasignación</t>
  </si>
  <si>
    <t>Convenios</t>
  </si>
  <si>
    <t>Aportaciones de las Entidades Federativas a los Municipios</t>
  </si>
  <si>
    <t>Aportaciones de la Federación a Entidades Federativas y Municipios</t>
  </si>
  <si>
    <t>Aportaciones</t>
  </si>
  <si>
    <t>Participaciones de las Entidades Federativas a los Municipios</t>
  </si>
  <si>
    <t>Participaciones de la Federación a Entidades Federativas y Municipios</t>
  </si>
  <si>
    <t>Participaciones</t>
  </si>
  <si>
    <t>PARTICIPACIONES Y APORTACIONES</t>
  </si>
  <si>
    <t>Transferencias al Sector Privado Externo</t>
  </si>
  <si>
    <t>Transferencias al Exterior a Gobiernos Extranjeros y Organismos Internacionales</t>
  </si>
  <si>
    <t>Transferencias al Exterior</t>
  </si>
  <si>
    <t>Donativos Internacionales</t>
  </si>
  <si>
    <t>Donativos a Fideicomiso, Mandatos y Contratos Análogos Estatales</t>
  </si>
  <si>
    <t>Donativos a Fideicomiso, Mandatos y Contratos Análogos Privados</t>
  </si>
  <si>
    <t>Donativos a Entidades Federativas y Municipios</t>
  </si>
  <si>
    <t>Donativos a Instituciones sin Fines de Lucro</t>
  </si>
  <si>
    <t>Donativos</t>
  </si>
  <si>
    <t>Transferencias por Obligaciones de Ley</t>
  </si>
  <si>
    <t>Transferencias a la Seguridad Social</t>
  </si>
  <si>
    <t>Transferencias a Fideicomisos, Mandatos y Contratos Análogos a Entidades Paraestatales</t>
  </si>
  <si>
    <t>Transferencias a Fideicomisos, Mandatos y Contratos Análogos al Gobierno</t>
  </si>
  <si>
    <t>Transferencias a Fideicomisos, Mandatos y Contratos Análogos</t>
  </si>
  <si>
    <t>Otras Pensiones y Jubilaciones</t>
  </si>
  <si>
    <t>Jubilaciones</t>
  </si>
  <si>
    <t>Pensiones</t>
  </si>
  <si>
    <t>Pensiones y Jubilaciones</t>
  </si>
  <si>
    <t>Ayudas Sociales por Desastres Naturales y Otros Siniestros</t>
  </si>
  <si>
    <t>Ayudas Sociales a Instituciones</t>
  </si>
  <si>
    <t>Becas</t>
  </si>
  <si>
    <t>Ayudas Sociales a Personas</t>
  </si>
  <si>
    <t>Ayudas Sociales</t>
  </si>
  <si>
    <t>Subvenciones</t>
  </si>
  <si>
    <t>Subsidios</t>
  </si>
  <si>
    <t>Subsidios y Subvenciones</t>
  </si>
  <si>
    <t>Transferencias a Entidades Federativas y Municipios</t>
  </si>
  <si>
    <t>Transferencias a Entidades Paraestatales</t>
  </si>
  <si>
    <t>Transferencias al Resto del Sector Público</t>
  </si>
  <si>
    <t>Transferencias Internas al Sector Público</t>
  </si>
  <si>
    <t>Asignaciones al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</si>
  <si>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</si>
  <si>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</si>
  <si>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</si>
  <si>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</si>
  <si>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</si>
  <si>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</si>
  <si>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</si>
  <si>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</si>
  <si>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 y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</si>
  <si>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</si>
  <si>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</si>
  <si>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</si>
  <si>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</si>
  <si>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</si>
  <si>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</si>
  <si>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</si>
  <si>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</si>
  <si>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</si>
  <si>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</si>
  <si>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</si>
  <si>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</si>
  <si>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</si>
  <si>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</si>
  <si>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</si>
  <si>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</si>
  <si>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</si>
  <si>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</si>
  <si>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</si>
  <si>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</si>
  <si>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GASTOS DE FUNCIONAMIENTO</t>
  </si>
  <si>
    <t>GASTOS Y OTRAS PERDIDAS</t>
  </si>
  <si>
    <t>%</t>
  </si>
  <si>
    <t>ACT-04 GASTOS Y OTRAS PERDIDAS</t>
  </si>
  <si>
    <t>Otros Ingresos y Beneficios Varios</t>
  </si>
  <si>
    <t>Diferencias por Reestructuración de Deuda Pública a Favor</t>
  </si>
  <si>
    <t>Utilidades por Participación Patrimonial</t>
  </si>
  <si>
    <t>Diferencias de Cotizaciones a Favor en Valores Negociables</t>
  </si>
  <si>
    <t>Diferencias por Tipo de Cambio a Favor</t>
  </si>
  <si>
    <t>Bonificaciones y Descuentos Obtenidos</t>
  </si>
  <si>
    <t>Disminución del Exceso de Provisiones</t>
  </si>
  <si>
    <t>Disminución del Exceso de Estimaciones por Pérdida o Deterioro u Obsolescencia</t>
  </si>
  <si>
    <t>Incremento por Variación de Almacén de Materias Primas, Materiales y Suministros de Consumo</t>
  </si>
  <si>
    <t>Incremento por Variación de Inventarios de Materias Primas, Materiales y Suministros para Producción</t>
  </si>
  <si>
    <t>Incremento por Variación de Inventarios de Mercancías en Proceso de Elaboración</t>
  </si>
  <si>
    <t>Incremento por Variación de Inventarios de Mercancías Terminadas</t>
  </si>
  <si>
    <t>Incremento por Variación de Inventarios de Mercancías para Venta</t>
  </si>
  <si>
    <t>Incremento por Variación de Inventarios</t>
  </si>
  <si>
    <t>Otros Ingresos Financieros</t>
  </si>
  <si>
    <t>Intereses Ganados de Títulos, Valores y demás Instrumentos Financieros</t>
  </si>
  <si>
    <t>Ingresos Financieros</t>
  </si>
  <si>
    <t>OTROS INGRESOS Y BENEFICIOS</t>
  </si>
  <si>
    <t>ACT-03 OTROS INGRESOS Y BENEFICIOS</t>
  </si>
  <si>
    <t>Transferencias del Fondo Mexicano del Petróleo para la Estabilización y el Desarrollo</t>
  </si>
  <si>
    <t>Transferencias Internas y Asignaciones del Sector Público</t>
  </si>
  <si>
    <t>Transferencias, Asignaciones, Subsidios y Otras ayudas</t>
  </si>
  <si>
    <t>Fondos Distintos de Aportaciones</t>
  </si>
  <si>
    <t>Incentivos derivados de la Colaboración Fiscal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</si>
  <si>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</si>
  <si>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</si>
  <si>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Característica Significativa</t>
  </si>
  <si>
    <t>ACT-02 PARTICIPACIONES, APORTACIONES, CONVENIOS, INCENTIVOS…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</si>
  <si>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</si>
  <si>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</si>
  <si>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</si>
  <si>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</si>
  <si>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</si>
  <si>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</si>
  <si>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</si>
  <si>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</si>
  <si>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Otros Aprovechamientos</t>
  </si>
  <si>
    <t>Accesorios de Aprovechamientos</t>
  </si>
  <si>
    <t>Aprovechamientos no Comprendidos en la Ley de Ingresos Vigente, Causados en Ejercicios Fiscales Anteriores Pendientes de Liquidación o Pago</t>
  </si>
  <si>
    <t>Aprovechamientos Provenientes de Obras Públicas</t>
  </si>
  <si>
    <t>Reintegros</t>
  </si>
  <si>
    <t>Indemnizaciones</t>
  </si>
  <si>
    <t>Multas</t>
  </si>
  <si>
    <t>Incentivos Derivados de la Colaboración Fiscal</t>
  </si>
  <si>
    <t>Aprovechamientos</t>
  </si>
  <si>
    <t>Productos no Comprendidos en la Ley de Ingresos Vigente, Causados en Ejercicios Fiscales Anteriores Pendientes de Liquidación o Pago</t>
  </si>
  <si>
    <t>Productos</t>
  </si>
  <si>
    <t>Otros Derechos</t>
  </si>
  <si>
    <t>Derechos no Comprendidos en la Ley de Ingresos Vigente, Causados en Ejercicios Fiscales Anteriores Pendientes de Liquidación o Pago</t>
  </si>
  <si>
    <t>Accesorios de Derechos</t>
  </si>
  <si>
    <t>Derechos por Prestación de Servicios</t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</si>
  <si>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</si>
  <si>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</si>
  <si>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</si>
  <si>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</si>
  <si>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</si>
  <si>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Otras Cuotas y Aportaciones para la Seguridad Social</t>
  </si>
  <si>
    <t>Accesorios de Cuotas y Aportaciones de Seguridad Social</t>
  </si>
  <si>
    <t>Cuotas de Ahorro para el Retiro</t>
  </si>
  <si>
    <t>Cuotas para la Seguridad Social</t>
  </si>
  <si>
    <t>Aportaciones para Fondos de Vivienda</t>
  </si>
  <si>
    <t>Cuotas y Aportaciones de Seguridad Social</t>
  </si>
  <si>
    <t>Otros Impuestos</t>
  </si>
  <si>
    <t>Impuestos no Comprendidos en la Ley de Ingresos Vigente, Causados en Ejercicios Fiscales Anteriores Pendientes de Liquidación o Pago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</si>
  <si>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</si>
  <si>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</si>
  <si>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</si>
  <si>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</si>
  <si>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</si>
  <si>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</si>
  <si>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</si>
  <si>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</si>
  <si>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INGRESOS DE GESTION</t>
  </si>
  <si>
    <t>ACT-01 INGRESOS DE GESTION</t>
  </si>
  <si>
    <t>Notas de Desglose Estado de Actividades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</si>
  <si>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</si>
  <si>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</si>
  <si>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</si>
  <si>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</si>
  <si>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</si>
  <si>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</si>
  <si>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</si>
  <si>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</si>
  <si>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</si>
  <si>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</si>
  <si>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</si>
  <si>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</si>
  <si>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</si>
  <si>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</si>
  <si>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</si>
  <si>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</si>
  <si>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</si>
  <si>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</si>
  <si>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</si>
  <si>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</si>
  <si>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</si>
  <si>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</si>
  <si>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</si>
  <si>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</si>
  <si>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</si>
  <si>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</si>
  <si>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</si>
  <si>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</si>
  <si>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</si>
  <si>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</si>
  <si>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</si>
  <si>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</si>
  <si>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</si>
  <si>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</si>
  <si>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</si>
  <si>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</si>
  <si>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</si>
  <si>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</si>
  <si>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</si>
  <si>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</si>
  <si>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</si>
  <si>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</si>
  <si>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</si>
  <si>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</si>
  <si>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</si>
  <si>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</si>
  <si>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</si>
  <si>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</si>
  <si>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</si>
  <si>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</si>
  <si>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</si>
  <si>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</si>
  <si>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</si>
  <si>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</si>
  <si>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</si>
  <si>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</si>
  <si>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</si>
  <si>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</si>
  <si>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</si>
  <si>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</si>
  <si>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</si>
  <si>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</si>
  <si>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</si>
  <si>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</si>
  <si>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</si>
  <si>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</si>
  <si>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</si>
  <si>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</si>
  <si>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</si>
  <si>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</si>
  <si>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</si>
  <si>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</si>
  <si>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</si>
  <si>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</si>
  <si>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</si>
  <si>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Otros Gastos Contables No Presupuestarios</t>
  </si>
  <si>
    <t>3.5</t>
  </si>
  <si>
    <t>3.4</t>
  </si>
  <si>
    <t>3.3</t>
  </si>
  <si>
    <t>3.2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</si>
  <si>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</si>
  <si>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</si>
  <si>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</si>
  <si>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</si>
  <si>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</si>
  <si>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</si>
  <si>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</si>
  <si>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</si>
  <si>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</si>
  <si>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</si>
  <si>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</si>
  <si>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</si>
  <si>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</si>
  <si>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</si>
  <si>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</si>
  <si>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</si>
  <si>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</si>
  <si>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</si>
  <si>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</si>
  <si>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</si>
  <si>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</si>
  <si>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</si>
  <si>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2.11</t>
  </si>
  <si>
    <t>Bienes Inmuebles</t>
  </si>
  <si>
    <t>2.10</t>
  </si>
  <si>
    <t>2. Menos Egresos Presupuestarios No Contables</t>
  </si>
  <si>
    <t>1. Total de Egresos Presupuestarios</t>
  </si>
  <si>
    <t>Conciliación entre los Egresos Presupuestarios y los Gastos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</si>
  <si>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</si>
  <si>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</si>
  <si>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</si>
  <si>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</si>
  <si>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</si>
  <si>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</si>
  <si>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</si>
  <si>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</si>
  <si>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</si>
  <si>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</si>
  <si>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</si>
  <si>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</si>
  <si>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</si>
  <si>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</si>
  <si>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</si>
  <si>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</si>
  <si>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</si>
  <si>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</si>
  <si>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</si>
  <si>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</si>
  <si>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</si>
  <si>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</si>
  <si>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</si>
  <si>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</si>
  <si>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</si>
  <si>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</si>
  <si>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</si>
  <si>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</si>
  <si>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</si>
  <si>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</si>
  <si>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</si>
  <si>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</si>
  <si>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</si>
  <si>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</si>
  <si>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</si>
  <si>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</si>
  <si>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</si>
  <si>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</si>
  <si>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</si>
  <si>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</si>
  <si>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</si>
  <si>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</si>
  <si>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</si>
  <si>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</si>
  <si>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</si>
  <si>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</si>
  <si>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</si>
  <si>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</si>
  <si>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Notas de Memoria</t>
  </si>
  <si>
    <t>Adquisición</t>
  </si>
  <si>
    <t>Trimestral</t>
  </si>
  <si>
    <t>Caracteristica</t>
  </si>
  <si>
    <t>Ingresos por Venta de Bienes y Prestación de Servicios</t>
  </si>
  <si>
    <t>Municipal</t>
  </si>
  <si>
    <t>SIMAPAS</t>
  </si>
  <si>
    <t>Sistema  Municipal de Agua Potable, Alcantarillado y Saneamiento de Dolores Hidalgo</t>
  </si>
  <si>
    <t>Sistema para el Desarrollo Integral de la Familia del Municipio de Dolores Hidalgo, Cuna de la Independencia Nacional.</t>
  </si>
  <si>
    <t>Instituto Municipal de Vivienda de Dolores Hidalgo</t>
  </si>
  <si>
    <t>Comisión Municipal del Deporte de Dolores Hidalgo, Cuna de la Independencia Nacional</t>
  </si>
  <si>
    <t>Integración de las Notas de Desglose de las Paramunicipales del municipio de Dolores Hidalgo CIN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</si>
  <si>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</si>
  <si>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</si>
  <si>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</si>
  <si>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</si>
  <si>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</si>
  <si>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</si>
  <si>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Amortización gastos pagados por anticipado CP</t>
  </si>
  <si>
    <t>Ingresos (Patrimonio Capital)</t>
  </si>
  <si>
    <t xml:space="preserve">Estatal 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</si>
  <si>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</si>
  <si>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</si>
  <si>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</si>
  <si>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</si>
  <si>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</si>
  <si>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</si>
  <si>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Vivienda de Dolores Hidalgo, Gto.</t>
  </si>
  <si>
    <t>Comisión Municipal del Deporte de Dolores Hidalgo, CIN</t>
  </si>
  <si>
    <t>Entidades Paraestatales y Fideicomisos No Empresariales y No Financieros
Estados Financieros Integrados de las Paramunicipales del Municipio de Dolores Hidalgo CIN
Del 1 de Enero al 31 de Diciembre de 2023</t>
  </si>
  <si>
    <t>Correspondiente del 01 Enero al 31 De Diciembre de 2023</t>
  </si>
  <si>
    <t>Correspondiente del 1 de Enero al 31 de Diciembre de 2023</t>
  </si>
  <si>
    <t>4. Total de Ingresos Contables</t>
  </si>
  <si>
    <t>4. Total de Gastos Contables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</si>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</sst>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Calibri"/>
      <family val="2"/>
      <scheme val="minor"/>
    </font>
    <font>
      <b/>
      <sz val="8"/>
      <color theme="3"/>
      <name val="Arial"/>
      <family val="2"/>
    </font>
    <font>
      <u/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/>
  </cellStyleXfs>
  <cellXfs count="215">
    <xf numFmtId="0" fontId="0" fillId="0" borderId="0" xfId="0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indent="1"/>
      <protection locked="0"/>
    </xf>
    <xf numFmtId="0" fontId="8" fillId="0" borderId="6" xfId="2" applyFont="1" applyFill="1" applyBorder="1" applyAlignment="1" applyProtection="1">
      <alignment horizontal="center"/>
      <protection locked="0"/>
    </xf>
    <xf numFmtId="0" fontId="8" fillId="0" borderId="7" xfId="2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4" applyFont="1" applyAlignment="1" applyProtection="1">
      <alignment vertical="top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6" fillId="0" borderId="0" xfId="2" applyFont="1" applyBorder="1"/>
    <xf numFmtId="0" fontId="17" fillId="0" borderId="0" xfId="0" applyFont="1" applyBorder="1"/>
    <xf numFmtId="0" fontId="17" fillId="0" borderId="0" xfId="0" applyFont="1" applyFill="1" applyBorder="1"/>
    <xf numFmtId="0" fontId="14" fillId="0" borderId="0" xfId="0" applyFont="1" applyBorder="1"/>
    <xf numFmtId="0" fontId="12" fillId="0" borderId="0" xfId="0" applyFont="1" applyBorder="1"/>
    <xf numFmtId="0" fontId="5" fillId="2" borderId="0" xfId="3" applyFont="1" applyFill="1" applyAlignment="1">
      <alignment horizontal="right" vertical="center"/>
    </xf>
    <xf numFmtId="0" fontId="6" fillId="2" borderId="0" xfId="3" applyFont="1" applyFill="1" applyAlignment="1">
      <alignment horizontal="left" vertical="center"/>
    </xf>
    <xf numFmtId="0" fontId="4" fillId="6" borderId="0" xfId="3" applyFont="1" applyFill="1" applyAlignment="1">
      <alignment horizontal="center" vertical="center"/>
    </xf>
    <xf numFmtId="0" fontId="4" fillId="6" borderId="0" xfId="3" applyFont="1" applyFill="1"/>
    <xf numFmtId="0" fontId="19" fillId="0" borderId="0" xfId="3" applyFont="1"/>
    <xf numFmtId="0" fontId="20" fillId="7" borderId="0" xfId="3" applyFont="1" applyFill="1"/>
    <xf numFmtId="4" fontId="19" fillId="0" borderId="0" xfId="3" applyNumberFormat="1" applyFont="1"/>
    <xf numFmtId="0" fontId="20" fillId="8" borderId="0" xfId="3" applyFont="1" applyFill="1"/>
    <xf numFmtId="0" fontId="7" fillId="0" borderId="0" xfId="6" applyFont="1"/>
    <xf numFmtId="9" fontId="7" fillId="0" borderId="0" xfId="6" applyNumberFormat="1" applyFont="1"/>
    <xf numFmtId="4" fontId="7" fillId="0" borderId="0" xfId="6" applyNumberFormat="1" applyFont="1"/>
    <xf numFmtId="0" fontId="20" fillId="7" borderId="0" xfId="6" applyFont="1" applyFill="1"/>
    <xf numFmtId="0" fontId="4" fillId="6" borderId="0" xfId="6" applyFont="1" applyFill="1"/>
    <xf numFmtId="0" fontId="19" fillId="0" borderId="0" xfId="6" applyFont="1"/>
    <xf numFmtId="0" fontId="5" fillId="2" borderId="0" xfId="7" applyFont="1" applyFill="1" applyAlignment="1">
      <alignment horizontal="right" vertical="center"/>
    </xf>
    <xf numFmtId="0" fontId="6" fillId="2" borderId="0" xfId="7" applyFont="1" applyFill="1" applyAlignment="1">
      <alignment horizontal="left" vertical="center"/>
    </xf>
    <xf numFmtId="0" fontId="4" fillId="6" borderId="0" xfId="7" applyFont="1" applyFill="1" applyAlignment="1">
      <alignment horizontal="center" vertical="center"/>
    </xf>
    <xf numFmtId="0" fontId="4" fillId="6" borderId="0" xfId="7" applyFont="1" applyFill="1"/>
    <xf numFmtId="0" fontId="20" fillId="7" borderId="0" xfId="7" applyFont="1" applyFill="1"/>
    <xf numFmtId="0" fontId="19" fillId="0" borderId="0" xfId="7" applyFont="1" applyAlignment="1">
      <alignment horizontal="center"/>
    </xf>
    <xf numFmtId="4" fontId="19" fillId="0" borderId="0" xfId="7" applyNumberFormat="1" applyFont="1"/>
    <xf numFmtId="0" fontId="20" fillId="7" borderId="0" xfId="7" applyFont="1" applyFill="1" applyAlignment="1">
      <alignment horizontal="center"/>
    </xf>
    <xf numFmtId="0" fontId="5" fillId="0" borderId="0" xfId="7" applyFont="1" applyAlignment="1">
      <alignment horizontal="center"/>
    </xf>
    <xf numFmtId="0" fontId="5" fillId="0" borderId="0" xfId="7" applyFont="1" applyAlignment="1">
      <alignment horizontal="left" indent="1"/>
    </xf>
    <xf numFmtId="0" fontId="5" fillId="0" borderId="0" xfId="7" applyFont="1"/>
    <xf numFmtId="0" fontId="6" fillId="0" borderId="0" xfId="7" applyFont="1"/>
    <xf numFmtId="0" fontId="6" fillId="0" borderId="0" xfId="7" applyFont="1" applyFill="1"/>
    <xf numFmtId="0" fontId="7" fillId="0" borderId="0" xfId="7" applyFont="1" applyFill="1"/>
    <xf numFmtId="0" fontId="5" fillId="0" borderId="0" xfId="7" quotePrefix="1" applyFont="1" applyAlignment="1">
      <alignment horizontal="left" indent="1"/>
    </xf>
    <xf numFmtId="0" fontId="5" fillId="9" borderId="10" xfId="8" applyFont="1" applyFill="1" applyBorder="1" applyAlignment="1">
      <alignment vertical="center"/>
    </xf>
    <xf numFmtId="0" fontId="13" fillId="0" borderId="0" xfId="8" applyFont="1"/>
    <xf numFmtId="0" fontId="13" fillId="0" borderId="10" xfId="8" applyFont="1" applyBorder="1"/>
    <xf numFmtId="0" fontId="7" fillId="0" borderId="10" xfId="8" applyFont="1" applyBorder="1" applyAlignment="1">
      <alignment horizontal="left"/>
    </xf>
    <xf numFmtId="0" fontId="5" fillId="9" borderId="19" xfId="8" applyFont="1" applyFill="1" applyBorder="1" applyAlignment="1">
      <alignment vertical="center"/>
    </xf>
    <xf numFmtId="0" fontId="5" fillId="3" borderId="10" xfId="8" applyFont="1" applyFill="1" applyBorder="1" applyAlignment="1">
      <alignment vertical="center"/>
    </xf>
    <xf numFmtId="0" fontId="13" fillId="0" borderId="11" xfId="8" applyFont="1" applyBorder="1"/>
    <xf numFmtId="0" fontId="5" fillId="9" borderId="17" xfId="8" applyFont="1" applyFill="1" applyBorder="1" applyAlignment="1">
      <alignment vertical="center"/>
    </xf>
    <xf numFmtId="0" fontId="20" fillId="7" borderId="0" xfId="7" applyFont="1" applyFill="1" applyAlignment="1">
      <alignment horizontal="center" vertical="center"/>
    </xf>
    <xf numFmtId="0" fontId="7" fillId="0" borderId="0" xfId="6" applyFont="1" applyFill="1" applyAlignment="1">
      <alignment wrapText="1"/>
    </xf>
    <xf numFmtId="0" fontId="7" fillId="0" borderId="0" xfId="6" applyFont="1" applyFill="1"/>
    <xf numFmtId="0" fontId="7" fillId="0" borderId="0" xfId="6" applyFont="1" applyFill="1" applyAlignment="1">
      <alignment horizontal="center"/>
    </xf>
    <xf numFmtId="0" fontId="7" fillId="0" borderId="0" xfId="6" applyFont="1" applyFill="1" applyAlignment="1">
      <alignment horizontal="center" vertical="center"/>
    </xf>
    <xf numFmtId="9" fontId="7" fillId="0" borderId="0" xfId="10" applyFont="1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19" fillId="0" borderId="0" xfId="7" applyFont="1"/>
    <xf numFmtId="0" fontId="19" fillId="0" borderId="0" xfId="7" applyFont="1" applyAlignment="1">
      <alignment vertical="center"/>
    </xf>
    <xf numFmtId="0" fontId="13" fillId="0" borderId="12" xfId="0" applyFont="1" applyBorder="1"/>
    <xf numFmtId="41" fontId="7" fillId="5" borderId="13" xfId="5" applyNumberFormat="1" applyFont="1" applyFill="1" applyBorder="1" applyAlignment="1" applyProtection="1">
      <alignment horizontal="left" vertical="center" wrapText="1"/>
      <protection locked="0"/>
    </xf>
    <xf numFmtId="0" fontId="7" fillId="0" borderId="0" xfId="6" applyFont="1" applyFill="1" applyAlignment="1"/>
    <xf numFmtId="4" fontId="5" fillId="0" borderId="0" xfId="7" applyNumberFormat="1" applyFont="1"/>
    <xf numFmtId="0" fontId="5" fillId="0" borderId="0" xfId="9" applyFont="1" applyFill="1" applyAlignment="1">
      <alignment horizontal="center"/>
    </xf>
    <xf numFmtId="0" fontId="5" fillId="0" borderId="0" xfId="9" applyFont="1" applyFill="1" applyAlignment="1"/>
    <xf numFmtId="4" fontId="5" fillId="0" borderId="0" xfId="11" applyNumberFormat="1" applyFont="1" applyFill="1"/>
    <xf numFmtId="0" fontId="19" fillId="0" borderId="0" xfId="9" applyFont="1" applyFill="1" applyAlignment="1">
      <alignment horizontal="center"/>
    </xf>
    <xf numFmtId="0" fontId="19" fillId="0" borderId="0" xfId="9" applyFont="1" applyFill="1"/>
    <xf numFmtId="4" fontId="19" fillId="0" borderId="0" xfId="11" applyNumberFormat="1" applyFont="1" applyFill="1"/>
    <xf numFmtId="0" fontId="13" fillId="0" borderId="0" xfId="8" applyFont="1" applyBorder="1" applyAlignment="1">
      <alignment vertical="center"/>
    </xf>
    <xf numFmtId="0" fontId="18" fillId="0" borderId="0" xfId="8" applyFont="1" applyBorder="1"/>
    <xf numFmtId="0" fontId="13" fillId="0" borderId="0" xfId="8" applyFont="1" applyFill="1"/>
    <xf numFmtId="0" fontId="5" fillId="0" borderId="11" xfId="8" applyFont="1" applyFill="1" applyBorder="1" applyAlignment="1">
      <alignment vertical="center"/>
    </xf>
    <xf numFmtId="0" fontId="5" fillId="0" borderId="10" xfId="8" applyFont="1" applyFill="1" applyBorder="1" applyAlignment="1">
      <alignment vertical="center"/>
    </xf>
    <xf numFmtId="0" fontId="7" fillId="0" borderId="10" xfId="8" applyFont="1" applyFill="1" applyBorder="1" applyAlignment="1">
      <alignment vertical="center"/>
    </xf>
    <xf numFmtId="0" fontId="7" fillId="0" borderId="11" xfId="8" applyFont="1" applyFill="1" applyBorder="1" applyAlignment="1">
      <alignment horizontal="left" vertical="center" indent="1"/>
    </xf>
    <xf numFmtId="0" fontId="19" fillId="0" borderId="20" xfId="8" applyFont="1" applyFill="1" applyBorder="1" applyAlignment="1">
      <alignment horizontal="left" vertical="center" wrapText="1" indent="1"/>
    </xf>
    <xf numFmtId="0" fontId="19" fillId="0" borderId="10" xfId="8" applyFont="1" applyFill="1" applyBorder="1" applyAlignment="1">
      <alignment horizontal="left" vertical="center"/>
    </xf>
    <xf numFmtId="0" fontId="19" fillId="0" borderId="11" xfId="8" applyFont="1" applyFill="1" applyBorder="1" applyAlignment="1">
      <alignment horizontal="left" vertical="center" indent="1"/>
    </xf>
    <xf numFmtId="0" fontId="13" fillId="0" borderId="0" xfId="8" applyFont="1" applyFill="1" applyBorder="1"/>
    <xf numFmtId="0" fontId="19" fillId="0" borderId="11" xfId="8" applyFont="1" applyFill="1" applyBorder="1" applyAlignment="1">
      <alignment horizontal="left" vertical="center" wrapText="1"/>
    </xf>
    <xf numFmtId="0" fontId="7" fillId="0" borderId="10" xfId="8" applyFont="1" applyFill="1" applyBorder="1" applyAlignment="1">
      <alignment horizontal="left" vertical="center"/>
    </xf>
    <xf numFmtId="0" fontId="19" fillId="0" borderId="11" xfId="8" applyFont="1" applyFill="1" applyBorder="1" applyAlignment="1">
      <alignment horizontal="left" vertical="center"/>
    </xf>
    <xf numFmtId="0" fontId="13" fillId="0" borderId="0" xfId="8" applyFont="1" applyBorder="1" applyAlignment="1">
      <alignment horizontal="center" vertical="center"/>
    </xf>
    <xf numFmtId="0" fontId="5" fillId="0" borderId="20" xfId="8" applyFont="1" applyFill="1" applyBorder="1" applyAlignment="1">
      <alignment vertical="center"/>
    </xf>
    <xf numFmtId="49" fontId="7" fillId="0" borderId="10" xfId="8" applyNumberFormat="1" applyFont="1" applyFill="1" applyBorder="1" applyAlignment="1">
      <alignment vertical="center"/>
    </xf>
    <xf numFmtId="0" fontId="7" fillId="0" borderId="20" xfId="8" applyFont="1" applyFill="1" applyBorder="1" applyAlignment="1">
      <alignment horizontal="left" vertical="center" indent="1"/>
    </xf>
    <xf numFmtId="49" fontId="7" fillId="0" borderId="10" xfId="8" applyNumberFormat="1" applyFont="1" applyFill="1" applyBorder="1"/>
    <xf numFmtId="0" fontId="7" fillId="0" borderId="20" xfId="8" applyFont="1" applyFill="1" applyBorder="1" applyAlignment="1">
      <alignment horizontal="left" vertical="center" wrapText="1" indent="1"/>
    </xf>
    <xf numFmtId="0" fontId="7" fillId="0" borderId="11" xfId="8" applyFont="1" applyFill="1" applyBorder="1"/>
    <xf numFmtId="0" fontId="7" fillId="0" borderId="11" xfId="8" applyFont="1" applyFill="1" applyBorder="1" applyAlignment="1">
      <alignment vertical="center"/>
    </xf>
    <xf numFmtId="0" fontId="6" fillId="0" borderId="10" xfId="8" applyFont="1" applyFill="1" applyBorder="1" applyAlignment="1">
      <alignment vertical="center"/>
    </xf>
    <xf numFmtId="0" fontId="6" fillId="0" borderId="20" xfId="8" applyFont="1" applyFill="1" applyBorder="1" applyAlignment="1">
      <alignment vertical="center"/>
    </xf>
    <xf numFmtId="0" fontId="19" fillId="0" borderId="11" xfId="8" applyFont="1" applyFill="1" applyBorder="1" applyAlignment="1">
      <alignment vertical="center"/>
    </xf>
    <xf numFmtId="0" fontId="6" fillId="0" borderId="0" xfId="9" applyFont="1" applyFill="1"/>
    <xf numFmtId="4" fontId="5" fillId="0" borderId="0" xfId="1" applyNumberFormat="1" applyFont="1" applyFill="1"/>
    <xf numFmtId="0" fontId="7" fillId="0" borderId="0" xfId="9" applyFont="1" applyFill="1"/>
    <xf numFmtId="4" fontId="19" fillId="0" borderId="0" xfId="1" applyNumberFormat="1" applyFont="1" applyFill="1"/>
    <xf numFmtId="0" fontId="5" fillId="0" borderId="0" xfId="9" applyFont="1" applyFill="1" applyAlignment="1">
      <alignment horizontal="left" indent="1"/>
    </xf>
    <xf numFmtId="0" fontId="5" fillId="0" borderId="0" xfId="9" applyFont="1" applyFill="1"/>
    <xf numFmtId="4" fontId="5" fillId="0" borderId="0" xfId="9" applyNumberFormat="1" applyFont="1" applyFill="1"/>
    <xf numFmtId="4" fontId="13" fillId="0" borderId="0" xfId="9" applyNumberFormat="1" applyFont="1" applyFill="1" applyBorder="1" applyAlignment="1" applyProtection="1">
      <alignment vertical="top"/>
      <protection locked="0"/>
    </xf>
    <xf numFmtId="0" fontId="19" fillId="0" borderId="0" xfId="3" applyFont="1" applyAlignment="1">
      <alignment horizontal="center"/>
    </xf>
    <xf numFmtId="10" fontId="7" fillId="0" borderId="0" xfId="6" applyNumberFormat="1" applyFont="1"/>
    <xf numFmtId="4" fontId="5" fillId="9" borderId="19" xfId="8" applyNumberFormat="1" applyFont="1" applyFill="1" applyBorder="1" applyAlignment="1">
      <alignment vertical="center" wrapText="1"/>
    </xf>
    <xf numFmtId="4" fontId="5" fillId="0" borderId="11" xfId="8" applyNumberFormat="1" applyFont="1" applyFill="1" applyBorder="1" applyAlignment="1">
      <alignment vertical="center"/>
    </xf>
    <xf numFmtId="4" fontId="5" fillId="0" borderId="19" xfId="8" applyNumberFormat="1" applyFont="1" applyFill="1" applyBorder="1" applyAlignment="1">
      <alignment vertical="center" wrapText="1"/>
    </xf>
    <xf numFmtId="4" fontId="19" fillId="0" borderId="19" xfId="8" applyNumberFormat="1" applyFont="1" applyFill="1" applyBorder="1" applyAlignment="1">
      <alignment vertical="center" wrapText="1"/>
    </xf>
    <xf numFmtId="4" fontId="19" fillId="0" borderId="11" xfId="8" applyNumberFormat="1" applyFont="1" applyFill="1" applyBorder="1" applyAlignment="1">
      <alignment vertical="center" wrapText="1"/>
    </xf>
    <xf numFmtId="4" fontId="19" fillId="0" borderId="19" xfId="8" applyNumberFormat="1" applyFont="1" applyFill="1" applyBorder="1" applyAlignment="1">
      <alignment vertical="center"/>
    </xf>
    <xf numFmtId="4" fontId="19" fillId="0" borderId="12" xfId="8" applyNumberFormat="1" applyFont="1" applyFill="1" applyBorder="1" applyAlignment="1">
      <alignment vertical="center"/>
    </xf>
    <xf numFmtId="4" fontId="5" fillId="9" borderId="19" xfId="8" applyNumberFormat="1" applyFont="1" applyFill="1" applyBorder="1" applyAlignment="1">
      <alignment vertical="center"/>
    </xf>
    <xf numFmtId="4" fontId="7" fillId="0" borderId="19" xfId="8" applyNumberFormat="1" applyFont="1" applyFill="1" applyBorder="1" applyAlignment="1">
      <alignment vertical="center" wrapText="1"/>
    </xf>
    <xf numFmtId="4" fontId="7" fillId="0" borderId="11" xfId="8" applyNumberFormat="1" applyFont="1" applyFill="1" applyBorder="1" applyAlignment="1">
      <alignment vertical="center"/>
    </xf>
    <xf numFmtId="4" fontId="6" fillId="0" borderId="19" xfId="8" applyNumberFormat="1" applyFont="1" applyFill="1" applyBorder="1" applyAlignment="1">
      <alignment vertical="center" wrapText="1"/>
    </xf>
    <xf numFmtId="4" fontId="7" fillId="0" borderId="19" xfId="8" applyNumberFormat="1" applyFont="1" applyFill="1" applyBorder="1" applyAlignment="1">
      <alignment vertical="center"/>
    </xf>
    <xf numFmtId="4" fontId="19" fillId="0" borderId="11" xfId="8" applyNumberFormat="1" applyFont="1" applyFill="1" applyBorder="1" applyAlignment="1">
      <alignment vertical="center"/>
    </xf>
    <xf numFmtId="0" fontId="10" fillId="4" borderId="10" xfId="4" applyFont="1" applyFill="1" applyBorder="1" applyAlignment="1" applyProtection="1">
      <alignment horizontal="center" vertical="center" wrapText="1"/>
      <protection locked="0"/>
    </xf>
    <xf numFmtId="0" fontId="10" fillId="4" borderId="11" xfId="4" applyFont="1" applyFill="1" applyBorder="1" applyAlignment="1" applyProtection="1">
      <alignment horizontal="center" vertical="center" wrapText="1"/>
      <protection locked="0"/>
    </xf>
    <xf numFmtId="0" fontId="10" fillId="4" borderId="12" xfId="4" applyFont="1" applyFill="1" applyBorder="1" applyAlignment="1" applyProtection="1">
      <alignment horizontal="left" vertical="center" wrapText="1"/>
      <protection locked="0"/>
    </xf>
    <xf numFmtId="0" fontId="10" fillId="4" borderId="14" xfId="4" applyFont="1" applyFill="1" applyBorder="1" applyAlignment="1" applyProtection="1">
      <alignment horizontal="left" vertical="center" wrapText="1"/>
      <protection locked="0"/>
    </xf>
    <xf numFmtId="0" fontId="10" fillId="4" borderId="0" xfId="4" applyFont="1" applyFill="1" applyBorder="1" applyAlignment="1" applyProtection="1">
      <alignment horizontal="left" vertical="center" wrapText="1"/>
      <protection locked="0"/>
    </xf>
    <xf numFmtId="0" fontId="10" fillId="4" borderId="15" xfId="4" applyFont="1" applyFill="1" applyBorder="1" applyAlignment="1" applyProtection="1">
      <alignment horizontal="left" vertical="center" wrapText="1"/>
      <protection locked="0"/>
    </xf>
    <xf numFmtId="0" fontId="4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0" fontId="18" fillId="9" borderId="16" xfId="8" applyFont="1" applyFill="1" applyBorder="1" applyAlignment="1">
      <alignment horizontal="center" vertical="center"/>
    </xf>
    <xf numFmtId="0" fontId="18" fillId="9" borderId="12" xfId="8" applyFont="1" applyFill="1" applyBorder="1" applyAlignment="1">
      <alignment horizontal="center" vertical="center"/>
    </xf>
    <xf numFmtId="0" fontId="18" fillId="9" borderId="14" xfId="8" applyFont="1" applyFill="1" applyBorder="1" applyAlignment="1">
      <alignment horizontal="center" vertical="center"/>
    </xf>
    <xf numFmtId="0" fontId="18" fillId="9" borderId="13" xfId="8" applyFont="1" applyFill="1" applyBorder="1" applyAlignment="1">
      <alignment horizontal="center" vertical="center"/>
    </xf>
    <xf numFmtId="0" fontId="18" fillId="9" borderId="0" xfId="8" applyFont="1" applyFill="1" applyBorder="1" applyAlignment="1">
      <alignment horizontal="center" vertical="center"/>
    </xf>
    <xf numFmtId="0" fontId="18" fillId="9" borderId="15" xfId="8" applyFont="1" applyFill="1" applyBorder="1" applyAlignment="1">
      <alignment horizontal="center" vertical="center"/>
    </xf>
    <xf numFmtId="0" fontId="18" fillId="9" borderId="17" xfId="8" applyFont="1" applyFill="1" applyBorder="1" applyAlignment="1">
      <alignment horizontal="center" vertical="center"/>
    </xf>
    <xf numFmtId="0" fontId="18" fillId="9" borderId="1" xfId="8" applyFont="1" applyFill="1" applyBorder="1" applyAlignment="1">
      <alignment horizontal="center" vertical="center"/>
    </xf>
    <xf numFmtId="0" fontId="18" fillId="9" borderId="18" xfId="8" applyFont="1" applyFill="1" applyBorder="1" applyAlignment="1">
      <alignment horizontal="center" vertical="center"/>
    </xf>
    <xf numFmtId="0" fontId="6" fillId="9" borderId="16" xfId="8" applyFont="1" applyFill="1" applyBorder="1" applyAlignment="1" applyProtection="1">
      <alignment horizontal="center" vertical="center" wrapText="1"/>
      <protection locked="0"/>
    </xf>
    <xf numFmtId="0" fontId="6" fillId="9" borderId="12" xfId="8" applyFont="1" applyFill="1" applyBorder="1" applyAlignment="1" applyProtection="1">
      <alignment horizontal="center" vertical="center" wrapText="1"/>
      <protection locked="0"/>
    </xf>
    <xf numFmtId="0" fontId="6" fillId="9" borderId="14" xfId="8" applyFont="1" applyFill="1" applyBorder="1" applyAlignment="1" applyProtection="1">
      <alignment horizontal="center" vertical="center" wrapText="1"/>
      <protection locked="0"/>
    </xf>
    <xf numFmtId="0" fontId="6" fillId="9" borderId="13" xfId="8" applyFont="1" applyFill="1" applyBorder="1" applyAlignment="1" applyProtection="1">
      <alignment horizontal="center" vertical="center" wrapText="1"/>
      <protection locked="0"/>
    </xf>
    <xf numFmtId="0" fontId="6" fillId="9" borderId="0" xfId="8" applyFont="1" applyFill="1" applyBorder="1" applyAlignment="1" applyProtection="1">
      <alignment horizontal="center" vertical="center" wrapText="1"/>
      <protection locked="0"/>
    </xf>
    <xf numFmtId="0" fontId="6" fillId="9" borderId="15" xfId="8" applyFont="1" applyFill="1" applyBorder="1" applyAlignment="1" applyProtection="1">
      <alignment horizontal="center" vertical="center" wrapText="1"/>
      <protection locked="0"/>
    </xf>
    <xf numFmtId="0" fontId="5" fillId="2" borderId="0" xfId="7" applyFont="1" applyFill="1" applyAlignment="1">
      <alignment vertical="center"/>
    </xf>
    <xf numFmtId="0" fontId="5" fillId="2" borderId="0" xfId="7" applyFont="1" applyFill="1" applyAlignment="1">
      <alignment horizontal="center"/>
    </xf>
    <xf numFmtId="0" fontId="5" fillId="2" borderId="0" xfId="7" applyFont="1" applyFill="1"/>
    <xf numFmtId="0" fontId="18" fillId="9" borderId="0" xfId="8" applyFont="1" applyFill="1" applyAlignment="1">
      <alignment horizontal="center" vertical="center"/>
    </xf>
    <xf numFmtId="0" fontId="6" fillId="9" borderId="0" xfId="8" applyFont="1" applyFill="1" applyAlignment="1" applyProtection="1">
      <alignment horizontal="center" vertical="center" wrapText="1"/>
      <protection locked="0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/>
    </xf>
    <xf numFmtId="0" fontId="5" fillId="0" borderId="0" xfId="9" applyFont="1" applyAlignment="1">
      <alignment horizontal="center"/>
    </xf>
    <xf numFmtId="0" fontId="5" fillId="0" borderId="0" xfId="9" applyFont="1"/>
    <xf numFmtId="0" fontId="19" fillId="0" borderId="0" xfId="9" applyFont="1" applyAlignment="1">
      <alignment horizontal="center"/>
    </xf>
    <xf numFmtId="0" fontId="19" fillId="0" borderId="0" xfId="9" applyFont="1"/>
    <xf numFmtId="0" fontId="6" fillId="0" borderId="0" xfId="9" applyFont="1"/>
    <xf numFmtId="0" fontId="7" fillId="0" borderId="0" xfId="9" applyFont="1"/>
    <xf numFmtId="0" fontId="5" fillId="0" borderId="0" xfId="9" applyFont="1" applyAlignment="1">
      <alignment horizontal="left" indent="1"/>
    </xf>
    <xf numFmtId="4" fontId="5" fillId="0" borderId="0" xfId="9" applyNumberFormat="1" applyFont="1"/>
    <xf numFmtId="0" fontId="7" fillId="0" borderId="0" xfId="7" applyFont="1"/>
    <xf numFmtId="4" fontId="13" fillId="0" borderId="0" xfId="9" applyNumberFormat="1" applyFont="1" applyAlignment="1" applyProtection="1">
      <alignment vertical="top"/>
      <protection locked="0"/>
    </xf>
    <xf numFmtId="0" fontId="13" fillId="0" borderId="0" xfId="8" applyFont="1" applyAlignment="1">
      <alignment vertical="center"/>
    </xf>
    <xf numFmtId="0" fontId="18" fillId="0" borderId="0" xfId="8" applyFont="1"/>
    <xf numFmtId="3" fontId="5" fillId="9" borderId="19" xfId="8" applyNumberFormat="1" applyFont="1" applyFill="1" applyBorder="1" applyAlignment="1">
      <alignment horizontal="right" vertical="center" wrapText="1" indent="1"/>
    </xf>
    <xf numFmtId="0" fontId="5" fillId="0" borderId="11" xfId="8" applyFont="1" applyBorder="1" applyAlignment="1">
      <alignment vertical="center"/>
    </xf>
    <xf numFmtId="0" fontId="5" fillId="0" borderId="11" xfId="8" applyFont="1" applyBorder="1" applyAlignment="1">
      <alignment horizontal="right" vertical="center"/>
    </xf>
    <xf numFmtId="0" fontId="5" fillId="0" borderId="10" xfId="8" applyFont="1" applyBorder="1" applyAlignment="1">
      <alignment vertical="center"/>
    </xf>
    <xf numFmtId="3" fontId="5" fillId="0" borderId="19" xfId="8" applyNumberFormat="1" applyFont="1" applyBorder="1" applyAlignment="1">
      <alignment horizontal="right" vertical="center" wrapText="1" indent="1"/>
    </xf>
    <xf numFmtId="0" fontId="7" fillId="0" borderId="10" xfId="8" applyFont="1" applyBorder="1" applyAlignment="1">
      <alignment vertical="center"/>
    </xf>
    <xf numFmtId="0" fontId="7" fillId="0" borderId="11" xfId="8" applyFont="1" applyBorder="1" applyAlignment="1">
      <alignment horizontal="left" vertical="center" indent="1"/>
    </xf>
    <xf numFmtId="3" fontId="19" fillId="0" borderId="19" xfId="8" applyNumberFormat="1" applyFont="1" applyBorder="1" applyAlignment="1">
      <alignment horizontal="right" vertical="center" wrapText="1" indent="1"/>
    </xf>
    <xf numFmtId="0" fontId="19" fillId="0" borderId="20" xfId="8" applyFont="1" applyBorder="1" applyAlignment="1">
      <alignment horizontal="left" vertical="center" wrapText="1" indent="1"/>
    </xf>
    <xf numFmtId="0" fontId="19" fillId="0" borderId="10" xfId="8" applyFont="1" applyBorder="1" applyAlignment="1">
      <alignment horizontal="left" vertical="center"/>
    </xf>
    <xf numFmtId="0" fontId="19" fillId="0" borderId="11" xfId="8" applyFont="1" applyBorder="1" applyAlignment="1">
      <alignment horizontal="left" vertical="center" indent="1"/>
    </xf>
    <xf numFmtId="0" fontId="19" fillId="0" borderId="11" xfId="8" applyFont="1" applyBorder="1" applyAlignment="1">
      <alignment horizontal="left" vertical="center" wrapText="1"/>
    </xf>
    <xf numFmtId="4" fontId="19" fillId="0" borderId="11" xfId="8" applyNumberFormat="1" applyFont="1" applyBorder="1" applyAlignment="1">
      <alignment horizontal="right" vertical="center" wrapText="1" indent="1"/>
    </xf>
    <xf numFmtId="0" fontId="7" fillId="0" borderId="10" xfId="8" applyFont="1" applyBorder="1" applyAlignment="1">
      <alignment horizontal="left" vertical="center"/>
    </xf>
    <xf numFmtId="3" fontId="19" fillId="0" borderId="19" xfId="8" applyNumberFormat="1" applyFont="1" applyBorder="1" applyAlignment="1">
      <alignment horizontal="right" vertical="center" indent="1"/>
    </xf>
    <xf numFmtId="0" fontId="19" fillId="0" borderId="11" xfId="8" applyFont="1" applyBorder="1" applyAlignment="1">
      <alignment horizontal="left" vertical="center"/>
    </xf>
    <xf numFmtId="4" fontId="19" fillId="0" borderId="12" xfId="8" applyNumberFormat="1" applyFont="1" applyBorder="1" applyAlignment="1">
      <alignment horizontal="right" vertical="center" indent="1"/>
    </xf>
    <xf numFmtId="0" fontId="13" fillId="0" borderId="0" xfId="8" applyFont="1" applyAlignment="1">
      <alignment horizontal="center" vertical="center"/>
    </xf>
    <xf numFmtId="3" fontId="5" fillId="9" borderId="19" xfId="8" applyNumberFormat="1" applyFont="1" applyFill="1" applyBorder="1" applyAlignment="1">
      <alignment horizontal="right" vertical="center"/>
    </xf>
    <xf numFmtId="4" fontId="5" fillId="0" borderId="11" xfId="8" applyNumberFormat="1" applyFont="1" applyBorder="1" applyAlignment="1">
      <alignment horizontal="right" vertical="center"/>
    </xf>
    <xf numFmtId="0" fontId="5" fillId="0" borderId="20" xfId="8" applyFont="1" applyBorder="1" applyAlignment="1">
      <alignment vertical="center"/>
    </xf>
    <xf numFmtId="49" fontId="7" fillId="0" borderId="10" xfId="8" applyNumberFormat="1" applyFont="1" applyBorder="1" applyAlignment="1">
      <alignment vertical="center"/>
    </xf>
    <xf numFmtId="0" fontId="7" fillId="0" borderId="20" xfId="8" applyFont="1" applyBorder="1" applyAlignment="1">
      <alignment horizontal="left" vertical="center" indent="1"/>
    </xf>
    <xf numFmtId="3" fontId="7" fillId="0" borderId="19" xfId="8" applyNumberFormat="1" applyFont="1" applyBorder="1" applyAlignment="1">
      <alignment horizontal="right" vertical="center" wrapText="1" indent="1"/>
    </xf>
    <xf numFmtId="49" fontId="7" fillId="0" borderId="10" xfId="8" applyNumberFormat="1" applyFont="1" applyBorder="1"/>
    <xf numFmtId="0" fontId="7" fillId="0" borderId="20" xfId="8" applyFont="1" applyBorder="1" applyAlignment="1">
      <alignment horizontal="left" vertical="center" wrapText="1" indent="1"/>
    </xf>
    <xf numFmtId="0" fontId="7" fillId="0" borderId="11" xfId="8" applyFont="1" applyBorder="1"/>
    <xf numFmtId="0" fontId="7" fillId="0" borderId="11" xfId="8" applyFont="1" applyBorder="1" applyAlignment="1">
      <alignment vertical="center"/>
    </xf>
    <xf numFmtId="4" fontId="7" fillId="0" borderId="11" xfId="8" applyNumberFormat="1" applyFont="1" applyBorder="1" applyAlignment="1">
      <alignment horizontal="right" vertical="center"/>
    </xf>
    <xf numFmtId="0" fontId="6" fillId="0" borderId="10" xfId="8" applyFont="1" applyBorder="1" applyAlignment="1">
      <alignment vertical="center"/>
    </xf>
    <xf numFmtId="0" fontId="6" fillId="0" borderId="20" xfId="8" applyFont="1" applyBorder="1" applyAlignment="1">
      <alignment vertical="center"/>
    </xf>
    <xf numFmtId="3" fontId="6" fillId="0" borderId="19" xfId="8" applyNumberFormat="1" applyFont="1" applyBorder="1" applyAlignment="1">
      <alignment horizontal="right" vertical="center" wrapText="1" indent="1"/>
    </xf>
    <xf numFmtId="3" fontId="7" fillId="0" borderId="19" xfId="8" applyNumberFormat="1" applyFont="1" applyBorder="1" applyAlignment="1">
      <alignment horizontal="right" vertical="center" indent="1"/>
    </xf>
    <xf numFmtId="0" fontId="19" fillId="0" borderId="11" xfId="8" applyFont="1" applyBorder="1" applyAlignment="1">
      <alignment vertical="center"/>
    </xf>
    <xf numFmtId="4" fontId="19" fillId="0" borderId="11" xfId="8" applyNumberFormat="1" applyFont="1" applyBorder="1" applyAlignment="1">
      <alignment horizontal="right" vertical="center"/>
    </xf>
  </cellXfs>
  <cellStyles count="12">
    <cellStyle name="Hipervínculo" xfId="2" builtinId="8"/>
    <cellStyle name="Millares" xfId="1" builtinId="3"/>
    <cellStyle name="Millares 2" xfId="5"/>
    <cellStyle name="Millares 3" xfId="11"/>
    <cellStyle name="Normal" xfId="0" builtinId="0"/>
    <cellStyle name="Normal 2" xfId="9"/>
    <cellStyle name="Normal 2 2" xfId="4"/>
    <cellStyle name="Normal 2 3" xfId="7"/>
    <cellStyle name="Normal 3" xfId="3"/>
    <cellStyle name="Normal 3 2 2" xfId="8"/>
    <cellStyle name="Normal 3 3" xfId="6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showGridLines="0" view="pageBreakPreview" zoomScale="115" zoomScaleNormal="100" zoomScaleSheetLayoutView="115" workbookViewId="0">
      <selection activeCell="B4" sqref="B4:C4"/>
    </sheetView>
  </sheetViews>
  <sheetFormatPr baseColWidth="10" defaultRowHeight="11.25" x14ac:dyDescent="0.2"/>
  <cols>
    <col min="1" max="1" width="14.5703125" style="18" customWidth="1"/>
    <col min="2" max="3" width="23.7109375" style="18" customWidth="1"/>
    <col min="4" max="4" width="11.42578125" style="18"/>
    <col min="5" max="5" width="10.28515625" style="20" bestFit="1" customWidth="1"/>
    <col min="6" max="6" width="10.28515625" style="18" customWidth="1"/>
    <col min="7" max="15" width="11.42578125" style="18"/>
    <col min="16" max="18" width="11.42578125" style="20"/>
    <col min="19" max="16384" width="11.42578125" style="18"/>
  </cols>
  <sheetData>
    <row r="1" spans="1:12" ht="38.25" customHeight="1" x14ac:dyDescent="0.2">
      <c r="A1" s="133" t="s">
        <v>583</v>
      </c>
      <c r="B1" s="134"/>
      <c r="C1" s="134"/>
      <c r="D1" s="134"/>
      <c r="E1" s="15"/>
      <c r="F1" s="15"/>
      <c r="G1" s="15"/>
      <c r="H1" s="16"/>
      <c r="I1" s="17"/>
      <c r="J1" s="17"/>
      <c r="K1" s="17"/>
    </row>
    <row r="2" spans="1:12" x14ac:dyDescent="0.2">
      <c r="A2" s="75"/>
      <c r="B2" s="19"/>
      <c r="C2" s="19"/>
      <c r="D2" s="19"/>
      <c r="H2" s="21"/>
    </row>
    <row r="3" spans="1:12" s="20" customFormat="1" ht="29.25" customHeight="1" x14ac:dyDescent="0.25">
      <c r="A3" s="76" t="s">
        <v>560</v>
      </c>
      <c r="B3" s="135" t="s">
        <v>561</v>
      </c>
      <c r="C3" s="136"/>
      <c r="D3" s="22"/>
      <c r="E3" s="23"/>
      <c r="F3" s="24"/>
      <c r="G3" s="24"/>
      <c r="H3" s="25"/>
      <c r="I3" s="24"/>
      <c r="J3" s="26"/>
      <c r="K3" s="26"/>
      <c r="L3" s="26"/>
    </row>
    <row r="4" spans="1:12" ht="27" customHeight="1" x14ac:dyDescent="0.25">
      <c r="A4" s="76" t="s">
        <v>57</v>
      </c>
      <c r="B4" s="137" t="s">
        <v>562</v>
      </c>
      <c r="C4" s="138"/>
      <c r="D4" s="22"/>
      <c r="E4" s="23"/>
      <c r="F4" s="23"/>
      <c r="G4" s="23"/>
      <c r="H4" s="25"/>
      <c r="I4" s="24"/>
      <c r="J4" s="26"/>
      <c r="K4" s="27"/>
      <c r="L4" s="27"/>
    </row>
    <row r="5" spans="1:12" ht="25.5" customHeight="1" x14ac:dyDescent="0.25">
      <c r="A5" s="76" t="s">
        <v>59</v>
      </c>
      <c r="B5" s="137" t="s">
        <v>563</v>
      </c>
      <c r="C5" s="138"/>
      <c r="D5" s="22"/>
      <c r="E5" s="24"/>
      <c r="F5" s="23"/>
      <c r="G5" s="24"/>
      <c r="H5" s="25"/>
      <c r="I5" s="24"/>
      <c r="J5" s="26"/>
      <c r="K5" s="27"/>
      <c r="L5" s="27"/>
    </row>
    <row r="6" spans="1:12" ht="37.5" customHeight="1" x14ac:dyDescent="0.25">
      <c r="A6" s="76" t="s">
        <v>58</v>
      </c>
      <c r="B6" s="137" t="s">
        <v>564</v>
      </c>
      <c r="C6" s="138"/>
      <c r="D6" s="22"/>
      <c r="E6" s="24"/>
      <c r="F6" s="23"/>
      <c r="G6" s="24"/>
      <c r="H6" s="25"/>
      <c r="I6" s="24"/>
      <c r="J6" s="26"/>
      <c r="K6" s="27"/>
      <c r="L6" s="27"/>
    </row>
  </sheetData>
  <mergeCells count="5">
    <mergeCell ref="A1:D1"/>
    <mergeCell ref="B3:C3"/>
    <mergeCell ref="B4:C4"/>
    <mergeCell ref="B5:C5"/>
    <mergeCell ref="B6:C6"/>
  </mergeCells>
  <conditionalFormatting sqref="E3:N3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D3:XFD3"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E4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E4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K4:XFD4 E4:H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6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K6:XFD6 E6:H6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I4:J4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I4:J4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I6:J6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I6:J6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:E1048576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D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G5:H5 K5:XFD5 E5">
    <cfRule type="iconSet" priority="27">
      <iconSet iconSet="3Symbols2">
        <cfvo type="percent" val="0"/>
        <cfvo type="percent" val="33"/>
        <cfvo type="percent" val="67"/>
      </iconSet>
    </cfRule>
  </conditionalFormatting>
  <conditionalFormatting sqref="F5:F6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I5:J5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D5">
    <cfRule type="iconSet" priority="30">
      <iconSet iconSet="3Symbols2">
        <cfvo type="percent" val="0"/>
        <cfvo type="percent" val="33"/>
        <cfvo type="percent" val="67"/>
      </iconSet>
    </cfRule>
  </conditionalFormatting>
  <conditionalFormatting sqref="B3:C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B4:C4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6:C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A5:C5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4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Q3:Q6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P7:Q7"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P7:Q7">
    <cfRule type="iconSet" priority="33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showGridLines="0" zoomScaleNormal="100" zoomScaleSheetLayoutView="55" workbookViewId="0">
      <selection activeCell="B23" sqref="B23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8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/>
  </cols>
  <sheetData>
    <row r="1" spans="1:8" s="71" customFormat="1" ht="18.95" customHeight="1" x14ac:dyDescent="0.25">
      <c r="A1" s="142" t="s">
        <v>582</v>
      </c>
      <c r="B1" s="143"/>
      <c r="C1" s="143"/>
      <c r="D1" s="143"/>
      <c r="E1" s="143"/>
      <c r="F1" s="143"/>
      <c r="G1" s="28" t="s">
        <v>60</v>
      </c>
      <c r="H1" s="29">
        <v>2023</v>
      </c>
    </row>
    <row r="2" spans="1:8" s="71" customFormat="1" ht="18.95" customHeight="1" x14ac:dyDescent="0.25">
      <c r="A2" s="142" t="s">
        <v>61</v>
      </c>
      <c r="B2" s="143"/>
      <c r="C2" s="143"/>
      <c r="D2" s="143"/>
      <c r="E2" s="143"/>
      <c r="F2" s="143"/>
      <c r="G2" s="28" t="s">
        <v>62</v>
      </c>
      <c r="H2" s="29" t="s">
        <v>556</v>
      </c>
    </row>
    <row r="3" spans="1:8" s="71" customFormat="1" ht="18.95" customHeight="1" x14ac:dyDescent="0.25">
      <c r="A3" s="142" t="s">
        <v>585</v>
      </c>
      <c r="B3" s="143"/>
      <c r="C3" s="143"/>
      <c r="D3" s="143"/>
      <c r="E3" s="143"/>
      <c r="F3" s="143"/>
      <c r="G3" s="28" t="s">
        <v>63</v>
      </c>
      <c r="H3" s="29">
        <v>4</v>
      </c>
    </row>
    <row r="4" spans="1:8" x14ac:dyDescent="0.2">
      <c r="A4" s="30" t="s">
        <v>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65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66</v>
      </c>
      <c r="B7" s="33" t="s">
        <v>67</v>
      </c>
      <c r="C7" s="33" t="s">
        <v>68</v>
      </c>
      <c r="D7" s="33" t="s">
        <v>69</v>
      </c>
      <c r="E7" s="33"/>
      <c r="F7" s="33"/>
      <c r="G7" s="33"/>
      <c r="H7" s="33"/>
    </row>
    <row r="8" spans="1:8" x14ac:dyDescent="0.2">
      <c r="A8" s="118">
        <v>1114</v>
      </c>
      <c r="B8" s="32" t="s">
        <v>70</v>
      </c>
      <c r="C8" s="34">
        <v>0</v>
      </c>
    </row>
    <row r="9" spans="1:8" x14ac:dyDescent="0.2">
      <c r="A9" s="118">
        <v>1115</v>
      </c>
      <c r="B9" s="32" t="s">
        <v>71</v>
      </c>
      <c r="C9" s="34">
        <v>0</v>
      </c>
    </row>
    <row r="10" spans="1:8" x14ac:dyDescent="0.2">
      <c r="A10" s="118">
        <v>1121</v>
      </c>
      <c r="B10" s="32" t="s">
        <v>72</v>
      </c>
      <c r="C10" s="34">
        <v>0</v>
      </c>
    </row>
    <row r="11" spans="1:8" x14ac:dyDescent="0.2">
      <c r="A11" s="118">
        <v>1211</v>
      </c>
      <c r="B11" s="32" t="s">
        <v>73</v>
      </c>
      <c r="C11" s="34">
        <v>0</v>
      </c>
    </row>
    <row r="13" spans="1:8" x14ac:dyDescent="0.2">
      <c r="A13" s="31" t="s">
        <v>74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66</v>
      </c>
      <c r="B14" s="33" t="s">
        <v>67</v>
      </c>
      <c r="C14" s="33" t="s">
        <v>68</v>
      </c>
      <c r="D14" s="33">
        <v>2022</v>
      </c>
      <c r="E14" s="33">
        <v>2021</v>
      </c>
      <c r="F14" s="33">
        <v>2020</v>
      </c>
      <c r="G14" s="33">
        <v>2019</v>
      </c>
      <c r="H14" s="33" t="s">
        <v>75</v>
      </c>
    </row>
    <row r="15" spans="1:8" x14ac:dyDescent="0.2">
      <c r="A15" s="118">
        <v>1122</v>
      </c>
      <c r="B15" s="32" t="s">
        <v>76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8" x14ac:dyDescent="0.2">
      <c r="A16" s="118">
        <v>1124</v>
      </c>
      <c r="B16" s="32" t="s">
        <v>77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8" spans="1:8" x14ac:dyDescent="0.2">
      <c r="A18" s="31" t="s">
        <v>78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66</v>
      </c>
      <c r="B19" s="33" t="s">
        <v>67</v>
      </c>
      <c r="C19" s="33" t="s">
        <v>68</v>
      </c>
      <c r="D19" s="33" t="s">
        <v>79</v>
      </c>
      <c r="E19" s="33" t="s">
        <v>80</v>
      </c>
      <c r="F19" s="33" t="s">
        <v>81</v>
      </c>
      <c r="G19" s="33" t="s">
        <v>82</v>
      </c>
      <c r="H19" s="33" t="s">
        <v>83</v>
      </c>
    </row>
    <row r="20" spans="1:8" x14ac:dyDescent="0.2">
      <c r="A20" s="118">
        <v>1123</v>
      </c>
      <c r="B20" s="32" t="s">
        <v>84</v>
      </c>
      <c r="C20" s="34">
        <v>1291.7</v>
      </c>
      <c r="D20" s="34">
        <v>1291.7</v>
      </c>
      <c r="E20" s="34">
        <v>0</v>
      </c>
      <c r="F20" s="34">
        <v>0</v>
      </c>
      <c r="G20" s="34">
        <v>0</v>
      </c>
    </row>
    <row r="21" spans="1:8" x14ac:dyDescent="0.2">
      <c r="A21" s="118">
        <v>1125</v>
      </c>
      <c r="B21" s="32" t="s">
        <v>85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8" x14ac:dyDescent="0.2">
      <c r="A22" s="118">
        <v>1126</v>
      </c>
      <c r="B22" s="32" t="s">
        <v>86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8" x14ac:dyDescent="0.2">
      <c r="A23" s="118">
        <v>1129</v>
      </c>
      <c r="B23" s="32" t="s">
        <v>87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8" x14ac:dyDescent="0.2">
      <c r="A24" s="118">
        <v>1131</v>
      </c>
      <c r="B24" s="32" t="s">
        <v>88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8" x14ac:dyDescent="0.2">
      <c r="A25" s="118">
        <v>1132</v>
      </c>
      <c r="B25" s="32" t="s">
        <v>89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8" x14ac:dyDescent="0.2">
      <c r="A26" s="118">
        <v>1133</v>
      </c>
      <c r="B26" s="32" t="s">
        <v>90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8" x14ac:dyDescent="0.2">
      <c r="A27" s="118">
        <v>1134</v>
      </c>
      <c r="B27" s="32" t="s">
        <v>91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8" x14ac:dyDescent="0.2">
      <c r="A28" s="118">
        <v>1139</v>
      </c>
      <c r="B28" s="32" t="s">
        <v>92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30" spans="1:8" x14ac:dyDescent="0.2">
      <c r="A30" s="31" t="s">
        <v>93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66</v>
      </c>
      <c r="B31" s="33" t="s">
        <v>67</v>
      </c>
      <c r="C31" s="33" t="s">
        <v>68</v>
      </c>
      <c r="D31" s="33" t="s">
        <v>94</v>
      </c>
      <c r="E31" s="33" t="s">
        <v>95</v>
      </c>
      <c r="F31" s="33" t="s">
        <v>96</v>
      </c>
      <c r="G31" s="33" t="s">
        <v>97</v>
      </c>
      <c r="H31" s="33"/>
    </row>
    <row r="32" spans="1:8" x14ac:dyDescent="0.2">
      <c r="A32" s="118">
        <v>1140</v>
      </c>
      <c r="B32" s="32" t="s">
        <v>98</v>
      </c>
      <c r="C32" s="34">
        <f>SUM(C33:C37)</f>
        <v>0</v>
      </c>
    </row>
    <row r="33" spans="1:8" x14ac:dyDescent="0.2">
      <c r="A33" s="118">
        <v>1141</v>
      </c>
      <c r="B33" s="32" t="s">
        <v>99</v>
      </c>
      <c r="C33" s="34">
        <v>0</v>
      </c>
    </row>
    <row r="34" spans="1:8" x14ac:dyDescent="0.2">
      <c r="A34" s="118">
        <v>1142</v>
      </c>
      <c r="B34" s="32" t="s">
        <v>100</v>
      </c>
      <c r="C34" s="34">
        <v>0</v>
      </c>
    </row>
    <row r="35" spans="1:8" x14ac:dyDescent="0.2">
      <c r="A35" s="118">
        <v>1143</v>
      </c>
      <c r="B35" s="32" t="s">
        <v>101</v>
      </c>
      <c r="C35" s="34">
        <v>0</v>
      </c>
    </row>
    <row r="36" spans="1:8" x14ac:dyDescent="0.2">
      <c r="A36" s="118">
        <v>1144</v>
      </c>
      <c r="B36" s="32" t="s">
        <v>102</v>
      </c>
      <c r="C36" s="34">
        <v>0</v>
      </c>
    </row>
    <row r="37" spans="1:8" x14ac:dyDescent="0.2">
      <c r="A37" s="118">
        <v>1145</v>
      </c>
      <c r="B37" s="32" t="s">
        <v>103</v>
      </c>
      <c r="C37" s="34">
        <v>0</v>
      </c>
    </row>
    <row r="39" spans="1:8" x14ac:dyDescent="0.2">
      <c r="A39" s="31" t="s">
        <v>104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66</v>
      </c>
      <c r="B40" s="33" t="s">
        <v>67</v>
      </c>
      <c r="C40" s="33" t="s">
        <v>68</v>
      </c>
      <c r="D40" s="33" t="s">
        <v>105</v>
      </c>
      <c r="E40" s="33" t="s">
        <v>106</v>
      </c>
      <c r="F40" s="33" t="s">
        <v>107</v>
      </c>
      <c r="G40" s="33"/>
      <c r="H40" s="33"/>
    </row>
    <row r="41" spans="1:8" x14ac:dyDescent="0.2">
      <c r="A41" s="118">
        <v>1150</v>
      </c>
      <c r="B41" s="32" t="s">
        <v>108</v>
      </c>
      <c r="C41" s="34">
        <f>C42</f>
        <v>0</v>
      </c>
    </row>
    <row r="42" spans="1:8" x14ac:dyDescent="0.2">
      <c r="A42" s="118">
        <v>1151</v>
      </c>
      <c r="B42" s="32" t="s">
        <v>109</v>
      </c>
      <c r="C42" s="34">
        <v>0</v>
      </c>
    </row>
    <row r="44" spans="1:8" x14ac:dyDescent="0.2">
      <c r="A44" s="31" t="s">
        <v>110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66</v>
      </c>
      <c r="B45" s="33" t="s">
        <v>67</v>
      </c>
      <c r="C45" s="33" t="s">
        <v>68</v>
      </c>
      <c r="D45" s="33" t="s">
        <v>69</v>
      </c>
      <c r="E45" s="33" t="s">
        <v>83</v>
      </c>
      <c r="F45" s="33"/>
      <c r="G45" s="33"/>
      <c r="H45" s="33"/>
    </row>
    <row r="46" spans="1:8" x14ac:dyDescent="0.2">
      <c r="A46" s="118">
        <v>1213</v>
      </c>
      <c r="B46" s="32" t="s">
        <v>111</v>
      </c>
      <c r="C46" s="34">
        <v>0</v>
      </c>
    </row>
    <row r="48" spans="1:8" x14ac:dyDescent="0.2">
      <c r="A48" s="31" t="s">
        <v>112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3" t="s">
        <v>66</v>
      </c>
      <c r="B49" s="33" t="s">
        <v>67</v>
      </c>
      <c r="C49" s="33" t="s">
        <v>68</v>
      </c>
      <c r="D49" s="33"/>
      <c r="E49" s="33"/>
      <c r="F49" s="33"/>
      <c r="G49" s="33"/>
      <c r="H49" s="33"/>
    </row>
    <row r="50" spans="1:9" x14ac:dyDescent="0.2">
      <c r="A50" s="118">
        <v>1214</v>
      </c>
      <c r="B50" s="32" t="s">
        <v>113</v>
      </c>
      <c r="C50" s="34">
        <v>0</v>
      </c>
    </row>
    <row r="52" spans="1:9" x14ac:dyDescent="0.2">
      <c r="A52" s="31" t="s">
        <v>114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3" t="s">
        <v>66</v>
      </c>
      <c r="B53" s="33" t="s">
        <v>67</v>
      </c>
      <c r="C53" s="33" t="s">
        <v>68</v>
      </c>
      <c r="D53" s="33" t="s">
        <v>115</v>
      </c>
      <c r="E53" s="33" t="s">
        <v>116</v>
      </c>
      <c r="F53" s="33" t="s">
        <v>105</v>
      </c>
      <c r="G53" s="33" t="s">
        <v>117</v>
      </c>
      <c r="H53" s="33" t="s">
        <v>118</v>
      </c>
      <c r="I53" s="33" t="s">
        <v>557</v>
      </c>
    </row>
    <row r="54" spans="1:9" x14ac:dyDescent="0.2">
      <c r="A54" s="118">
        <v>1230</v>
      </c>
      <c r="B54" s="32" t="s">
        <v>119</v>
      </c>
      <c r="C54" s="34">
        <f>SUM(C55:C61)</f>
        <v>0</v>
      </c>
      <c r="D54" s="34">
        <f>SUM(D55:D61)</f>
        <v>0</v>
      </c>
      <c r="E54" s="34">
        <f>SUM(E55:E61)</f>
        <v>0</v>
      </c>
    </row>
    <row r="55" spans="1:9" x14ac:dyDescent="0.2">
      <c r="A55" s="118">
        <v>1231</v>
      </c>
      <c r="B55" s="32" t="s">
        <v>120</v>
      </c>
      <c r="C55" s="34">
        <v>0</v>
      </c>
      <c r="D55" s="34">
        <v>0</v>
      </c>
      <c r="E55" s="34">
        <v>0</v>
      </c>
    </row>
    <row r="56" spans="1:9" x14ac:dyDescent="0.2">
      <c r="A56" s="118">
        <v>1232</v>
      </c>
      <c r="B56" s="32" t="s">
        <v>121</v>
      </c>
      <c r="C56" s="34">
        <v>0</v>
      </c>
      <c r="D56" s="34">
        <v>0</v>
      </c>
      <c r="E56" s="34">
        <v>0</v>
      </c>
    </row>
    <row r="57" spans="1:9" x14ac:dyDescent="0.2">
      <c r="A57" s="118">
        <v>1233</v>
      </c>
      <c r="B57" s="32" t="s">
        <v>122</v>
      </c>
      <c r="C57" s="34">
        <v>0</v>
      </c>
      <c r="D57" s="34">
        <v>0</v>
      </c>
      <c r="E57" s="34">
        <v>0</v>
      </c>
    </row>
    <row r="58" spans="1:9" x14ac:dyDescent="0.2">
      <c r="A58" s="118">
        <v>1234</v>
      </c>
      <c r="B58" s="32" t="s">
        <v>123</v>
      </c>
      <c r="C58" s="34">
        <v>0</v>
      </c>
      <c r="D58" s="34">
        <v>0</v>
      </c>
      <c r="E58" s="34">
        <v>0</v>
      </c>
    </row>
    <row r="59" spans="1:9" x14ac:dyDescent="0.2">
      <c r="A59" s="118">
        <v>1235</v>
      </c>
      <c r="B59" s="32" t="s">
        <v>124</v>
      </c>
      <c r="C59" s="34">
        <v>0</v>
      </c>
      <c r="D59" s="34">
        <v>0</v>
      </c>
      <c r="E59" s="34">
        <v>0</v>
      </c>
    </row>
    <row r="60" spans="1:9" x14ac:dyDescent="0.2">
      <c r="A60" s="118">
        <v>1236</v>
      </c>
      <c r="B60" s="32" t="s">
        <v>125</v>
      </c>
      <c r="C60" s="34">
        <v>0</v>
      </c>
      <c r="D60" s="34">
        <v>0</v>
      </c>
      <c r="E60" s="34">
        <v>0</v>
      </c>
    </row>
    <row r="61" spans="1:9" x14ac:dyDescent="0.2">
      <c r="A61" s="118">
        <v>1239</v>
      </c>
      <c r="B61" s="32" t="s">
        <v>126</v>
      </c>
      <c r="C61" s="34">
        <v>0</v>
      </c>
      <c r="D61" s="34">
        <v>0</v>
      </c>
      <c r="E61" s="34">
        <v>0</v>
      </c>
    </row>
    <row r="62" spans="1:9" x14ac:dyDescent="0.2">
      <c r="A62" s="118">
        <v>1240</v>
      </c>
      <c r="B62" s="32" t="s">
        <v>127</v>
      </c>
      <c r="C62" s="34">
        <f>SUM(C63:C70)</f>
        <v>749206.01</v>
      </c>
      <c r="D62" s="34">
        <f t="shared" ref="D62:E62" si="0">SUM(D63:D70)</f>
        <v>45815.09</v>
      </c>
      <c r="E62" s="34">
        <f t="shared" si="0"/>
        <v>421459.22</v>
      </c>
    </row>
    <row r="63" spans="1:9" x14ac:dyDescent="0.2">
      <c r="A63" s="118">
        <v>1241</v>
      </c>
      <c r="B63" s="32" t="s">
        <v>128</v>
      </c>
      <c r="C63" s="34">
        <v>59187.31</v>
      </c>
      <c r="D63" s="34">
        <v>0</v>
      </c>
      <c r="E63" s="34">
        <v>0</v>
      </c>
    </row>
    <row r="64" spans="1:9" x14ac:dyDescent="0.2">
      <c r="A64" s="118">
        <v>1242</v>
      </c>
      <c r="B64" s="32" t="s">
        <v>129</v>
      </c>
      <c r="C64" s="34">
        <v>608863.69999999995</v>
      </c>
      <c r="D64" s="34">
        <v>0</v>
      </c>
      <c r="E64" s="34">
        <v>0</v>
      </c>
    </row>
    <row r="65" spans="1:9" x14ac:dyDescent="0.2">
      <c r="A65" s="118">
        <v>1243</v>
      </c>
      <c r="B65" s="32" t="s">
        <v>130</v>
      </c>
      <c r="C65" s="34">
        <v>0</v>
      </c>
      <c r="D65" s="34">
        <v>0</v>
      </c>
      <c r="E65" s="34">
        <v>0</v>
      </c>
    </row>
    <row r="66" spans="1:9" x14ac:dyDescent="0.2">
      <c r="A66" s="118">
        <v>1244</v>
      </c>
      <c r="B66" s="32" t="s">
        <v>131</v>
      </c>
      <c r="C66" s="34">
        <v>59800</v>
      </c>
      <c r="D66" s="34">
        <v>0</v>
      </c>
      <c r="E66" s="34">
        <v>0</v>
      </c>
    </row>
    <row r="67" spans="1:9" x14ac:dyDescent="0.2">
      <c r="A67" s="118">
        <v>1245</v>
      </c>
      <c r="B67" s="32" t="s">
        <v>132</v>
      </c>
      <c r="C67" s="34">
        <v>0</v>
      </c>
      <c r="D67" s="34">
        <v>45815.09</v>
      </c>
      <c r="E67" s="34">
        <v>421459.22</v>
      </c>
    </row>
    <row r="68" spans="1:9" x14ac:dyDescent="0.2">
      <c r="A68" s="118">
        <v>1246</v>
      </c>
      <c r="B68" s="32" t="s">
        <v>133</v>
      </c>
      <c r="C68" s="34">
        <v>21355</v>
      </c>
      <c r="D68" s="34">
        <v>0</v>
      </c>
      <c r="E68" s="34">
        <v>0</v>
      </c>
    </row>
    <row r="69" spans="1:9" x14ac:dyDescent="0.2">
      <c r="A69" s="118">
        <v>1247</v>
      </c>
      <c r="B69" s="32" t="s">
        <v>134</v>
      </c>
      <c r="C69" s="34">
        <v>0</v>
      </c>
      <c r="D69" s="34">
        <v>0</v>
      </c>
      <c r="E69" s="34">
        <v>0</v>
      </c>
    </row>
    <row r="70" spans="1:9" x14ac:dyDescent="0.2">
      <c r="A70" s="118">
        <v>1248</v>
      </c>
      <c r="B70" s="32" t="s">
        <v>135</v>
      </c>
      <c r="C70" s="34">
        <v>0</v>
      </c>
      <c r="D70" s="34">
        <v>0</v>
      </c>
      <c r="E70" s="34">
        <v>0</v>
      </c>
    </row>
    <row r="72" spans="1:9" x14ac:dyDescent="0.2">
      <c r="A72" s="31" t="s">
        <v>136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3" t="s">
        <v>66</v>
      </c>
      <c r="B73" s="33" t="s">
        <v>67</v>
      </c>
      <c r="C73" s="33" t="s">
        <v>68</v>
      </c>
      <c r="D73" s="33" t="s">
        <v>137</v>
      </c>
      <c r="E73" s="33" t="s">
        <v>138</v>
      </c>
      <c r="F73" s="33" t="s">
        <v>105</v>
      </c>
      <c r="G73" s="33" t="s">
        <v>117</v>
      </c>
      <c r="H73" s="33" t="s">
        <v>118</v>
      </c>
      <c r="I73" s="33" t="s">
        <v>557</v>
      </c>
    </row>
    <row r="74" spans="1:9" x14ac:dyDescent="0.2">
      <c r="A74" s="118">
        <v>1250</v>
      </c>
      <c r="B74" s="32" t="s">
        <v>139</v>
      </c>
      <c r="C74" s="34">
        <f>SUM(C75:C79)</f>
        <v>0</v>
      </c>
      <c r="D74" s="34">
        <f>SUM(D75:D79)</f>
        <v>0</v>
      </c>
      <c r="E74" s="34">
        <f>SUM(E75:E79)</f>
        <v>0</v>
      </c>
    </row>
    <row r="75" spans="1:9" x14ac:dyDescent="0.2">
      <c r="A75" s="118">
        <v>1251</v>
      </c>
      <c r="B75" s="32" t="s">
        <v>140</v>
      </c>
      <c r="C75" s="34">
        <v>0</v>
      </c>
      <c r="D75" s="34">
        <v>0</v>
      </c>
      <c r="E75" s="34">
        <v>0</v>
      </c>
    </row>
    <row r="76" spans="1:9" x14ac:dyDescent="0.2">
      <c r="A76" s="118">
        <v>1252</v>
      </c>
      <c r="B76" s="32" t="s">
        <v>141</v>
      </c>
      <c r="C76" s="34">
        <v>0</v>
      </c>
      <c r="D76" s="34">
        <v>0</v>
      </c>
      <c r="E76" s="34">
        <v>0</v>
      </c>
    </row>
    <row r="77" spans="1:9" x14ac:dyDescent="0.2">
      <c r="A77" s="118">
        <v>1253</v>
      </c>
      <c r="B77" s="32" t="s">
        <v>142</v>
      </c>
      <c r="C77" s="34">
        <v>0</v>
      </c>
      <c r="D77" s="34">
        <v>0</v>
      </c>
      <c r="E77" s="34">
        <v>0</v>
      </c>
    </row>
    <row r="78" spans="1:9" x14ac:dyDescent="0.2">
      <c r="A78" s="118">
        <v>1254</v>
      </c>
      <c r="B78" s="32" t="s">
        <v>143</v>
      </c>
      <c r="C78" s="34">
        <v>0</v>
      </c>
      <c r="D78" s="34">
        <v>0</v>
      </c>
      <c r="E78" s="34">
        <v>0</v>
      </c>
    </row>
    <row r="79" spans="1:9" x14ac:dyDescent="0.2">
      <c r="A79" s="118">
        <v>1259</v>
      </c>
      <c r="B79" s="32" t="s">
        <v>144</v>
      </c>
      <c r="C79" s="34">
        <v>0</v>
      </c>
      <c r="D79" s="34">
        <v>0</v>
      </c>
      <c r="E79" s="34">
        <v>0</v>
      </c>
    </row>
    <row r="80" spans="1:9" x14ac:dyDescent="0.2">
      <c r="A80" s="118">
        <v>1270</v>
      </c>
      <c r="B80" s="32" t="s">
        <v>145</v>
      </c>
      <c r="C80" s="34">
        <f>SUM(C81:C86)</f>
        <v>0</v>
      </c>
      <c r="D80" s="34">
        <f>SUM(D81:D86)</f>
        <v>0</v>
      </c>
      <c r="E80" s="34">
        <f>SUM(E81:E86)</f>
        <v>0</v>
      </c>
    </row>
    <row r="81" spans="1:8" x14ac:dyDescent="0.2">
      <c r="A81" s="118">
        <v>1271</v>
      </c>
      <c r="B81" s="32" t="s">
        <v>146</v>
      </c>
      <c r="C81" s="34">
        <v>0</v>
      </c>
      <c r="D81" s="34">
        <v>0</v>
      </c>
      <c r="E81" s="34">
        <v>0</v>
      </c>
    </row>
    <row r="82" spans="1:8" x14ac:dyDescent="0.2">
      <c r="A82" s="118">
        <v>1272</v>
      </c>
      <c r="B82" s="32" t="s">
        <v>147</v>
      </c>
      <c r="C82" s="34">
        <v>0</v>
      </c>
      <c r="D82" s="34">
        <v>0</v>
      </c>
      <c r="E82" s="34">
        <v>0</v>
      </c>
    </row>
    <row r="83" spans="1:8" x14ac:dyDescent="0.2">
      <c r="A83" s="118">
        <v>1273</v>
      </c>
      <c r="B83" s="32" t="s">
        <v>148</v>
      </c>
      <c r="C83" s="34">
        <v>0</v>
      </c>
      <c r="D83" s="34">
        <v>0</v>
      </c>
      <c r="E83" s="34">
        <v>0</v>
      </c>
    </row>
    <row r="84" spans="1:8" x14ac:dyDescent="0.2">
      <c r="A84" s="118">
        <v>1274</v>
      </c>
      <c r="B84" s="32" t="s">
        <v>149</v>
      </c>
      <c r="C84" s="34">
        <v>0</v>
      </c>
      <c r="D84" s="34">
        <v>0</v>
      </c>
      <c r="E84" s="34">
        <v>0</v>
      </c>
    </row>
    <row r="85" spans="1:8" x14ac:dyDescent="0.2">
      <c r="A85" s="118">
        <v>1275</v>
      </c>
      <c r="B85" s="32" t="s">
        <v>150</v>
      </c>
      <c r="C85" s="34">
        <v>0</v>
      </c>
      <c r="D85" s="34">
        <v>0</v>
      </c>
      <c r="E85" s="34">
        <v>0</v>
      </c>
    </row>
    <row r="86" spans="1:8" x14ac:dyDescent="0.2">
      <c r="A86" s="118">
        <v>1279</v>
      </c>
      <c r="B86" s="32" t="s">
        <v>151</v>
      </c>
      <c r="C86" s="34">
        <v>0</v>
      </c>
      <c r="D86" s="34">
        <v>0</v>
      </c>
      <c r="E86" s="34">
        <v>0</v>
      </c>
    </row>
    <row r="88" spans="1:8" x14ac:dyDescent="0.2">
      <c r="A88" s="31" t="s">
        <v>152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66</v>
      </c>
      <c r="B89" s="33" t="s">
        <v>67</v>
      </c>
      <c r="C89" s="33" t="s">
        <v>68</v>
      </c>
      <c r="D89" s="33" t="s">
        <v>153</v>
      </c>
      <c r="E89" s="33"/>
      <c r="F89" s="33"/>
      <c r="G89" s="33"/>
      <c r="H89" s="33"/>
    </row>
    <row r="90" spans="1:8" x14ac:dyDescent="0.2">
      <c r="A90" s="118">
        <v>1160</v>
      </c>
      <c r="B90" s="32" t="s">
        <v>154</v>
      </c>
      <c r="C90" s="34">
        <f>SUM(C91:C92)</f>
        <v>0</v>
      </c>
    </row>
    <row r="91" spans="1:8" x14ac:dyDescent="0.2">
      <c r="A91" s="118">
        <v>1161</v>
      </c>
      <c r="B91" s="32" t="s">
        <v>155</v>
      </c>
      <c r="C91" s="34">
        <v>0</v>
      </c>
    </row>
    <row r="92" spans="1:8" x14ac:dyDescent="0.2">
      <c r="A92" s="118">
        <v>1162</v>
      </c>
      <c r="B92" s="32" t="s">
        <v>156</v>
      </c>
      <c r="C92" s="34">
        <v>0</v>
      </c>
    </row>
    <row r="94" spans="1:8" x14ac:dyDescent="0.2">
      <c r="A94" s="31" t="s">
        <v>566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66</v>
      </c>
      <c r="B95" s="33" t="s">
        <v>67</v>
      </c>
      <c r="C95" s="33" t="s">
        <v>68</v>
      </c>
      <c r="D95" s="33" t="s">
        <v>83</v>
      </c>
      <c r="E95" s="33"/>
      <c r="F95" s="33"/>
      <c r="G95" s="33"/>
      <c r="H95" s="33"/>
    </row>
    <row r="96" spans="1:8" x14ac:dyDescent="0.2">
      <c r="A96" s="118">
        <v>1190</v>
      </c>
      <c r="B96" s="32" t="s">
        <v>567</v>
      </c>
      <c r="C96" s="34">
        <f>SUM(C97:C100)</f>
        <v>0</v>
      </c>
    </row>
    <row r="97" spans="1:8" x14ac:dyDescent="0.2">
      <c r="A97" s="118">
        <v>1191</v>
      </c>
      <c r="B97" s="32" t="s">
        <v>568</v>
      </c>
      <c r="C97" s="34">
        <v>0</v>
      </c>
    </row>
    <row r="98" spans="1:8" x14ac:dyDescent="0.2">
      <c r="A98" s="118">
        <v>1192</v>
      </c>
      <c r="B98" s="32" t="s">
        <v>569</v>
      </c>
      <c r="C98" s="34">
        <v>0</v>
      </c>
    </row>
    <row r="99" spans="1:8" x14ac:dyDescent="0.2">
      <c r="A99" s="118">
        <v>1193</v>
      </c>
      <c r="B99" s="32" t="s">
        <v>570</v>
      </c>
      <c r="C99" s="34">
        <v>0</v>
      </c>
    </row>
    <row r="100" spans="1:8" x14ac:dyDescent="0.2">
      <c r="A100" s="118">
        <v>1194</v>
      </c>
      <c r="B100" s="32" t="s">
        <v>571</v>
      </c>
      <c r="C100" s="34">
        <v>0</v>
      </c>
    </row>
    <row r="101" spans="1:8" x14ac:dyDescent="0.2">
      <c r="A101" s="31" t="s">
        <v>157</v>
      </c>
      <c r="C101" s="34"/>
    </row>
    <row r="102" spans="1:8" x14ac:dyDescent="0.2">
      <c r="A102" s="33" t="s">
        <v>66</v>
      </c>
      <c r="B102" s="33" t="s">
        <v>67</v>
      </c>
      <c r="C102" s="33" t="s">
        <v>68</v>
      </c>
      <c r="D102" s="33" t="s">
        <v>83</v>
      </c>
      <c r="E102" s="33"/>
      <c r="F102" s="33"/>
      <c r="G102" s="33"/>
      <c r="H102" s="33"/>
    </row>
    <row r="103" spans="1:8" x14ac:dyDescent="0.2">
      <c r="A103" s="118">
        <v>1290</v>
      </c>
      <c r="B103" s="32" t="s">
        <v>158</v>
      </c>
      <c r="C103" s="34">
        <f>SUM(C104:C106)</f>
        <v>0</v>
      </c>
    </row>
    <row r="104" spans="1:8" x14ac:dyDescent="0.2">
      <c r="A104" s="118">
        <v>1291</v>
      </c>
      <c r="B104" s="32" t="s">
        <v>159</v>
      </c>
      <c r="C104" s="34">
        <v>0</v>
      </c>
    </row>
    <row r="105" spans="1:8" x14ac:dyDescent="0.2">
      <c r="A105" s="118">
        <v>1292</v>
      </c>
      <c r="B105" s="32" t="s">
        <v>160</v>
      </c>
      <c r="C105" s="34">
        <v>0</v>
      </c>
    </row>
    <row r="106" spans="1:8" x14ac:dyDescent="0.2">
      <c r="A106" s="118">
        <v>1293</v>
      </c>
      <c r="B106" s="32" t="s">
        <v>161</v>
      </c>
      <c r="C106" s="34">
        <v>0</v>
      </c>
    </row>
    <row r="108" spans="1:8" x14ac:dyDescent="0.2">
      <c r="A108" s="31" t="s">
        <v>162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3" t="s">
        <v>66</v>
      </c>
      <c r="B109" s="33" t="s">
        <v>67</v>
      </c>
      <c r="C109" s="33" t="s">
        <v>68</v>
      </c>
      <c r="D109" s="33" t="s">
        <v>79</v>
      </c>
      <c r="E109" s="33" t="s">
        <v>80</v>
      </c>
      <c r="F109" s="33" t="s">
        <v>81</v>
      </c>
      <c r="G109" s="33" t="s">
        <v>163</v>
      </c>
      <c r="H109" s="33" t="s">
        <v>164</v>
      </c>
    </row>
    <row r="110" spans="1:8" x14ac:dyDescent="0.2">
      <c r="A110" s="118">
        <v>2110</v>
      </c>
      <c r="B110" s="32" t="s">
        <v>165</v>
      </c>
      <c r="C110" s="34">
        <f>SUM(C111:C119)</f>
        <v>123255.29000000001</v>
      </c>
      <c r="D110" s="34">
        <f>SUM(D111:D119)</f>
        <v>123255.29000000001</v>
      </c>
      <c r="E110" s="34">
        <f>SUM(E111:E119)</f>
        <v>0</v>
      </c>
      <c r="F110" s="34">
        <f>SUM(F111:F119)</f>
        <v>0</v>
      </c>
      <c r="G110" s="34">
        <f>SUM(G111:G119)</f>
        <v>0</v>
      </c>
    </row>
    <row r="111" spans="1:8" x14ac:dyDescent="0.2">
      <c r="A111" s="118">
        <v>2111</v>
      </c>
      <c r="B111" s="32" t="s">
        <v>166</v>
      </c>
      <c r="C111" s="34">
        <v>94465.33</v>
      </c>
      <c r="D111" s="34">
        <f>C111</f>
        <v>94465.33</v>
      </c>
      <c r="E111" s="34">
        <v>0</v>
      </c>
      <c r="F111" s="34">
        <v>0</v>
      </c>
      <c r="G111" s="34">
        <v>0</v>
      </c>
    </row>
    <row r="112" spans="1:8" x14ac:dyDescent="0.2">
      <c r="A112" s="118">
        <v>2112</v>
      </c>
      <c r="B112" s="32" t="s">
        <v>167</v>
      </c>
      <c r="C112" s="34">
        <v>2199.2199999999998</v>
      </c>
      <c r="D112" s="34">
        <f t="shared" ref="D112:D119" si="1">C112</f>
        <v>2199.2199999999998</v>
      </c>
      <c r="E112" s="34">
        <v>0</v>
      </c>
      <c r="F112" s="34">
        <v>0</v>
      </c>
      <c r="G112" s="34">
        <v>0</v>
      </c>
    </row>
    <row r="113" spans="1:8" x14ac:dyDescent="0.2">
      <c r="A113" s="118">
        <v>2113</v>
      </c>
      <c r="B113" s="32" t="s">
        <v>168</v>
      </c>
      <c r="C113" s="34">
        <v>0</v>
      </c>
      <c r="D113" s="34">
        <f t="shared" si="1"/>
        <v>0</v>
      </c>
      <c r="E113" s="34">
        <v>0</v>
      </c>
      <c r="F113" s="34">
        <v>0</v>
      </c>
      <c r="G113" s="34">
        <v>0</v>
      </c>
    </row>
    <row r="114" spans="1:8" x14ac:dyDescent="0.2">
      <c r="A114" s="118">
        <v>2114</v>
      </c>
      <c r="B114" s="32" t="s">
        <v>169</v>
      </c>
      <c r="C114" s="34">
        <v>0</v>
      </c>
      <c r="D114" s="34">
        <f t="shared" si="1"/>
        <v>0</v>
      </c>
      <c r="E114" s="34">
        <v>0</v>
      </c>
      <c r="F114" s="34">
        <v>0</v>
      </c>
      <c r="G114" s="34">
        <v>0</v>
      </c>
    </row>
    <row r="115" spans="1:8" x14ac:dyDescent="0.2">
      <c r="A115" s="118">
        <v>2115</v>
      </c>
      <c r="B115" s="32" t="s">
        <v>170</v>
      </c>
      <c r="C115" s="34">
        <v>6837</v>
      </c>
      <c r="D115" s="34">
        <f t="shared" si="1"/>
        <v>6837</v>
      </c>
      <c r="E115" s="34">
        <v>0</v>
      </c>
      <c r="F115" s="34">
        <v>0</v>
      </c>
      <c r="G115" s="34">
        <v>0</v>
      </c>
    </row>
    <row r="116" spans="1:8" x14ac:dyDescent="0.2">
      <c r="A116" s="118">
        <v>2116</v>
      </c>
      <c r="B116" s="32" t="s">
        <v>171</v>
      </c>
      <c r="C116" s="34">
        <v>0</v>
      </c>
      <c r="D116" s="34">
        <f t="shared" si="1"/>
        <v>0</v>
      </c>
      <c r="E116" s="34">
        <v>0</v>
      </c>
      <c r="F116" s="34">
        <v>0</v>
      </c>
      <c r="G116" s="34">
        <v>0</v>
      </c>
    </row>
    <row r="117" spans="1:8" x14ac:dyDescent="0.2">
      <c r="A117" s="118">
        <v>2117</v>
      </c>
      <c r="B117" s="32" t="s">
        <v>172</v>
      </c>
      <c r="C117" s="34">
        <v>17343.27</v>
      </c>
      <c r="D117" s="34">
        <f t="shared" si="1"/>
        <v>17343.27</v>
      </c>
      <c r="E117" s="34">
        <v>0</v>
      </c>
      <c r="F117" s="34">
        <v>0</v>
      </c>
      <c r="G117" s="34">
        <v>0</v>
      </c>
    </row>
    <row r="118" spans="1:8" x14ac:dyDescent="0.2">
      <c r="A118" s="118">
        <v>2118</v>
      </c>
      <c r="B118" s="32" t="s">
        <v>173</v>
      </c>
      <c r="C118" s="34">
        <v>0</v>
      </c>
      <c r="D118" s="34">
        <f t="shared" si="1"/>
        <v>0</v>
      </c>
      <c r="E118" s="34">
        <v>0</v>
      </c>
      <c r="F118" s="34">
        <v>0</v>
      </c>
      <c r="G118" s="34">
        <v>0</v>
      </c>
    </row>
    <row r="119" spans="1:8" x14ac:dyDescent="0.2">
      <c r="A119" s="118">
        <v>2119</v>
      </c>
      <c r="B119" s="32" t="s">
        <v>174</v>
      </c>
      <c r="C119" s="34">
        <v>2410.4699999999998</v>
      </c>
      <c r="D119" s="34">
        <f t="shared" si="1"/>
        <v>2410.4699999999998</v>
      </c>
      <c r="E119" s="34">
        <v>0</v>
      </c>
      <c r="F119" s="34">
        <v>0</v>
      </c>
      <c r="G119" s="34">
        <v>0</v>
      </c>
    </row>
    <row r="120" spans="1:8" x14ac:dyDescent="0.2">
      <c r="A120" s="118">
        <v>2120</v>
      </c>
      <c r="B120" s="32" t="s">
        <v>175</v>
      </c>
      <c r="C120" s="34">
        <f>SUM(C121:C123)</f>
        <v>0</v>
      </c>
      <c r="D120" s="34">
        <f t="shared" ref="D120:G120" si="2">SUM(D121:D123)</f>
        <v>0</v>
      </c>
      <c r="E120" s="34">
        <f t="shared" si="2"/>
        <v>0</v>
      </c>
      <c r="F120" s="34">
        <f t="shared" si="2"/>
        <v>0</v>
      </c>
      <c r="G120" s="34">
        <f t="shared" si="2"/>
        <v>0</v>
      </c>
    </row>
    <row r="121" spans="1:8" x14ac:dyDescent="0.2">
      <c r="A121" s="118">
        <v>2121</v>
      </c>
      <c r="B121" s="32" t="s">
        <v>176</v>
      </c>
      <c r="C121" s="34">
        <v>0</v>
      </c>
      <c r="D121" s="34">
        <f>C121</f>
        <v>0</v>
      </c>
      <c r="E121" s="34">
        <v>0</v>
      </c>
      <c r="F121" s="34">
        <v>0</v>
      </c>
      <c r="G121" s="34">
        <v>0</v>
      </c>
    </row>
    <row r="122" spans="1:8" x14ac:dyDescent="0.2">
      <c r="A122" s="118">
        <v>2122</v>
      </c>
      <c r="B122" s="32" t="s">
        <v>177</v>
      </c>
      <c r="C122" s="34">
        <v>0</v>
      </c>
      <c r="D122" s="34">
        <f t="shared" ref="D122:D123" si="3">C122</f>
        <v>0</v>
      </c>
      <c r="E122" s="34">
        <v>0</v>
      </c>
      <c r="F122" s="34">
        <v>0</v>
      </c>
      <c r="G122" s="34">
        <v>0</v>
      </c>
    </row>
    <row r="123" spans="1:8" x14ac:dyDescent="0.2">
      <c r="A123" s="118">
        <v>2129</v>
      </c>
      <c r="B123" s="32" t="s">
        <v>178</v>
      </c>
      <c r="C123" s="34">
        <v>0</v>
      </c>
      <c r="D123" s="34">
        <f t="shared" si="3"/>
        <v>0</v>
      </c>
      <c r="E123" s="34">
        <v>0</v>
      </c>
      <c r="F123" s="34">
        <v>0</v>
      </c>
      <c r="G123" s="34">
        <v>0</v>
      </c>
    </row>
    <row r="125" spans="1:8" x14ac:dyDescent="0.2">
      <c r="A125" s="31" t="s">
        <v>179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3" t="s">
        <v>66</v>
      </c>
      <c r="B126" s="33" t="s">
        <v>67</v>
      </c>
      <c r="C126" s="33" t="s">
        <v>68</v>
      </c>
      <c r="D126" s="33" t="s">
        <v>180</v>
      </c>
      <c r="E126" s="33" t="s">
        <v>83</v>
      </c>
      <c r="F126" s="33"/>
      <c r="G126" s="33"/>
      <c r="H126" s="33"/>
    </row>
    <row r="127" spans="1:8" x14ac:dyDescent="0.2">
      <c r="A127" s="118">
        <v>2160</v>
      </c>
      <c r="B127" s="32" t="s">
        <v>181</v>
      </c>
      <c r="C127" s="34">
        <f>SUM(C128:C133)</f>
        <v>0</v>
      </c>
    </row>
    <row r="128" spans="1:8" x14ac:dyDescent="0.2">
      <c r="A128" s="118">
        <v>2161</v>
      </c>
      <c r="B128" s="32" t="s">
        <v>182</v>
      </c>
      <c r="C128" s="34">
        <v>0</v>
      </c>
    </row>
    <row r="129" spans="1:8" x14ac:dyDescent="0.2">
      <c r="A129" s="118">
        <v>2162</v>
      </c>
      <c r="B129" s="32" t="s">
        <v>183</v>
      </c>
      <c r="C129" s="34">
        <v>0</v>
      </c>
    </row>
    <row r="130" spans="1:8" x14ac:dyDescent="0.2">
      <c r="A130" s="118">
        <v>2163</v>
      </c>
      <c r="B130" s="32" t="s">
        <v>184</v>
      </c>
      <c r="C130" s="34">
        <v>0</v>
      </c>
    </row>
    <row r="131" spans="1:8" x14ac:dyDescent="0.2">
      <c r="A131" s="118">
        <v>2164</v>
      </c>
      <c r="B131" s="32" t="s">
        <v>185</v>
      </c>
      <c r="C131" s="34">
        <v>0</v>
      </c>
    </row>
    <row r="132" spans="1:8" x14ac:dyDescent="0.2">
      <c r="A132" s="118">
        <v>2165</v>
      </c>
      <c r="B132" s="32" t="s">
        <v>186</v>
      </c>
      <c r="C132" s="34">
        <v>0</v>
      </c>
    </row>
    <row r="133" spans="1:8" x14ac:dyDescent="0.2">
      <c r="A133" s="118">
        <v>2166</v>
      </c>
      <c r="B133" s="32" t="s">
        <v>187</v>
      </c>
      <c r="C133" s="34">
        <v>0</v>
      </c>
    </row>
    <row r="134" spans="1:8" x14ac:dyDescent="0.2">
      <c r="A134" s="118">
        <v>2250</v>
      </c>
      <c r="B134" s="32" t="s">
        <v>188</v>
      </c>
      <c r="C134" s="34">
        <f>SUM(C135:C140)</f>
        <v>0</v>
      </c>
    </row>
    <row r="135" spans="1:8" x14ac:dyDescent="0.2">
      <c r="A135" s="118">
        <v>2251</v>
      </c>
      <c r="B135" s="32" t="s">
        <v>189</v>
      </c>
      <c r="C135" s="34">
        <v>0</v>
      </c>
    </row>
    <row r="136" spans="1:8" x14ac:dyDescent="0.2">
      <c r="A136" s="118">
        <v>2252</v>
      </c>
      <c r="B136" s="32" t="s">
        <v>190</v>
      </c>
      <c r="C136" s="34">
        <v>0</v>
      </c>
    </row>
    <row r="137" spans="1:8" x14ac:dyDescent="0.2">
      <c r="A137" s="118">
        <v>2253</v>
      </c>
      <c r="B137" s="32" t="s">
        <v>191</v>
      </c>
      <c r="C137" s="34">
        <v>0</v>
      </c>
    </row>
    <row r="138" spans="1:8" x14ac:dyDescent="0.2">
      <c r="A138" s="118">
        <v>2254</v>
      </c>
      <c r="B138" s="32" t="s">
        <v>192</v>
      </c>
      <c r="C138" s="34">
        <v>0</v>
      </c>
    </row>
    <row r="139" spans="1:8" x14ac:dyDescent="0.2">
      <c r="A139" s="118">
        <v>2255</v>
      </c>
      <c r="B139" s="32" t="s">
        <v>193</v>
      </c>
      <c r="C139" s="34">
        <v>0</v>
      </c>
    </row>
    <row r="140" spans="1:8" x14ac:dyDescent="0.2">
      <c r="A140" s="118">
        <v>2256</v>
      </c>
      <c r="B140" s="32" t="s">
        <v>194</v>
      </c>
      <c r="C140" s="34">
        <v>0</v>
      </c>
    </row>
    <row r="142" spans="1:8" x14ac:dyDescent="0.2">
      <c r="A142" s="31" t="s">
        <v>195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5" t="s">
        <v>66</v>
      </c>
      <c r="B143" s="35" t="s">
        <v>67</v>
      </c>
      <c r="C143" s="35" t="s">
        <v>68</v>
      </c>
      <c r="D143" s="35" t="s">
        <v>180</v>
      </c>
      <c r="E143" s="35" t="s">
        <v>83</v>
      </c>
      <c r="F143" s="35"/>
      <c r="G143" s="35"/>
      <c r="H143" s="35"/>
    </row>
    <row r="144" spans="1:8" x14ac:dyDescent="0.2">
      <c r="A144" s="118">
        <v>2159</v>
      </c>
      <c r="B144" s="32" t="s">
        <v>196</v>
      </c>
      <c r="C144" s="34">
        <v>0</v>
      </c>
    </row>
    <row r="145" spans="1:3" x14ac:dyDescent="0.2">
      <c r="A145" s="118">
        <v>2199</v>
      </c>
      <c r="B145" s="32" t="s">
        <v>197</v>
      </c>
      <c r="C145" s="34">
        <v>0</v>
      </c>
    </row>
    <row r="146" spans="1:3" x14ac:dyDescent="0.2">
      <c r="A146" s="118">
        <v>2240</v>
      </c>
      <c r="B146" s="32" t="s">
        <v>198</v>
      </c>
      <c r="C146" s="34">
        <f>SUM(C147:C149)</f>
        <v>0</v>
      </c>
    </row>
    <row r="147" spans="1:3" x14ac:dyDescent="0.2">
      <c r="A147" s="118">
        <v>2241</v>
      </c>
      <c r="B147" s="32" t="s">
        <v>199</v>
      </c>
      <c r="C147" s="34">
        <v>0</v>
      </c>
    </row>
    <row r="148" spans="1:3" x14ac:dyDescent="0.2">
      <c r="A148" s="118">
        <v>2242</v>
      </c>
      <c r="B148" s="32" t="s">
        <v>200</v>
      </c>
      <c r="C148" s="34">
        <v>0</v>
      </c>
    </row>
    <row r="149" spans="1:3" x14ac:dyDescent="0.2">
      <c r="A149" s="118">
        <v>2249</v>
      </c>
      <c r="B149" s="32" t="s">
        <v>201</v>
      </c>
      <c r="C149" s="34">
        <v>0</v>
      </c>
    </row>
    <row r="151" spans="1:3" x14ac:dyDescent="0.2">
      <c r="B151" s="32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showGridLines="0" zoomScale="112" zoomScaleNormal="112" zoomScaleSheetLayoutView="100" workbookViewId="0">
      <selection activeCell="B8" sqref="B8"/>
    </sheetView>
  </sheetViews>
  <sheetFormatPr baseColWidth="10" defaultColWidth="9.140625" defaultRowHeight="11.25" x14ac:dyDescent="0.2"/>
  <cols>
    <col min="1" max="1" width="10" style="32" customWidth="1"/>
    <col min="2" max="2" width="83" style="32" customWidth="1"/>
    <col min="3" max="4" width="15.7109375" style="32" customWidth="1"/>
    <col min="5" max="5" width="16.7109375" style="32" customWidth="1"/>
    <col min="6" max="16384" width="9.140625" style="32"/>
  </cols>
  <sheetData>
    <row r="1" spans="1:5" s="72" customFormat="1" ht="18.95" customHeight="1" x14ac:dyDescent="0.25">
      <c r="A1" s="140" t="s">
        <v>582</v>
      </c>
      <c r="B1" s="140"/>
      <c r="C1" s="140"/>
      <c r="D1" s="28" t="s">
        <v>60</v>
      </c>
      <c r="E1" s="29">
        <v>2023</v>
      </c>
    </row>
    <row r="2" spans="1:5" s="71" customFormat="1" ht="18.95" customHeight="1" x14ac:dyDescent="0.25">
      <c r="A2" s="140" t="s">
        <v>397</v>
      </c>
      <c r="B2" s="140"/>
      <c r="C2" s="140"/>
      <c r="D2" s="28" t="s">
        <v>62</v>
      </c>
      <c r="E2" s="29" t="s">
        <v>556</v>
      </c>
    </row>
    <row r="3" spans="1:5" s="71" customFormat="1" ht="18.95" customHeight="1" x14ac:dyDescent="0.25">
      <c r="A3" s="140" t="s">
        <v>585</v>
      </c>
      <c r="B3" s="140"/>
      <c r="C3" s="140"/>
      <c r="D3" s="28" t="s">
        <v>63</v>
      </c>
      <c r="E3" s="29">
        <v>4</v>
      </c>
    </row>
    <row r="4" spans="1:5" x14ac:dyDescent="0.2">
      <c r="A4" s="30" t="s">
        <v>64</v>
      </c>
      <c r="B4" s="31"/>
      <c r="C4" s="31"/>
      <c r="D4" s="31"/>
      <c r="E4" s="31"/>
    </row>
    <row r="6" spans="1:5" x14ac:dyDescent="0.2">
      <c r="A6" s="40" t="s">
        <v>396</v>
      </c>
      <c r="B6" s="40"/>
      <c r="C6" s="40"/>
      <c r="D6" s="40"/>
      <c r="E6" s="40"/>
    </row>
    <row r="7" spans="1:5" x14ac:dyDescent="0.2">
      <c r="A7" s="39" t="s">
        <v>66</v>
      </c>
      <c r="B7" s="39" t="s">
        <v>67</v>
      </c>
      <c r="C7" s="39" t="s">
        <v>68</v>
      </c>
      <c r="D7" s="39" t="s">
        <v>349</v>
      </c>
      <c r="E7" s="39"/>
    </row>
    <row r="8" spans="1:5" x14ac:dyDescent="0.2">
      <c r="A8" s="69">
        <v>4100</v>
      </c>
      <c r="B8" s="67" t="s">
        <v>395</v>
      </c>
      <c r="C8" s="38">
        <f>SUM(C9+C19+C25+C28+C34+C37+C46)</f>
        <v>147064</v>
      </c>
      <c r="D8" s="70"/>
      <c r="E8" s="41"/>
    </row>
    <row r="9" spans="1:5" x14ac:dyDescent="0.2">
      <c r="A9" s="69">
        <v>4110</v>
      </c>
      <c r="B9" s="67" t="s">
        <v>394</v>
      </c>
      <c r="C9" s="38">
        <f>SUM(C10:C18)</f>
        <v>0</v>
      </c>
      <c r="D9" s="70"/>
      <c r="E9" s="41"/>
    </row>
    <row r="10" spans="1:5" x14ac:dyDescent="0.2">
      <c r="A10" s="69">
        <v>4111</v>
      </c>
      <c r="B10" s="67" t="s">
        <v>393</v>
      </c>
      <c r="C10" s="38">
        <v>0</v>
      </c>
      <c r="D10" s="70"/>
      <c r="E10" s="41"/>
    </row>
    <row r="11" spans="1:5" x14ac:dyDescent="0.2">
      <c r="A11" s="69">
        <v>4112</v>
      </c>
      <c r="B11" s="67" t="s">
        <v>392</v>
      </c>
      <c r="C11" s="38">
        <v>0</v>
      </c>
      <c r="D11" s="70"/>
      <c r="E11" s="41"/>
    </row>
    <row r="12" spans="1:5" x14ac:dyDescent="0.2">
      <c r="A12" s="69">
        <v>4113</v>
      </c>
      <c r="B12" s="67" t="s">
        <v>391</v>
      </c>
      <c r="C12" s="38">
        <v>0</v>
      </c>
      <c r="D12" s="70"/>
      <c r="E12" s="41"/>
    </row>
    <row r="13" spans="1:5" x14ac:dyDescent="0.2">
      <c r="A13" s="69">
        <v>4114</v>
      </c>
      <c r="B13" s="67" t="s">
        <v>390</v>
      </c>
      <c r="C13" s="38">
        <v>0</v>
      </c>
      <c r="D13" s="70"/>
      <c r="E13" s="41"/>
    </row>
    <row r="14" spans="1:5" x14ac:dyDescent="0.2">
      <c r="A14" s="69">
        <v>4115</v>
      </c>
      <c r="B14" s="67" t="s">
        <v>389</v>
      </c>
      <c r="C14" s="38">
        <v>0</v>
      </c>
      <c r="D14" s="70"/>
      <c r="E14" s="41"/>
    </row>
    <row r="15" spans="1:5" x14ac:dyDescent="0.2">
      <c r="A15" s="69">
        <v>4116</v>
      </c>
      <c r="B15" s="67" t="s">
        <v>388</v>
      </c>
      <c r="C15" s="38">
        <v>0</v>
      </c>
      <c r="D15" s="70"/>
      <c r="E15" s="41"/>
    </row>
    <row r="16" spans="1:5" x14ac:dyDescent="0.2">
      <c r="A16" s="69">
        <v>4117</v>
      </c>
      <c r="B16" s="67" t="s">
        <v>387</v>
      </c>
      <c r="C16" s="38">
        <v>0</v>
      </c>
      <c r="D16" s="70"/>
      <c r="E16" s="41"/>
    </row>
    <row r="17" spans="1:5" ht="22.5" x14ac:dyDescent="0.2">
      <c r="A17" s="69">
        <v>4118</v>
      </c>
      <c r="B17" s="66" t="s">
        <v>386</v>
      </c>
      <c r="C17" s="38">
        <v>0</v>
      </c>
      <c r="D17" s="70"/>
      <c r="E17" s="41"/>
    </row>
    <row r="18" spans="1:5" x14ac:dyDescent="0.2">
      <c r="A18" s="69">
        <v>4119</v>
      </c>
      <c r="B18" s="67" t="s">
        <v>385</v>
      </c>
      <c r="C18" s="38">
        <v>0</v>
      </c>
      <c r="D18" s="70"/>
      <c r="E18" s="41"/>
    </row>
    <row r="19" spans="1:5" x14ac:dyDescent="0.2">
      <c r="A19" s="69">
        <v>4120</v>
      </c>
      <c r="B19" s="67" t="s">
        <v>384</v>
      </c>
      <c r="C19" s="38">
        <f>SUM(C20:C24)</f>
        <v>0</v>
      </c>
      <c r="D19" s="70"/>
      <c r="E19" s="41"/>
    </row>
    <row r="20" spans="1:5" x14ac:dyDescent="0.2">
      <c r="A20" s="69">
        <v>4121</v>
      </c>
      <c r="B20" s="67" t="s">
        <v>383</v>
      </c>
      <c r="C20" s="38">
        <v>0</v>
      </c>
      <c r="D20" s="70"/>
      <c r="E20" s="41"/>
    </row>
    <row r="21" spans="1:5" x14ac:dyDescent="0.2">
      <c r="A21" s="69">
        <v>4122</v>
      </c>
      <c r="B21" s="67" t="s">
        <v>382</v>
      </c>
      <c r="C21" s="38">
        <v>0</v>
      </c>
      <c r="D21" s="70"/>
      <c r="E21" s="41"/>
    </row>
    <row r="22" spans="1:5" x14ac:dyDescent="0.2">
      <c r="A22" s="69">
        <v>4123</v>
      </c>
      <c r="B22" s="67" t="s">
        <v>381</v>
      </c>
      <c r="C22" s="38">
        <v>0</v>
      </c>
      <c r="D22" s="70"/>
      <c r="E22" s="41"/>
    </row>
    <row r="23" spans="1:5" x14ac:dyDescent="0.2">
      <c r="A23" s="69">
        <v>4124</v>
      </c>
      <c r="B23" s="67" t="s">
        <v>380</v>
      </c>
      <c r="C23" s="38">
        <v>0</v>
      </c>
      <c r="D23" s="70"/>
      <c r="E23" s="41"/>
    </row>
    <row r="24" spans="1:5" x14ac:dyDescent="0.2">
      <c r="A24" s="69">
        <v>4129</v>
      </c>
      <c r="B24" s="67" t="s">
        <v>379</v>
      </c>
      <c r="C24" s="38">
        <v>0</v>
      </c>
      <c r="D24" s="70"/>
      <c r="E24" s="41"/>
    </row>
    <row r="25" spans="1:5" x14ac:dyDescent="0.2">
      <c r="A25" s="69">
        <v>4130</v>
      </c>
      <c r="B25" s="67" t="s">
        <v>378</v>
      </c>
      <c r="C25" s="38">
        <f>SUM(C26:C27)</f>
        <v>0</v>
      </c>
      <c r="D25" s="70"/>
      <c r="E25" s="41"/>
    </row>
    <row r="26" spans="1:5" x14ac:dyDescent="0.2">
      <c r="A26" s="69">
        <v>4131</v>
      </c>
      <c r="B26" s="67" t="s">
        <v>377</v>
      </c>
      <c r="C26" s="38">
        <v>0</v>
      </c>
      <c r="D26" s="70"/>
      <c r="E26" s="41"/>
    </row>
    <row r="27" spans="1:5" ht="22.5" x14ac:dyDescent="0.2">
      <c r="A27" s="69">
        <v>4132</v>
      </c>
      <c r="B27" s="66" t="s">
        <v>376</v>
      </c>
      <c r="C27" s="38">
        <v>0</v>
      </c>
      <c r="D27" s="70"/>
      <c r="E27" s="41"/>
    </row>
    <row r="28" spans="1:5" x14ac:dyDescent="0.2">
      <c r="A28" s="69">
        <v>4140</v>
      </c>
      <c r="B28" s="67" t="s">
        <v>375</v>
      </c>
      <c r="C28" s="38">
        <f>SUM(C29:C33)</f>
        <v>0</v>
      </c>
      <c r="D28" s="70"/>
      <c r="E28" s="41"/>
    </row>
    <row r="29" spans="1:5" x14ac:dyDescent="0.2">
      <c r="A29" s="69">
        <v>4141</v>
      </c>
      <c r="B29" s="67" t="s">
        <v>374</v>
      </c>
      <c r="C29" s="38">
        <v>0</v>
      </c>
      <c r="D29" s="70"/>
      <c r="E29" s="41"/>
    </row>
    <row r="30" spans="1:5" x14ac:dyDescent="0.2">
      <c r="A30" s="69">
        <v>4143</v>
      </c>
      <c r="B30" s="67" t="s">
        <v>373</v>
      </c>
      <c r="C30" s="38">
        <v>0</v>
      </c>
      <c r="D30" s="70"/>
      <c r="E30" s="41"/>
    </row>
    <row r="31" spans="1:5" x14ac:dyDescent="0.2">
      <c r="A31" s="69">
        <v>4144</v>
      </c>
      <c r="B31" s="67" t="s">
        <v>372</v>
      </c>
      <c r="C31" s="38">
        <v>0</v>
      </c>
      <c r="D31" s="70"/>
      <c r="E31" s="41"/>
    </row>
    <row r="32" spans="1:5" ht="22.5" x14ac:dyDescent="0.2">
      <c r="A32" s="69">
        <v>4145</v>
      </c>
      <c r="B32" s="66" t="s">
        <v>371</v>
      </c>
      <c r="C32" s="38">
        <v>0</v>
      </c>
      <c r="D32" s="70"/>
      <c r="E32" s="41"/>
    </row>
    <row r="33" spans="1:5" x14ac:dyDescent="0.2">
      <c r="A33" s="69">
        <v>4149</v>
      </c>
      <c r="B33" s="67" t="s">
        <v>370</v>
      </c>
      <c r="C33" s="38">
        <v>0</v>
      </c>
      <c r="D33" s="70"/>
      <c r="E33" s="41"/>
    </row>
    <row r="34" spans="1:5" x14ac:dyDescent="0.2">
      <c r="A34" s="69">
        <v>4150</v>
      </c>
      <c r="B34" s="67" t="s">
        <v>369</v>
      </c>
      <c r="C34" s="38">
        <f>SUM(C35:C36)</f>
        <v>0</v>
      </c>
      <c r="D34" s="70"/>
      <c r="E34" s="41"/>
    </row>
    <row r="35" spans="1:5" x14ac:dyDescent="0.2">
      <c r="A35" s="69">
        <v>4151</v>
      </c>
      <c r="B35" s="67" t="s">
        <v>369</v>
      </c>
      <c r="C35" s="38">
        <v>0</v>
      </c>
      <c r="D35" s="70"/>
      <c r="E35" s="41"/>
    </row>
    <row r="36" spans="1:5" ht="22.5" x14ac:dyDescent="0.2">
      <c r="A36" s="69">
        <v>4154</v>
      </c>
      <c r="B36" s="66" t="s">
        <v>368</v>
      </c>
      <c r="C36" s="38">
        <v>0</v>
      </c>
      <c r="D36" s="70"/>
      <c r="E36" s="41"/>
    </row>
    <row r="37" spans="1:5" x14ac:dyDescent="0.2">
      <c r="A37" s="69">
        <v>4160</v>
      </c>
      <c r="B37" s="67" t="s">
        <v>367</v>
      </c>
      <c r="C37" s="38">
        <f>SUM(C38:C45)</f>
        <v>0</v>
      </c>
      <c r="D37" s="70"/>
      <c r="E37" s="41"/>
    </row>
    <row r="38" spans="1:5" x14ac:dyDescent="0.2">
      <c r="A38" s="69">
        <v>4161</v>
      </c>
      <c r="B38" s="67" t="s">
        <v>366</v>
      </c>
      <c r="C38" s="38">
        <v>0</v>
      </c>
      <c r="D38" s="70"/>
      <c r="E38" s="41"/>
    </row>
    <row r="39" spans="1:5" x14ac:dyDescent="0.2">
      <c r="A39" s="69">
        <v>4162</v>
      </c>
      <c r="B39" s="67" t="s">
        <v>365</v>
      </c>
      <c r="C39" s="38">
        <v>0</v>
      </c>
      <c r="D39" s="70"/>
      <c r="E39" s="41"/>
    </row>
    <row r="40" spans="1:5" x14ac:dyDescent="0.2">
      <c r="A40" s="69">
        <v>4163</v>
      </c>
      <c r="B40" s="67" t="s">
        <v>364</v>
      </c>
      <c r="C40" s="38">
        <v>0</v>
      </c>
      <c r="D40" s="70"/>
      <c r="E40" s="41"/>
    </row>
    <row r="41" spans="1:5" x14ac:dyDescent="0.2">
      <c r="A41" s="69">
        <v>4164</v>
      </c>
      <c r="B41" s="67" t="s">
        <v>363</v>
      </c>
      <c r="C41" s="38">
        <v>0</v>
      </c>
      <c r="D41" s="70"/>
      <c r="E41" s="41"/>
    </row>
    <row r="42" spans="1:5" x14ac:dyDescent="0.2">
      <c r="A42" s="69">
        <v>4165</v>
      </c>
      <c r="B42" s="67" t="s">
        <v>362</v>
      </c>
      <c r="C42" s="38">
        <v>0</v>
      </c>
      <c r="D42" s="70"/>
      <c r="E42" s="41"/>
    </row>
    <row r="43" spans="1:5" ht="22.5" x14ac:dyDescent="0.2">
      <c r="A43" s="69">
        <v>4166</v>
      </c>
      <c r="B43" s="66" t="s">
        <v>361</v>
      </c>
      <c r="C43" s="38">
        <v>0</v>
      </c>
      <c r="D43" s="70"/>
      <c r="E43" s="41"/>
    </row>
    <row r="44" spans="1:5" x14ac:dyDescent="0.2">
      <c r="A44" s="69">
        <v>4168</v>
      </c>
      <c r="B44" s="67" t="s">
        <v>360</v>
      </c>
      <c r="C44" s="38">
        <v>0</v>
      </c>
      <c r="D44" s="70"/>
      <c r="E44" s="41"/>
    </row>
    <row r="45" spans="1:5" x14ac:dyDescent="0.2">
      <c r="A45" s="69">
        <v>4169</v>
      </c>
      <c r="B45" s="67" t="s">
        <v>359</v>
      </c>
      <c r="C45" s="38">
        <v>0</v>
      </c>
      <c r="D45" s="70"/>
      <c r="E45" s="41"/>
    </row>
    <row r="46" spans="1:5" x14ac:dyDescent="0.2">
      <c r="A46" s="69">
        <v>4170</v>
      </c>
      <c r="B46" s="67" t="s">
        <v>558</v>
      </c>
      <c r="C46" s="38">
        <f>SUM(C47:C54)</f>
        <v>147064</v>
      </c>
      <c r="D46" s="70"/>
      <c r="E46" s="41"/>
    </row>
    <row r="47" spans="1:5" x14ac:dyDescent="0.2">
      <c r="A47" s="69">
        <v>4171</v>
      </c>
      <c r="B47" s="77" t="s">
        <v>358</v>
      </c>
      <c r="C47" s="38">
        <v>0</v>
      </c>
      <c r="D47" s="70"/>
      <c r="E47" s="41"/>
    </row>
    <row r="48" spans="1:5" x14ac:dyDescent="0.2">
      <c r="A48" s="69">
        <v>4172</v>
      </c>
      <c r="B48" s="67" t="s">
        <v>357</v>
      </c>
      <c r="C48" s="38">
        <v>0</v>
      </c>
      <c r="D48" s="70"/>
      <c r="E48" s="41"/>
    </row>
    <row r="49" spans="1:5" ht="22.5" x14ac:dyDescent="0.2">
      <c r="A49" s="69">
        <v>4173</v>
      </c>
      <c r="B49" s="66" t="s">
        <v>356</v>
      </c>
      <c r="C49" s="38">
        <v>147064</v>
      </c>
      <c r="D49" s="70"/>
      <c r="E49" s="41"/>
    </row>
    <row r="50" spans="1:5" ht="22.5" x14ac:dyDescent="0.2">
      <c r="A50" s="69">
        <v>4174</v>
      </c>
      <c r="B50" s="66" t="s">
        <v>355</v>
      </c>
      <c r="C50" s="38">
        <v>0</v>
      </c>
      <c r="D50" s="70"/>
      <c r="E50" s="41"/>
    </row>
    <row r="51" spans="1:5" ht="22.5" x14ac:dyDescent="0.2">
      <c r="A51" s="69">
        <v>4175</v>
      </c>
      <c r="B51" s="66" t="s">
        <v>354</v>
      </c>
      <c r="C51" s="38">
        <v>0</v>
      </c>
      <c r="D51" s="70"/>
      <c r="E51" s="41"/>
    </row>
    <row r="52" spans="1:5" ht="22.5" x14ac:dyDescent="0.2">
      <c r="A52" s="69">
        <v>4176</v>
      </c>
      <c r="B52" s="66" t="s">
        <v>353</v>
      </c>
      <c r="C52" s="38">
        <v>0</v>
      </c>
      <c r="D52" s="70"/>
      <c r="E52" s="41"/>
    </row>
    <row r="53" spans="1:5" ht="22.5" x14ac:dyDescent="0.2">
      <c r="A53" s="69">
        <v>4177</v>
      </c>
      <c r="B53" s="66" t="s">
        <v>352</v>
      </c>
      <c r="C53" s="38">
        <v>0</v>
      </c>
      <c r="D53" s="70"/>
      <c r="E53" s="41"/>
    </row>
    <row r="54" spans="1:5" ht="22.5" x14ac:dyDescent="0.2">
      <c r="A54" s="69">
        <v>4178</v>
      </c>
      <c r="B54" s="66" t="s">
        <v>351</v>
      </c>
      <c r="C54" s="38">
        <v>0</v>
      </c>
      <c r="D54" s="70"/>
      <c r="E54" s="41"/>
    </row>
    <row r="55" spans="1:5" x14ac:dyDescent="0.2">
      <c r="A55" s="69"/>
      <c r="B55" s="66"/>
      <c r="C55" s="38"/>
      <c r="D55" s="70"/>
      <c r="E55" s="41"/>
    </row>
    <row r="56" spans="1:5" x14ac:dyDescent="0.2">
      <c r="A56" s="40" t="s">
        <v>350</v>
      </c>
      <c r="B56" s="40"/>
      <c r="C56" s="40"/>
      <c r="D56" s="40"/>
      <c r="E56" s="40"/>
    </row>
    <row r="57" spans="1:5" x14ac:dyDescent="0.2">
      <c r="A57" s="39" t="s">
        <v>66</v>
      </c>
      <c r="B57" s="39" t="s">
        <v>67</v>
      </c>
      <c r="C57" s="39" t="s">
        <v>68</v>
      </c>
      <c r="D57" s="39" t="s">
        <v>349</v>
      </c>
      <c r="E57" s="39"/>
    </row>
    <row r="58" spans="1:5" ht="33.75" x14ac:dyDescent="0.2">
      <c r="A58" s="69">
        <v>4200</v>
      </c>
      <c r="B58" s="66" t="s">
        <v>348</v>
      </c>
      <c r="C58" s="38">
        <f>+C59+C65</f>
        <v>3661000.64</v>
      </c>
      <c r="D58" s="70"/>
      <c r="E58" s="41"/>
    </row>
    <row r="59" spans="1:5" ht="22.5" x14ac:dyDescent="0.2">
      <c r="A59" s="69">
        <v>4210</v>
      </c>
      <c r="B59" s="66" t="s">
        <v>347</v>
      </c>
      <c r="C59" s="38">
        <f>SUM(C60:C64)</f>
        <v>0</v>
      </c>
      <c r="D59" s="70"/>
      <c r="E59" s="41"/>
    </row>
    <row r="60" spans="1:5" x14ac:dyDescent="0.2">
      <c r="A60" s="69">
        <v>4211</v>
      </c>
      <c r="B60" s="67" t="s">
        <v>257</v>
      </c>
      <c r="C60" s="38">
        <v>0</v>
      </c>
      <c r="D60" s="70"/>
      <c r="E60" s="41"/>
    </row>
    <row r="61" spans="1:5" x14ac:dyDescent="0.2">
      <c r="A61" s="69">
        <v>4212</v>
      </c>
      <c r="B61" s="67" t="s">
        <v>254</v>
      </c>
      <c r="C61" s="38">
        <v>0</v>
      </c>
      <c r="D61" s="70"/>
      <c r="E61" s="41"/>
    </row>
    <row r="62" spans="1:5" x14ac:dyDescent="0.2">
      <c r="A62" s="69">
        <v>4213</v>
      </c>
      <c r="B62" s="67" t="s">
        <v>251</v>
      </c>
      <c r="C62" s="38">
        <v>0</v>
      </c>
      <c r="D62" s="70"/>
      <c r="E62" s="41"/>
    </row>
    <row r="63" spans="1:5" x14ac:dyDescent="0.2">
      <c r="A63" s="69">
        <v>4214</v>
      </c>
      <c r="B63" s="67" t="s">
        <v>346</v>
      </c>
      <c r="C63" s="38">
        <v>0</v>
      </c>
      <c r="D63" s="70"/>
      <c r="E63" s="41"/>
    </row>
    <row r="64" spans="1:5" x14ac:dyDescent="0.2">
      <c r="A64" s="69">
        <v>4215</v>
      </c>
      <c r="B64" s="67" t="s">
        <v>345</v>
      </c>
      <c r="C64" s="38">
        <v>0</v>
      </c>
      <c r="D64" s="70"/>
      <c r="E64" s="41"/>
    </row>
    <row r="65" spans="1:5" x14ac:dyDescent="0.2">
      <c r="A65" s="69">
        <v>4220</v>
      </c>
      <c r="B65" s="67" t="s">
        <v>344</v>
      </c>
      <c r="C65" s="38">
        <f>SUM(C66:C69)</f>
        <v>3661000.64</v>
      </c>
      <c r="D65" s="70"/>
      <c r="E65" s="41"/>
    </row>
    <row r="66" spans="1:5" x14ac:dyDescent="0.2">
      <c r="A66" s="69">
        <v>4221</v>
      </c>
      <c r="B66" s="67" t="s">
        <v>343</v>
      </c>
      <c r="C66" s="38">
        <v>3661000.64</v>
      </c>
      <c r="D66" s="70"/>
      <c r="E66" s="41"/>
    </row>
    <row r="67" spans="1:5" x14ac:dyDescent="0.2">
      <c r="A67" s="69">
        <v>4223</v>
      </c>
      <c r="B67" s="67" t="s">
        <v>284</v>
      </c>
      <c r="C67" s="38">
        <v>0</v>
      </c>
      <c r="D67" s="70"/>
      <c r="E67" s="41"/>
    </row>
    <row r="68" spans="1:5" x14ac:dyDescent="0.2">
      <c r="A68" s="69">
        <v>4225</v>
      </c>
      <c r="B68" s="67" t="s">
        <v>276</v>
      </c>
      <c r="C68" s="38">
        <v>0</v>
      </c>
      <c r="D68" s="70"/>
      <c r="E68" s="41"/>
    </row>
    <row r="69" spans="1:5" x14ac:dyDescent="0.2">
      <c r="A69" s="69">
        <v>4227</v>
      </c>
      <c r="B69" s="67" t="s">
        <v>342</v>
      </c>
      <c r="C69" s="38">
        <v>0</v>
      </c>
      <c r="D69" s="70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40" t="s">
        <v>341</v>
      </c>
      <c r="B71" s="40"/>
      <c r="C71" s="40"/>
      <c r="D71" s="40"/>
      <c r="E71" s="40"/>
    </row>
    <row r="72" spans="1:5" x14ac:dyDescent="0.2">
      <c r="A72" s="39" t="s">
        <v>66</v>
      </c>
      <c r="B72" s="39" t="s">
        <v>67</v>
      </c>
      <c r="C72" s="39" t="s">
        <v>68</v>
      </c>
      <c r="D72" s="39" t="s">
        <v>180</v>
      </c>
      <c r="E72" s="39" t="s">
        <v>83</v>
      </c>
    </row>
    <row r="73" spans="1:5" x14ac:dyDescent="0.2">
      <c r="A73" s="68">
        <v>4300</v>
      </c>
      <c r="B73" s="67" t="s">
        <v>340</v>
      </c>
      <c r="C73" s="38">
        <f>C74+C77+C83+C85+C87</f>
        <v>0</v>
      </c>
      <c r="D73" s="36"/>
      <c r="E73" s="36"/>
    </row>
    <row r="74" spans="1:5" x14ac:dyDescent="0.2">
      <c r="A74" s="68">
        <v>4310</v>
      </c>
      <c r="B74" s="67" t="s">
        <v>339</v>
      </c>
      <c r="C74" s="38">
        <f>SUM(C75:C76)</f>
        <v>0</v>
      </c>
      <c r="D74" s="36"/>
      <c r="E74" s="36"/>
    </row>
    <row r="75" spans="1:5" x14ac:dyDescent="0.2">
      <c r="A75" s="68">
        <v>4311</v>
      </c>
      <c r="B75" s="67" t="s">
        <v>338</v>
      </c>
      <c r="C75" s="38">
        <v>0</v>
      </c>
      <c r="D75" s="36"/>
      <c r="E75" s="36"/>
    </row>
    <row r="76" spans="1:5" x14ac:dyDescent="0.2">
      <c r="A76" s="68">
        <v>4319</v>
      </c>
      <c r="B76" s="67" t="s">
        <v>337</v>
      </c>
      <c r="C76" s="38">
        <v>0</v>
      </c>
      <c r="D76" s="36"/>
      <c r="E76" s="36"/>
    </row>
    <row r="77" spans="1:5" x14ac:dyDescent="0.2">
      <c r="A77" s="68">
        <v>4320</v>
      </c>
      <c r="B77" s="67" t="s">
        <v>336</v>
      </c>
      <c r="C77" s="38">
        <f>SUM(C78:C82)</f>
        <v>0</v>
      </c>
      <c r="D77" s="36"/>
      <c r="E77" s="36"/>
    </row>
    <row r="78" spans="1:5" x14ac:dyDescent="0.2">
      <c r="A78" s="68">
        <v>4321</v>
      </c>
      <c r="B78" s="67" t="s">
        <v>335</v>
      </c>
      <c r="C78" s="38">
        <v>0</v>
      </c>
      <c r="D78" s="36"/>
      <c r="E78" s="36"/>
    </row>
    <row r="79" spans="1:5" x14ac:dyDescent="0.2">
      <c r="A79" s="68">
        <v>4322</v>
      </c>
      <c r="B79" s="67" t="s">
        <v>334</v>
      </c>
      <c r="C79" s="38">
        <v>0</v>
      </c>
      <c r="D79" s="36"/>
      <c r="E79" s="36"/>
    </row>
    <row r="80" spans="1:5" x14ac:dyDescent="0.2">
      <c r="A80" s="68">
        <v>4323</v>
      </c>
      <c r="B80" s="67" t="s">
        <v>333</v>
      </c>
      <c r="C80" s="38">
        <v>0</v>
      </c>
      <c r="D80" s="36"/>
      <c r="E80" s="36"/>
    </row>
    <row r="81" spans="1:5" x14ac:dyDescent="0.2">
      <c r="A81" s="68">
        <v>4324</v>
      </c>
      <c r="B81" s="67" t="s">
        <v>332</v>
      </c>
      <c r="C81" s="38">
        <v>0</v>
      </c>
      <c r="D81" s="36"/>
      <c r="E81" s="36"/>
    </row>
    <row r="82" spans="1:5" x14ac:dyDescent="0.2">
      <c r="A82" s="68">
        <v>4325</v>
      </c>
      <c r="B82" s="67" t="s">
        <v>331</v>
      </c>
      <c r="C82" s="38">
        <v>0</v>
      </c>
      <c r="D82" s="36"/>
      <c r="E82" s="36"/>
    </row>
    <row r="83" spans="1:5" x14ac:dyDescent="0.2">
      <c r="A83" s="68">
        <v>4330</v>
      </c>
      <c r="B83" s="67" t="s">
        <v>330</v>
      </c>
      <c r="C83" s="38">
        <f>SUM(C84)</f>
        <v>0</v>
      </c>
      <c r="D83" s="36"/>
      <c r="E83" s="36"/>
    </row>
    <row r="84" spans="1:5" x14ac:dyDescent="0.2">
      <c r="A84" s="68">
        <v>4331</v>
      </c>
      <c r="B84" s="67" t="s">
        <v>330</v>
      </c>
      <c r="C84" s="38">
        <v>0</v>
      </c>
      <c r="D84" s="36"/>
      <c r="E84" s="36"/>
    </row>
    <row r="85" spans="1:5" x14ac:dyDescent="0.2">
      <c r="A85" s="68">
        <v>4340</v>
      </c>
      <c r="B85" s="67" t="s">
        <v>329</v>
      </c>
      <c r="C85" s="38">
        <f>SUM(C86)</f>
        <v>0</v>
      </c>
      <c r="D85" s="36"/>
      <c r="E85" s="36"/>
    </row>
    <row r="86" spans="1:5" x14ac:dyDescent="0.2">
      <c r="A86" s="68">
        <v>4341</v>
      </c>
      <c r="B86" s="67" t="s">
        <v>329</v>
      </c>
      <c r="C86" s="38">
        <v>0</v>
      </c>
      <c r="D86" s="36"/>
      <c r="E86" s="36"/>
    </row>
    <row r="87" spans="1:5" x14ac:dyDescent="0.2">
      <c r="A87" s="68">
        <v>4390</v>
      </c>
      <c r="B87" s="67" t="s">
        <v>323</v>
      </c>
      <c r="C87" s="38">
        <f>SUM(C88:C94)</f>
        <v>0</v>
      </c>
      <c r="D87" s="36"/>
      <c r="E87" s="36"/>
    </row>
    <row r="88" spans="1:5" x14ac:dyDescent="0.2">
      <c r="A88" s="68">
        <v>4392</v>
      </c>
      <c r="B88" s="67" t="s">
        <v>328</v>
      </c>
      <c r="C88" s="38">
        <v>0</v>
      </c>
      <c r="D88" s="36"/>
      <c r="E88" s="36"/>
    </row>
    <row r="89" spans="1:5" x14ac:dyDescent="0.2">
      <c r="A89" s="68">
        <v>4393</v>
      </c>
      <c r="B89" s="67" t="s">
        <v>327</v>
      </c>
      <c r="C89" s="38">
        <v>0</v>
      </c>
      <c r="D89" s="36"/>
      <c r="E89" s="36"/>
    </row>
    <row r="90" spans="1:5" x14ac:dyDescent="0.2">
      <c r="A90" s="68">
        <v>4394</v>
      </c>
      <c r="B90" s="67" t="s">
        <v>326</v>
      </c>
      <c r="C90" s="38">
        <v>0</v>
      </c>
      <c r="D90" s="36"/>
      <c r="E90" s="36"/>
    </row>
    <row r="91" spans="1:5" x14ac:dyDescent="0.2">
      <c r="A91" s="68">
        <v>4395</v>
      </c>
      <c r="B91" s="67" t="s">
        <v>209</v>
      </c>
      <c r="C91" s="38">
        <v>0</v>
      </c>
      <c r="D91" s="36"/>
      <c r="E91" s="36"/>
    </row>
    <row r="92" spans="1:5" x14ac:dyDescent="0.2">
      <c r="A92" s="68">
        <v>4396</v>
      </c>
      <c r="B92" s="67" t="s">
        <v>325</v>
      </c>
      <c r="C92" s="38">
        <v>0</v>
      </c>
      <c r="D92" s="36"/>
      <c r="E92" s="36"/>
    </row>
    <row r="93" spans="1:5" x14ac:dyDescent="0.2">
      <c r="A93" s="68">
        <v>4397</v>
      </c>
      <c r="B93" s="67" t="s">
        <v>324</v>
      </c>
      <c r="C93" s="38">
        <v>0</v>
      </c>
      <c r="D93" s="36"/>
      <c r="E93" s="36"/>
    </row>
    <row r="94" spans="1:5" x14ac:dyDescent="0.2">
      <c r="A94" s="68">
        <v>4399</v>
      </c>
      <c r="B94" s="67" t="s">
        <v>323</v>
      </c>
      <c r="C94" s="38">
        <v>0</v>
      </c>
      <c r="D94" s="36"/>
      <c r="E94" s="36"/>
    </row>
    <row r="95" spans="1:5" x14ac:dyDescent="0.2">
      <c r="A95" s="41"/>
      <c r="B95" s="41"/>
      <c r="C95" s="41"/>
      <c r="D95" s="41"/>
      <c r="E95" s="41"/>
    </row>
    <row r="96" spans="1:5" x14ac:dyDescent="0.2">
      <c r="A96" s="40" t="s">
        <v>322</v>
      </c>
      <c r="B96" s="40"/>
      <c r="C96" s="40"/>
      <c r="D96" s="40"/>
      <c r="E96" s="40"/>
    </row>
    <row r="97" spans="1:5" x14ac:dyDescent="0.2">
      <c r="A97" s="39" t="s">
        <v>66</v>
      </c>
      <c r="B97" s="39" t="s">
        <v>67</v>
      </c>
      <c r="C97" s="39" t="s">
        <v>68</v>
      </c>
      <c r="D97" s="39" t="s">
        <v>321</v>
      </c>
      <c r="E97" s="39" t="s">
        <v>83</v>
      </c>
    </row>
    <row r="98" spans="1:5" x14ac:dyDescent="0.2">
      <c r="A98" s="68">
        <v>5000</v>
      </c>
      <c r="B98" s="67" t="s">
        <v>320</v>
      </c>
      <c r="C98" s="38">
        <f>C99+C127+C160+C170+C185+C214</f>
        <v>3678463.87</v>
      </c>
      <c r="D98" s="119">
        <v>1</v>
      </c>
      <c r="E98" s="36"/>
    </row>
    <row r="99" spans="1:5" x14ac:dyDescent="0.2">
      <c r="A99" s="68">
        <v>5100</v>
      </c>
      <c r="B99" s="67" t="s">
        <v>319</v>
      </c>
      <c r="C99" s="38">
        <f>C100+C107+C117</f>
        <v>3059343.25</v>
      </c>
      <c r="D99" s="119">
        <f>C99/$C$98</f>
        <v>0.8316904441962073</v>
      </c>
      <c r="E99" s="36"/>
    </row>
    <row r="100" spans="1:5" x14ac:dyDescent="0.2">
      <c r="A100" s="68">
        <v>5110</v>
      </c>
      <c r="B100" s="67" t="s">
        <v>318</v>
      </c>
      <c r="C100" s="38">
        <f>SUM(C101:C106)</f>
        <v>1623961.6800000002</v>
      </c>
      <c r="D100" s="119">
        <f t="shared" ref="D100:D163" si="0">C100/$C$98</f>
        <v>0.4414782195482051</v>
      </c>
      <c r="E100" s="36"/>
    </row>
    <row r="101" spans="1:5" x14ac:dyDescent="0.2">
      <c r="A101" s="68">
        <v>5111</v>
      </c>
      <c r="B101" s="67" t="s">
        <v>317</v>
      </c>
      <c r="C101" s="38">
        <v>1052660</v>
      </c>
      <c r="D101" s="119">
        <f t="shared" si="0"/>
        <v>0.28616836734079432</v>
      </c>
      <c r="E101" s="36"/>
    </row>
    <row r="102" spans="1:5" x14ac:dyDescent="0.2">
      <c r="A102" s="68">
        <v>5112</v>
      </c>
      <c r="B102" s="67" t="s">
        <v>316</v>
      </c>
      <c r="C102" s="38">
        <v>53805</v>
      </c>
      <c r="D102" s="119">
        <f t="shared" si="0"/>
        <v>1.4627029624732999E-2</v>
      </c>
      <c r="E102" s="36"/>
    </row>
    <row r="103" spans="1:5" x14ac:dyDescent="0.2">
      <c r="A103" s="68">
        <v>5113</v>
      </c>
      <c r="B103" s="67" t="s">
        <v>315</v>
      </c>
      <c r="C103" s="38">
        <v>194949.02</v>
      </c>
      <c r="D103" s="119">
        <f t="shared" si="0"/>
        <v>5.2997399699891569E-2</v>
      </c>
      <c r="E103" s="36"/>
    </row>
    <row r="104" spans="1:5" x14ac:dyDescent="0.2">
      <c r="A104" s="68">
        <v>5114</v>
      </c>
      <c r="B104" s="67" t="s">
        <v>314</v>
      </c>
      <c r="C104" s="38">
        <v>80763.789999999994</v>
      </c>
      <c r="D104" s="119">
        <f t="shared" si="0"/>
        <v>2.195584702045748E-2</v>
      </c>
      <c r="E104" s="36"/>
    </row>
    <row r="105" spans="1:5" x14ac:dyDescent="0.2">
      <c r="A105" s="68">
        <v>5115</v>
      </c>
      <c r="B105" s="67" t="s">
        <v>313</v>
      </c>
      <c r="C105" s="38">
        <v>241783.87</v>
      </c>
      <c r="D105" s="119">
        <f t="shared" si="0"/>
        <v>6.5729575862328637E-2</v>
      </c>
      <c r="E105" s="36"/>
    </row>
    <row r="106" spans="1:5" x14ac:dyDescent="0.2">
      <c r="A106" s="68">
        <v>5116</v>
      </c>
      <c r="B106" s="67" t="s">
        <v>312</v>
      </c>
      <c r="C106" s="38">
        <v>0</v>
      </c>
      <c r="D106" s="119">
        <f t="shared" si="0"/>
        <v>0</v>
      </c>
      <c r="E106" s="36"/>
    </row>
    <row r="107" spans="1:5" x14ac:dyDescent="0.2">
      <c r="A107" s="68">
        <v>5120</v>
      </c>
      <c r="B107" s="67" t="s">
        <v>311</v>
      </c>
      <c r="C107" s="38">
        <f>SUM(C108:C116)</f>
        <v>314536.47000000003</v>
      </c>
      <c r="D107" s="119">
        <f t="shared" si="0"/>
        <v>8.5507559980465442E-2</v>
      </c>
      <c r="E107" s="36"/>
    </row>
    <row r="108" spans="1:5" x14ac:dyDescent="0.2">
      <c r="A108" s="68">
        <v>5121</v>
      </c>
      <c r="B108" s="67" t="s">
        <v>310</v>
      </c>
      <c r="C108" s="38">
        <v>30880.32</v>
      </c>
      <c r="D108" s="119">
        <f t="shared" si="0"/>
        <v>8.3948955573131673E-3</v>
      </c>
      <c r="E108" s="36"/>
    </row>
    <row r="109" spans="1:5" x14ac:dyDescent="0.2">
      <c r="A109" s="68">
        <v>5122</v>
      </c>
      <c r="B109" s="67" t="s">
        <v>309</v>
      </c>
      <c r="C109" s="38">
        <v>6000</v>
      </c>
      <c r="D109" s="119">
        <f t="shared" si="0"/>
        <v>1.6311156537198773E-3</v>
      </c>
      <c r="E109" s="36"/>
    </row>
    <row r="110" spans="1:5" x14ac:dyDescent="0.2">
      <c r="A110" s="68">
        <v>5123</v>
      </c>
      <c r="B110" s="67" t="s">
        <v>308</v>
      </c>
      <c r="C110" s="38">
        <v>0</v>
      </c>
      <c r="D110" s="119">
        <f t="shared" si="0"/>
        <v>0</v>
      </c>
      <c r="E110" s="36"/>
    </row>
    <row r="111" spans="1:5" x14ac:dyDescent="0.2">
      <c r="A111" s="68">
        <v>5124</v>
      </c>
      <c r="B111" s="67" t="s">
        <v>307</v>
      </c>
      <c r="C111" s="38">
        <v>30118.01</v>
      </c>
      <c r="D111" s="119">
        <f t="shared" si="0"/>
        <v>8.1876595949819664E-3</v>
      </c>
      <c r="E111" s="36"/>
    </row>
    <row r="112" spans="1:5" x14ac:dyDescent="0.2">
      <c r="A112" s="68">
        <v>5125</v>
      </c>
      <c r="B112" s="67" t="s">
        <v>306</v>
      </c>
      <c r="C112" s="38">
        <v>0</v>
      </c>
      <c r="D112" s="119">
        <f t="shared" si="0"/>
        <v>0</v>
      </c>
      <c r="E112" s="36"/>
    </row>
    <row r="113" spans="1:5" x14ac:dyDescent="0.2">
      <c r="A113" s="68">
        <v>5126</v>
      </c>
      <c r="B113" s="67" t="s">
        <v>305</v>
      </c>
      <c r="C113" s="38">
        <v>27444.79</v>
      </c>
      <c r="D113" s="119">
        <f t="shared" si="0"/>
        <v>7.4609377636757918E-3</v>
      </c>
      <c r="E113" s="36"/>
    </row>
    <row r="114" spans="1:5" x14ac:dyDescent="0.2">
      <c r="A114" s="68">
        <v>5127</v>
      </c>
      <c r="B114" s="67" t="s">
        <v>304</v>
      </c>
      <c r="C114" s="38">
        <v>172732.54</v>
      </c>
      <c r="D114" s="119">
        <f t="shared" si="0"/>
        <v>4.6957791650132481E-2</v>
      </c>
      <c r="E114" s="36"/>
    </row>
    <row r="115" spans="1:5" x14ac:dyDescent="0.2">
      <c r="A115" s="68">
        <v>5128</v>
      </c>
      <c r="B115" s="67" t="s">
        <v>303</v>
      </c>
      <c r="C115" s="38">
        <v>0</v>
      </c>
      <c r="D115" s="119">
        <f t="shared" si="0"/>
        <v>0</v>
      </c>
      <c r="E115" s="36"/>
    </row>
    <row r="116" spans="1:5" x14ac:dyDescent="0.2">
      <c r="A116" s="68">
        <v>5129</v>
      </c>
      <c r="B116" s="67" t="s">
        <v>302</v>
      </c>
      <c r="C116" s="38">
        <v>47360.81</v>
      </c>
      <c r="D116" s="119">
        <f t="shared" si="0"/>
        <v>1.2875159760642151E-2</v>
      </c>
      <c r="E116" s="36"/>
    </row>
    <row r="117" spans="1:5" x14ac:dyDescent="0.2">
      <c r="A117" s="68">
        <v>5130</v>
      </c>
      <c r="B117" s="67" t="s">
        <v>301</v>
      </c>
      <c r="C117" s="38">
        <f>SUM(C118:C126)</f>
        <v>1120845.0999999999</v>
      </c>
      <c r="D117" s="119">
        <f t="shared" si="0"/>
        <v>0.30470466466753682</v>
      </c>
      <c r="E117" s="36"/>
    </row>
    <row r="118" spans="1:5" x14ac:dyDescent="0.2">
      <c r="A118" s="68">
        <v>5131</v>
      </c>
      <c r="B118" s="67" t="s">
        <v>300</v>
      </c>
      <c r="C118" s="38">
        <v>0</v>
      </c>
      <c r="D118" s="119">
        <f t="shared" si="0"/>
        <v>0</v>
      </c>
      <c r="E118" s="36"/>
    </row>
    <row r="119" spans="1:5" x14ac:dyDescent="0.2">
      <c r="A119" s="68">
        <v>5132</v>
      </c>
      <c r="B119" s="67" t="s">
        <v>299</v>
      </c>
      <c r="C119" s="38">
        <v>0</v>
      </c>
      <c r="D119" s="119">
        <f t="shared" si="0"/>
        <v>0</v>
      </c>
      <c r="E119" s="36"/>
    </row>
    <row r="120" spans="1:5" x14ac:dyDescent="0.2">
      <c r="A120" s="68">
        <v>5133</v>
      </c>
      <c r="B120" s="67" t="s">
        <v>298</v>
      </c>
      <c r="C120" s="38">
        <v>1464</v>
      </c>
      <c r="D120" s="119">
        <f t="shared" si="0"/>
        <v>3.9799221950765007E-4</v>
      </c>
      <c r="E120" s="36"/>
    </row>
    <row r="121" spans="1:5" x14ac:dyDescent="0.2">
      <c r="A121" s="68">
        <v>5134</v>
      </c>
      <c r="B121" s="67" t="s">
        <v>297</v>
      </c>
      <c r="C121" s="38">
        <v>39138.959999999999</v>
      </c>
      <c r="D121" s="119">
        <f t="shared" si="0"/>
        <v>1.0640028387719354E-2</v>
      </c>
      <c r="E121" s="36"/>
    </row>
    <row r="122" spans="1:5" x14ac:dyDescent="0.2">
      <c r="A122" s="68">
        <v>5135</v>
      </c>
      <c r="B122" s="67" t="s">
        <v>296</v>
      </c>
      <c r="C122" s="38">
        <v>12526.81</v>
      </c>
      <c r="D122" s="119">
        <f t="shared" si="0"/>
        <v>3.4054459803624492E-3</v>
      </c>
      <c r="E122" s="36"/>
    </row>
    <row r="123" spans="1:5" x14ac:dyDescent="0.2">
      <c r="A123" s="68">
        <v>5136</v>
      </c>
      <c r="B123" s="67" t="s">
        <v>295</v>
      </c>
      <c r="C123" s="38">
        <v>0</v>
      </c>
      <c r="D123" s="119">
        <f t="shared" si="0"/>
        <v>0</v>
      </c>
      <c r="E123" s="36"/>
    </row>
    <row r="124" spans="1:5" x14ac:dyDescent="0.2">
      <c r="A124" s="68">
        <v>5137</v>
      </c>
      <c r="B124" s="67" t="s">
        <v>294</v>
      </c>
      <c r="C124" s="38">
        <v>180</v>
      </c>
      <c r="D124" s="119">
        <f t="shared" si="0"/>
        <v>4.8933469611596321E-5</v>
      </c>
      <c r="E124" s="36"/>
    </row>
    <row r="125" spans="1:5" x14ac:dyDescent="0.2">
      <c r="A125" s="68">
        <v>5138</v>
      </c>
      <c r="B125" s="67" t="s">
        <v>293</v>
      </c>
      <c r="C125" s="38">
        <v>1020776.33</v>
      </c>
      <c r="D125" s="119">
        <f t="shared" si="0"/>
        <v>0.27750070846828784</v>
      </c>
      <c r="E125" s="36"/>
    </row>
    <row r="126" spans="1:5" x14ac:dyDescent="0.2">
      <c r="A126" s="68">
        <v>5139</v>
      </c>
      <c r="B126" s="67" t="s">
        <v>292</v>
      </c>
      <c r="C126" s="38">
        <v>46759</v>
      </c>
      <c r="D126" s="119">
        <f t="shared" si="0"/>
        <v>1.2711556142047957E-2</v>
      </c>
      <c r="E126" s="36"/>
    </row>
    <row r="127" spans="1:5" x14ac:dyDescent="0.2">
      <c r="A127" s="68">
        <v>5200</v>
      </c>
      <c r="B127" s="67" t="s">
        <v>291</v>
      </c>
      <c r="C127" s="38">
        <f>C128+C131+C134+C137+C142+C146+C149+C151+C157</f>
        <v>573305.53</v>
      </c>
      <c r="D127" s="119">
        <f t="shared" si="0"/>
        <v>0.15585460405786181</v>
      </c>
      <c r="E127" s="36"/>
    </row>
    <row r="128" spans="1:5" x14ac:dyDescent="0.2">
      <c r="A128" s="68">
        <v>5210</v>
      </c>
      <c r="B128" s="67" t="s">
        <v>290</v>
      </c>
      <c r="C128" s="38">
        <f>SUM(C129:C130)</f>
        <v>0</v>
      </c>
      <c r="D128" s="119">
        <f t="shared" si="0"/>
        <v>0</v>
      </c>
      <c r="E128" s="36"/>
    </row>
    <row r="129" spans="1:5" x14ac:dyDescent="0.2">
      <c r="A129" s="68">
        <v>5211</v>
      </c>
      <c r="B129" s="67" t="s">
        <v>289</v>
      </c>
      <c r="C129" s="38">
        <v>0</v>
      </c>
      <c r="D129" s="119">
        <f t="shared" si="0"/>
        <v>0</v>
      </c>
      <c r="E129" s="36"/>
    </row>
    <row r="130" spans="1:5" x14ac:dyDescent="0.2">
      <c r="A130" s="68">
        <v>5212</v>
      </c>
      <c r="B130" s="67" t="s">
        <v>288</v>
      </c>
      <c r="C130" s="38">
        <v>0</v>
      </c>
      <c r="D130" s="119">
        <f t="shared" si="0"/>
        <v>0</v>
      </c>
      <c r="E130" s="36"/>
    </row>
    <row r="131" spans="1:5" x14ac:dyDescent="0.2">
      <c r="A131" s="68">
        <v>5220</v>
      </c>
      <c r="B131" s="67" t="s">
        <v>287</v>
      </c>
      <c r="C131" s="38">
        <f>SUM(C132:C133)</f>
        <v>0</v>
      </c>
      <c r="D131" s="119">
        <f t="shared" si="0"/>
        <v>0</v>
      </c>
      <c r="E131" s="36"/>
    </row>
    <row r="132" spans="1:5" x14ac:dyDescent="0.2">
      <c r="A132" s="68">
        <v>5221</v>
      </c>
      <c r="B132" s="67" t="s">
        <v>286</v>
      </c>
      <c r="C132" s="38">
        <v>0</v>
      </c>
      <c r="D132" s="119">
        <f t="shared" si="0"/>
        <v>0</v>
      </c>
      <c r="E132" s="36"/>
    </row>
    <row r="133" spans="1:5" x14ac:dyDescent="0.2">
      <c r="A133" s="68">
        <v>5222</v>
      </c>
      <c r="B133" s="67" t="s">
        <v>285</v>
      </c>
      <c r="C133" s="38">
        <v>0</v>
      </c>
      <c r="D133" s="119">
        <f t="shared" si="0"/>
        <v>0</v>
      </c>
      <c r="E133" s="36"/>
    </row>
    <row r="134" spans="1:5" x14ac:dyDescent="0.2">
      <c r="A134" s="68">
        <v>5230</v>
      </c>
      <c r="B134" s="67" t="s">
        <v>284</v>
      </c>
      <c r="C134" s="38">
        <f>SUM(C135:C136)</f>
        <v>0</v>
      </c>
      <c r="D134" s="119">
        <f t="shared" si="0"/>
        <v>0</v>
      </c>
      <c r="E134" s="36"/>
    </row>
    <row r="135" spans="1:5" x14ac:dyDescent="0.2">
      <c r="A135" s="68">
        <v>5231</v>
      </c>
      <c r="B135" s="67" t="s">
        <v>283</v>
      </c>
      <c r="C135" s="38">
        <v>0</v>
      </c>
      <c r="D135" s="119">
        <f t="shared" si="0"/>
        <v>0</v>
      </c>
      <c r="E135" s="36"/>
    </row>
    <row r="136" spans="1:5" x14ac:dyDescent="0.2">
      <c r="A136" s="68">
        <v>5232</v>
      </c>
      <c r="B136" s="67" t="s">
        <v>282</v>
      </c>
      <c r="C136" s="38">
        <v>0</v>
      </c>
      <c r="D136" s="119">
        <f t="shared" si="0"/>
        <v>0</v>
      </c>
      <c r="E136" s="36"/>
    </row>
    <row r="137" spans="1:5" x14ac:dyDescent="0.2">
      <c r="A137" s="68">
        <v>5240</v>
      </c>
      <c r="B137" s="67" t="s">
        <v>281</v>
      </c>
      <c r="C137" s="38">
        <f>SUM(C138:C141)</f>
        <v>573305.53</v>
      </c>
      <c r="D137" s="119">
        <f t="shared" si="0"/>
        <v>0.15585460405786181</v>
      </c>
      <c r="E137" s="36"/>
    </row>
    <row r="138" spans="1:5" x14ac:dyDescent="0.2">
      <c r="A138" s="68">
        <v>5241</v>
      </c>
      <c r="B138" s="67" t="s">
        <v>280</v>
      </c>
      <c r="C138" s="38">
        <v>483995.53</v>
      </c>
      <c r="D138" s="119">
        <f t="shared" si="0"/>
        <v>0.13157544755224143</v>
      </c>
      <c r="E138" s="36"/>
    </row>
    <row r="139" spans="1:5" x14ac:dyDescent="0.2">
      <c r="A139" s="68">
        <v>5242</v>
      </c>
      <c r="B139" s="67" t="s">
        <v>279</v>
      </c>
      <c r="C139" s="38">
        <v>89310</v>
      </c>
      <c r="D139" s="119">
        <f t="shared" si="0"/>
        <v>2.4279156505620375E-2</v>
      </c>
      <c r="E139" s="36"/>
    </row>
    <row r="140" spans="1:5" x14ac:dyDescent="0.2">
      <c r="A140" s="68">
        <v>5243</v>
      </c>
      <c r="B140" s="67" t="s">
        <v>278</v>
      </c>
      <c r="C140" s="38">
        <v>0</v>
      </c>
      <c r="D140" s="119">
        <f t="shared" si="0"/>
        <v>0</v>
      </c>
      <c r="E140" s="36"/>
    </row>
    <row r="141" spans="1:5" x14ac:dyDescent="0.2">
      <c r="A141" s="68">
        <v>5244</v>
      </c>
      <c r="B141" s="67" t="s">
        <v>277</v>
      </c>
      <c r="C141" s="38">
        <v>0</v>
      </c>
      <c r="D141" s="119">
        <f t="shared" si="0"/>
        <v>0</v>
      </c>
      <c r="E141" s="36"/>
    </row>
    <row r="142" spans="1:5" x14ac:dyDescent="0.2">
      <c r="A142" s="68">
        <v>5250</v>
      </c>
      <c r="B142" s="67" t="s">
        <v>276</v>
      </c>
      <c r="C142" s="38">
        <f>SUM(C143:C145)</f>
        <v>0</v>
      </c>
      <c r="D142" s="119">
        <f t="shared" si="0"/>
        <v>0</v>
      </c>
      <c r="E142" s="36"/>
    </row>
    <row r="143" spans="1:5" x14ac:dyDescent="0.2">
      <c r="A143" s="68">
        <v>5251</v>
      </c>
      <c r="B143" s="67" t="s">
        <v>275</v>
      </c>
      <c r="C143" s="38">
        <v>0</v>
      </c>
      <c r="D143" s="119">
        <f t="shared" si="0"/>
        <v>0</v>
      </c>
      <c r="E143" s="36"/>
    </row>
    <row r="144" spans="1:5" x14ac:dyDescent="0.2">
      <c r="A144" s="68">
        <v>5252</v>
      </c>
      <c r="B144" s="67" t="s">
        <v>274</v>
      </c>
      <c r="C144" s="38">
        <v>0</v>
      </c>
      <c r="D144" s="119">
        <f t="shared" si="0"/>
        <v>0</v>
      </c>
      <c r="E144" s="36"/>
    </row>
    <row r="145" spans="1:5" x14ac:dyDescent="0.2">
      <c r="A145" s="68">
        <v>5259</v>
      </c>
      <c r="B145" s="67" t="s">
        <v>273</v>
      </c>
      <c r="C145" s="38">
        <v>0</v>
      </c>
      <c r="D145" s="119">
        <f t="shared" si="0"/>
        <v>0</v>
      </c>
      <c r="E145" s="36"/>
    </row>
    <row r="146" spans="1:5" x14ac:dyDescent="0.2">
      <c r="A146" s="68">
        <v>5260</v>
      </c>
      <c r="B146" s="67" t="s">
        <v>272</v>
      </c>
      <c r="C146" s="38">
        <f>SUM(C147:C148)</f>
        <v>0</v>
      </c>
      <c r="D146" s="119">
        <f t="shared" si="0"/>
        <v>0</v>
      </c>
      <c r="E146" s="36"/>
    </row>
    <row r="147" spans="1:5" x14ac:dyDescent="0.2">
      <c r="A147" s="68">
        <v>5261</v>
      </c>
      <c r="B147" s="67" t="s">
        <v>271</v>
      </c>
      <c r="C147" s="38">
        <v>0</v>
      </c>
      <c r="D147" s="119">
        <f t="shared" si="0"/>
        <v>0</v>
      </c>
      <c r="E147" s="36"/>
    </row>
    <row r="148" spans="1:5" x14ac:dyDescent="0.2">
      <c r="A148" s="68">
        <v>5262</v>
      </c>
      <c r="B148" s="67" t="s">
        <v>270</v>
      </c>
      <c r="C148" s="38">
        <v>0</v>
      </c>
      <c r="D148" s="119">
        <f t="shared" si="0"/>
        <v>0</v>
      </c>
      <c r="E148" s="36"/>
    </row>
    <row r="149" spans="1:5" x14ac:dyDescent="0.2">
      <c r="A149" s="68">
        <v>5270</v>
      </c>
      <c r="B149" s="67" t="s">
        <v>269</v>
      </c>
      <c r="C149" s="38">
        <f>SUM(C150)</f>
        <v>0</v>
      </c>
      <c r="D149" s="119">
        <f t="shared" si="0"/>
        <v>0</v>
      </c>
      <c r="E149" s="36"/>
    </row>
    <row r="150" spans="1:5" x14ac:dyDescent="0.2">
      <c r="A150" s="68">
        <v>5271</v>
      </c>
      <c r="B150" s="67" t="s">
        <v>268</v>
      </c>
      <c r="C150" s="38">
        <v>0</v>
      </c>
      <c r="D150" s="119">
        <f t="shared" si="0"/>
        <v>0</v>
      </c>
      <c r="E150" s="36"/>
    </row>
    <row r="151" spans="1:5" x14ac:dyDescent="0.2">
      <c r="A151" s="68">
        <v>5280</v>
      </c>
      <c r="B151" s="67" t="s">
        <v>267</v>
      </c>
      <c r="C151" s="38">
        <f>SUM(C152:C156)</f>
        <v>0</v>
      </c>
      <c r="D151" s="119">
        <f t="shared" si="0"/>
        <v>0</v>
      </c>
      <c r="E151" s="36"/>
    </row>
    <row r="152" spans="1:5" x14ac:dyDescent="0.2">
      <c r="A152" s="68">
        <v>5281</v>
      </c>
      <c r="B152" s="67" t="s">
        <v>266</v>
      </c>
      <c r="C152" s="38">
        <v>0</v>
      </c>
      <c r="D152" s="119">
        <f t="shared" si="0"/>
        <v>0</v>
      </c>
      <c r="E152" s="36"/>
    </row>
    <row r="153" spans="1:5" x14ac:dyDescent="0.2">
      <c r="A153" s="68">
        <v>5282</v>
      </c>
      <c r="B153" s="67" t="s">
        <v>265</v>
      </c>
      <c r="C153" s="38">
        <v>0</v>
      </c>
      <c r="D153" s="119">
        <f t="shared" si="0"/>
        <v>0</v>
      </c>
      <c r="E153" s="36"/>
    </row>
    <row r="154" spans="1:5" x14ac:dyDescent="0.2">
      <c r="A154" s="68">
        <v>5283</v>
      </c>
      <c r="B154" s="67" t="s">
        <v>264</v>
      </c>
      <c r="C154" s="38">
        <v>0</v>
      </c>
      <c r="D154" s="119">
        <f t="shared" si="0"/>
        <v>0</v>
      </c>
      <c r="E154" s="36"/>
    </row>
    <row r="155" spans="1:5" x14ac:dyDescent="0.2">
      <c r="A155" s="68">
        <v>5284</v>
      </c>
      <c r="B155" s="67" t="s">
        <v>263</v>
      </c>
      <c r="C155" s="38">
        <v>0</v>
      </c>
      <c r="D155" s="119">
        <f t="shared" si="0"/>
        <v>0</v>
      </c>
      <c r="E155" s="36"/>
    </row>
    <row r="156" spans="1:5" x14ac:dyDescent="0.2">
      <c r="A156" s="68">
        <v>5285</v>
      </c>
      <c r="B156" s="67" t="s">
        <v>262</v>
      </c>
      <c r="C156" s="38">
        <v>0</v>
      </c>
      <c r="D156" s="119">
        <f t="shared" si="0"/>
        <v>0</v>
      </c>
      <c r="E156" s="36"/>
    </row>
    <row r="157" spans="1:5" x14ac:dyDescent="0.2">
      <c r="A157" s="68">
        <v>5290</v>
      </c>
      <c r="B157" s="67" t="s">
        <v>261</v>
      </c>
      <c r="C157" s="38">
        <f>SUM(C158:C159)</f>
        <v>0</v>
      </c>
      <c r="D157" s="119">
        <f t="shared" si="0"/>
        <v>0</v>
      </c>
      <c r="E157" s="36"/>
    </row>
    <row r="158" spans="1:5" x14ac:dyDescent="0.2">
      <c r="A158" s="68">
        <v>5291</v>
      </c>
      <c r="B158" s="67" t="s">
        <v>260</v>
      </c>
      <c r="C158" s="38">
        <v>0</v>
      </c>
      <c r="D158" s="119">
        <f t="shared" si="0"/>
        <v>0</v>
      </c>
      <c r="E158" s="36"/>
    </row>
    <row r="159" spans="1:5" x14ac:dyDescent="0.2">
      <c r="A159" s="68">
        <v>5292</v>
      </c>
      <c r="B159" s="67" t="s">
        <v>259</v>
      </c>
      <c r="C159" s="38">
        <v>0</v>
      </c>
      <c r="D159" s="119">
        <f t="shared" si="0"/>
        <v>0</v>
      </c>
      <c r="E159" s="36"/>
    </row>
    <row r="160" spans="1:5" x14ac:dyDescent="0.2">
      <c r="A160" s="68">
        <v>5300</v>
      </c>
      <c r="B160" s="67" t="s">
        <v>258</v>
      </c>
      <c r="C160" s="38">
        <f>C161+C164+C167</f>
        <v>0</v>
      </c>
      <c r="D160" s="119">
        <f t="shared" si="0"/>
        <v>0</v>
      </c>
      <c r="E160" s="36"/>
    </row>
    <row r="161" spans="1:5" x14ac:dyDescent="0.2">
      <c r="A161" s="68">
        <v>5310</v>
      </c>
      <c r="B161" s="67" t="s">
        <v>257</v>
      </c>
      <c r="C161" s="38">
        <f>C162+C163</f>
        <v>0</v>
      </c>
      <c r="D161" s="119">
        <f t="shared" si="0"/>
        <v>0</v>
      </c>
      <c r="E161" s="36"/>
    </row>
    <row r="162" spans="1:5" x14ac:dyDescent="0.2">
      <c r="A162" s="68">
        <v>5311</v>
      </c>
      <c r="B162" s="67" t="s">
        <v>256</v>
      </c>
      <c r="C162" s="38">
        <v>0</v>
      </c>
      <c r="D162" s="119">
        <f t="shared" si="0"/>
        <v>0</v>
      </c>
      <c r="E162" s="36"/>
    </row>
    <row r="163" spans="1:5" x14ac:dyDescent="0.2">
      <c r="A163" s="68">
        <v>5312</v>
      </c>
      <c r="B163" s="67" t="s">
        <v>255</v>
      </c>
      <c r="C163" s="38">
        <v>0</v>
      </c>
      <c r="D163" s="119">
        <f t="shared" si="0"/>
        <v>0</v>
      </c>
      <c r="E163" s="36"/>
    </row>
    <row r="164" spans="1:5" x14ac:dyDescent="0.2">
      <c r="A164" s="68">
        <v>5320</v>
      </c>
      <c r="B164" s="67" t="s">
        <v>254</v>
      </c>
      <c r="C164" s="38">
        <f>SUM(C165:C166)</f>
        <v>0</v>
      </c>
      <c r="D164" s="119">
        <f t="shared" ref="D164:D216" si="1">C164/$C$98</f>
        <v>0</v>
      </c>
      <c r="E164" s="36"/>
    </row>
    <row r="165" spans="1:5" x14ac:dyDescent="0.2">
      <c r="A165" s="68">
        <v>5321</v>
      </c>
      <c r="B165" s="67" t="s">
        <v>253</v>
      </c>
      <c r="C165" s="38">
        <v>0</v>
      </c>
      <c r="D165" s="119">
        <f t="shared" si="1"/>
        <v>0</v>
      </c>
      <c r="E165" s="36"/>
    </row>
    <row r="166" spans="1:5" x14ac:dyDescent="0.2">
      <c r="A166" s="68">
        <v>5322</v>
      </c>
      <c r="B166" s="67" t="s">
        <v>252</v>
      </c>
      <c r="C166" s="38">
        <v>0</v>
      </c>
      <c r="D166" s="119">
        <f t="shared" si="1"/>
        <v>0</v>
      </c>
      <c r="E166" s="36"/>
    </row>
    <row r="167" spans="1:5" x14ac:dyDescent="0.2">
      <c r="A167" s="68">
        <v>5330</v>
      </c>
      <c r="B167" s="67" t="s">
        <v>251</v>
      </c>
      <c r="C167" s="38">
        <f>SUM(C168:C169)</f>
        <v>0</v>
      </c>
      <c r="D167" s="119">
        <f t="shared" si="1"/>
        <v>0</v>
      </c>
      <c r="E167" s="36"/>
    </row>
    <row r="168" spans="1:5" x14ac:dyDescent="0.2">
      <c r="A168" s="68">
        <v>5331</v>
      </c>
      <c r="B168" s="67" t="s">
        <v>250</v>
      </c>
      <c r="C168" s="38">
        <v>0</v>
      </c>
      <c r="D168" s="119">
        <f t="shared" si="1"/>
        <v>0</v>
      </c>
      <c r="E168" s="36"/>
    </row>
    <row r="169" spans="1:5" x14ac:dyDescent="0.2">
      <c r="A169" s="68">
        <v>5332</v>
      </c>
      <c r="B169" s="67" t="s">
        <v>249</v>
      </c>
      <c r="C169" s="38">
        <v>0</v>
      </c>
      <c r="D169" s="119">
        <f t="shared" si="1"/>
        <v>0</v>
      </c>
      <c r="E169" s="36"/>
    </row>
    <row r="170" spans="1:5" x14ac:dyDescent="0.2">
      <c r="A170" s="68">
        <v>5400</v>
      </c>
      <c r="B170" s="67" t="s">
        <v>248</v>
      </c>
      <c r="C170" s="38">
        <f>C171+C174+C177+C180+C182</f>
        <v>0</v>
      </c>
      <c r="D170" s="119">
        <f t="shared" si="1"/>
        <v>0</v>
      </c>
      <c r="E170" s="36"/>
    </row>
    <row r="171" spans="1:5" x14ac:dyDescent="0.2">
      <c r="A171" s="68">
        <v>5410</v>
      </c>
      <c r="B171" s="67" t="s">
        <v>247</v>
      </c>
      <c r="C171" s="38">
        <f>SUM(C172:C173)</f>
        <v>0</v>
      </c>
      <c r="D171" s="119">
        <f t="shared" si="1"/>
        <v>0</v>
      </c>
      <c r="E171" s="36"/>
    </row>
    <row r="172" spans="1:5" x14ac:dyDescent="0.2">
      <c r="A172" s="68">
        <v>5411</v>
      </c>
      <c r="B172" s="67" t="s">
        <v>246</v>
      </c>
      <c r="C172" s="38">
        <v>0</v>
      </c>
      <c r="D172" s="119">
        <f t="shared" si="1"/>
        <v>0</v>
      </c>
      <c r="E172" s="36"/>
    </row>
    <row r="173" spans="1:5" x14ac:dyDescent="0.2">
      <c r="A173" s="68">
        <v>5412</v>
      </c>
      <c r="B173" s="67" t="s">
        <v>245</v>
      </c>
      <c r="C173" s="38">
        <v>0</v>
      </c>
      <c r="D173" s="119">
        <f t="shared" si="1"/>
        <v>0</v>
      </c>
      <c r="E173" s="36"/>
    </row>
    <row r="174" spans="1:5" x14ac:dyDescent="0.2">
      <c r="A174" s="68">
        <v>5420</v>
      </c>
      <c r="B174" s="67" t="s">
        <v>244</v>
      </c>
      <c r="C174" s="38">
        <f>SUM(C175:C176)</f>
        <v>0</v>
      </c>
      <c r="D174" s="119">
        <f t="shared" si="1"/>
        <v>0</v>
      </c>
      <c r="E174" s="36"/>
    </row>
    <row r="175" spans="1:5" x14ac:dyDescent="0.2">
      <c r="A175" s="68">
        <v>5421</v>
      </c>
      <c r="B175" s="67" t="s">
        <v>243</v>
      </c>
      <c r="C175" s="38">
        <v>0</v>
      </c>
      <c r="D175" s="119">
        <f t="shared" si="1"/>
        <v>0</v>
      </c>
      <c r="E175" s="36"/>
    </row>
    <row r="176" spans="1:5" x14ac:dyDescent="0.2">
      <c r="A176" s="68">
        <v>5422</v>
      </c>
      <c r="B176" s="67" t="s">
        <v>242</v>
      </c>
      <c r="C176" s="38">
        <v>0</v>
      </c>
      <c r="D176" s="119">
        <f t="shared" si="1"/>
        <v>0</v>
      </c>
      <c r="E176" s="36"/>
    </row>
    <row r="177" spans="1:5" x14ac:dyDescent="0.2">
      <c r="A177" s="68">
        <v>5430</v>
      </c>
      <c r="B177" s="67" t="s">
        <v>241</v>
      </c>
      <c r="C177" s="38">
        <f>SUM(C178:C179)</f>
        <v>0</v>
      </c>
      <c r="D177" s="119">
        <f t="shared" si="1"/>
        <v>0</v>
      </c>
      <c r="E177" s="36"/>
    </row>
    <row r="178" spans="1:5" x14ac:dyDescent="0.2">
      <c r="A178" s="68">
        <v>5431</v>
      </c>
      <c r="B178" s="67" t="s">
        <v>240</v>
      </c>
      <c r="C178" s="38">
        <v>0</v>
      </c>
      <c r="D178" s="119">
        <f t="shared" si="1"/>
        <v>0</v>
      </c>
      <c r="E178" s="36"/>
    </row>
    <row r="179" spans="1:5" x14ac:dyDescent="0.2">
      <c r="A179" s="68">
        <v>5432</v>
      </c>
      <c r="B179" s="67" t="s">
        <v>239</v>
      </c>
      <c r="C179" s="38">
        <v>0</v>
      </c>
      <c r="D179" s="119">
        <f t="shared" si="1"/>
        <v>0</v>
      </c>
      <c r="E179" s="36"/>
    </row>
    <row r="180" spans="1:5" x14ac:dyDescent="0.2">
      <c r="A180" s="68">
        <v>5440</v>
      </c>
      <c r="B180" s="67" t="s">
        <v>238</v>
      </c>
      <c r="C180" s="38">
        <f>SUM(C181)</f>
        <v>0</v>
      </c>
      <c r="D180" s="119">
        <f t="shared" si="1"/>
        <v>0</v>
      </c>
      <c r="E180" s="36"/>
    </row>
    <row r="181" spans="1:5" x14ac:dyDescent="0.2">
      <c r="A181" s="68">
        <v>5441</v>
      </c>
      <c r="B181" s="67" t="s">
        <v>238</v>
      </c>
      <c r="C181" s="38">
        <v>0</v>
      </c>
      <c r="D181" s="119">
        <f t="shared" si="1"/>
        <v>0</v>
      </c>
      <c r="E181" s="36"/>
    </row>
    <row r="182" spans="1:5" x14ac:dyDescent="0.2">
      <c r="A182" s="68">
        <v>5450</v>
      </c>
      <c r="B182" s="67" t="s">
        <v>237</v>
      </c>
      <c r="C182" s="38">
        <f>SUM(C183:C184)</f>
        <v>0</v>
      </c>
      <c r="D182" s="119">
        <f t="shared" si="1"/>
        <v>0</v>
      </c>
      <c r="E182" s="36"/>
    </row>
    <row r="183" spans="1:5" x14ac:dyDescent="0.2">
      <c r="A183" s="68">
        <v>5451</v>
      </c>
      <c r="B183" s="67" t="s">
        <v>236</v>
      </c>
      <c r="C183" s="38">
        <v>0</v>
      </c>
      <c r="D183" s="119">
        <f t="shared" si="1"/>
        <v>0</v>
      </c>
      <c r="E183" s="36"/>
    </row>
    <row r="184" spans="1:5" x14ac:dyDescent="0.2">
      <c r="A184" s="68">
        <v>5452</v>
      </c>
      <c r="B184" s="67" t="s">
        <v>235</v>
      </c>
      <c r="C184" s="38">
        <v>0</v>
      </c>
      <c r="D184" s="119">
        <f t="shared" si="1"/>
        <v>0</v>
      </c>
      <c r="E184" s="36"/>
    </row>
    <row r="185" spans="1:5" x14ac:dyDescent="0.2">
      <c r="A185" s="68">
        <v>5500</v>
      </c>
      <c r="B185" s="67" t="s">
        <v>234</v>
      </c>
      <c r="C185" s="38">
        <f>C186+C195+C198+C204</f>
        <v>45815.09</v>
      </c>
      <c r="D185" s="119">
        <f t="shared" si="1"/>
        <v>1.2454951745930835E-2</v>
      </c>
      <c r="E185" s="36"/>
    </row>
    <row r="186" spans="1:5" x14ac:dyDescent="0.2">
      <c r="A186" s="68">
        <v>5510</v>
      </c>
      <c r="B186" s="67" t="s">
        <v>233</v>
      </c>
      <c r="C186" s="38">
        <f>SUM(C187:C194)</f>
        <v>45815.09</v>
      </c>
      <c r="D186" s="119">
        <f t="shared" si="1"/>
        <v>1.2454951745930835E-2</v>
      </c>
      <c r="E186" s="36"/>
    </row>
    <row r="187" spans="1:5" x14ac:dyDescent="0.2">
      <c r="A187" s="68">
        <v>5511</v>
      </c>
      <c r="B187" s="67" t="s">
        <v>232</v>
      </c>
      <c r="C187" s="38">
        <v>0</v>
      </c>
      <c r="D187" s="119">
        <f t="shared" si="1"/>
        <v>0</v>
      </c>
      <c r="E187" s="36"/>
    </row>
    <row r="188" spans="1:5" x14ac:dyDescent="0.2">
      <c r="A188" s="68">
        <v>5512</v>
      </c>
      <c r="B188" s="67" t="s">
        <v>231</v>
      </c>
      <c r="C188" s="38">
        <v>0</v>
      </c>
      <c r="D188" s="119">
        <f t="shared" si="1"/>
        <v>0</v>
      </c>
      <c r="E188" s="36"/>
    </row>
    <row r="189" spans="1:5" x14ac:dyDescent="0.2">
      <c r="A189" s="68">
        <v>5513</v>
      </c>
      <c r="B189" s="67" t="s">
        <v>230</v>
      </c>
      <c r="C189" s="38">
        <v>0</v>
      </c>
      <c r="D189" s="119">
        <f t="shared" si="1"/>
        <v>0</v>
      </c>
      <c r="E189" s="36"/>
    </row>
    <row r="190" spans="1:5" x14ac:dyDescent="0.2">
      <c r="A190" s="68">
        <v>5514</v>
      </c>
      <c r="B190" s="67" t="s">
        <v>229</v>
      </c>
      <c r="C190" s="38">
        <v>0</v>
      </c>
      <c r="D190" s="119">
        <f t="shared" si="1"/>
        <v>0</v>
      </c>
      <c r="E190" s="36"/>
    </row>
    <row r="191" spans="1:5" x14ac:dyDescent="0.2">
      <c r="A191" s="68">
        <v>5515</v>
      </c>
      <c r="B191" s="67" t="s">
        <v>228</v>
      </c>
      <c r="C191" s="38">
        <v>45815.09</v>
      </c>
      <c r="D191" s="119">
        <f t="shared" si="1"/>
        <v>1.2454951745930835E-2</v>
      </c>
      <c r="E191" s="36"/>
    </row>
    <row r="192" spans="1:5" x14ac:dyDescent="0.2">
      <c r="A192" s="68">
        <v>5516</v>
      </c>
      <c r="B192" s="67" t="s">
        <v>227</v>
      </c>
      <c r="C192" s="38">
        <v>0</v>
      </c>
      <c r="D192" s="119">
        <f t="shared" si="1"/>
        <v>0</v>
      </c>
      <c r="E192" s="36"/>
    </row>
    <row r="193" spans="1:5" x14ac:dyDescent="0.2">
      <c r="A193" s="68">
        <v>5517</v>
      </c>
      <c r="B193" s="67" t="s">
        <v>226</v>
      </c>
      <c r="C193" s="38">
        <v>0</v>
      </c>
      <c r="D193" s="119">
        <f t="shared" si="1"/>
        <v>0</v>
      </c>
      <c r="E193" s="36"/>
    </row>
    <row r="194" spans="1:5" x14ac:dyDescent="0.2">
      <c r="A194" s="68">
        <v>5518</v>
      </c>
      <c r="B194" s="67" t="s">
        <v>225</v>
      </c>
      <c r="C194" s="38">
        <v>0</v>
      </c>
      <c r="D194" s="119">
        <f t="shared" si="1"/>
        <v>0</v>
      </c>
      <c r="E194" s="36"/>
    </row>
    <row r="195" spans="1:5" x14ac:dyDescent="0.2">
      <c r="A195" s="68">
        <v>5520</v>
      </c>
      <c r="B195" s="67" t="s">
        <v>224</v>
      </c>
      <c r="C195" s="38">
        <f>SUM(C196:C197)</f>
        <v>0</v>
      </c>
      <c r="D195" s="119">
        <f t="shared" si="1"/>
        <v>0</v>
      </c>
      <c r="E195" s="36"/>
    </row>
    <row r="196" spans="1:5" x14ac:dyDescent="0.2">
      <c r="A196" s="68">
        <v>5521</v>
      </c>
      <c r="B196" s="67" t="s">
        <v>223</v>
      </c>
      <c r="C196" s="38">
        <v>0</v>
      </c>
      <c r="D196" s="119">
        <f t="shared" si="1"/>
        <v>0</v>
      </c>
      <c r="E196" s="36"/>
    </row>
    <row r="197" spans="1:5" x14ac:dyDescent="0.2">
      <c r="A197" s="68">
        <v>5522</v>
      </c>
      <c r="B197" s="67" t="s">
        <v>222</v>
      </c>
      <c r="C197" s="38">
        <v>0</v>
      </c>
      <c r="D197" s="119">
        <f t="shared" si="1"/>
        <v>0</v>
      </c>
      <c r="E197" s="36"/>
    </row>
    <row r="198" spans="1:5" x14ac:dyDescent="0.2">
      <c r="A198" s="68">
        <v>5530</v>
      </c>
      <c r="B198" s="67" t="s">
        <v>221</v>
      </c>
      <c r="C198" s="38">
        <f>SUM(C199:C203)</f>
        <v>0</v>
      </c>
      <c r="D198" s="119">
        <f t="shared" si="1"/>
        <v>0</v>
      </c>
      <c r="E198" s="36"/>
    </row>
    <row r="199" spans="1:5" x14ac:dyDescent="0.2">
      <c r="A199" s="68">
        <v>5531</v>
      </c>
      <c r="B199" s="67" t="s">
        <v>220</v>
      </c>
      <c r="C199" s="38">
        <v>0</v>
      </c>
      <c r="D199" s="119">
        <f t="shared" si="1"/>
        <v>0</v>
      </c>
      <c r="E199" s="36"/>
    </row>
    <row r="200" spans="1:5" x14ac:dyDescent="0.2">
      <c r="A200" s="68">
        <v>5532</v>
      </c>
      <c r="B200" s="67" t="s">
        <v>219</v>
      </c>
      <c r="C200" s="38">
        <v>0</v>
      </c>
      <c r="D200" s="119">
        <f t="shared" si="1"/>
        <v>0</v>
      </c>
      <c r="E200" s="36"/>
    </row>
    <row r="201" spans="1:5" x14ac:dyDescent="0.2">
      <c r="A201" s="68">
        <v>5533</v>
      </c>
      <c r="B201" s="67" t="s">
        <v>218</v>
      </c>
      <c r="C201" s="38">
        <v>0</v>
      </c>
      <c r="D201" s="119">
        <f t="shared" si="1"/>
        <v>0</v>
      </c>
      <c r="E201" s="36"/>
    </row>
    <row r="202" spans="1:5" x14ac:dyDescent="0.2">
      <c r="A202" s="68">
        <v>5534</v>
      </c>
      <c r="B202" s="67" t="s">
        <v>217</v>
      </c>
      <c r="C202" s="38">
        <v>0</v>
      </c>
      <c r="D202" s="119">
        <f t="shared" si="1"/>
        <v>0</v>
      </c>
      <c r="E202" s="36"/>
    </row>
    <row r="203" spans="1:5" x14ac:dyDescent="0.2">
      <c r="A203" s="68">
        <v>5535</v>
      </c>
      <c r="B203" s="67" t="s">
        <v>216</v>
      </c>
      <c r="C203" s="38">
        <v>0</v>
      </c>
      <c r="D203" s="119">
        <f t="shared" si="1"/>
        <v>0</v>
      </c>
      <c r="E203" s="36"/>
    </row>
    <row r="204" spans="1:5" x14ac:dyDescent="0.2">
      <c r="A204" s="68">
        <v>5590</v>
      </c>
      <c r="B204" s="67" t="s">
        <v>215</v>
      </c>
      <c r="C204" s="38">
        <f>SUM(C205:C213)</f>
        <v>0</v>
      </c>
      <c r="D204" s="119">
        <f t="shared" si="1"/>
        <v>0</v>
      </c>
      <c r="E204" s="36"/>
    </row>
    <row r="205" spans="1:5" x14ac:dyDescent="0.2">
      <c r="A205" s="68">
        <v>5591</v>
      </c>
      <c r="B205" s="67" t="s">
        <v>214</v>
      </c>
      <c r="C205" s="38">
        <v>0</v>
      </c>
      <c r="D205" s="119">
        <f t="shared" si="1"/>
        <v>0</v>
      </c>
      <c r="E205" s="36"/>
    </row>
    <row r="206" spans="1:5" x14ac:dyDescent="0.2">
      <c r="A206" s="68">
        <v>5592</v>
      </c>
      <c r="B206" s="67" t="s">
        <v>213</v>
      </c>
      <c r="C206" s="38">
        <v>0</v>
      </c>
      <c r="D206" s="119">
        <f t="shared" si="1"/>
        <v>0</v>
      </c>
      <c r="E206" s="36"/>
    </row>
    <row r="207" spans="1:5" x14ac:dyDescent="0.2">
      <c r="A207" s="68">
        <v>5593</v>
      </c>
      <c r="B207" s="67" t="s">
        <v>212</v>
      </c>
      <c r="C207" s="38">
        <v>0</v>
      </c>
      <c r="D207" s="119">
        <f t="shared" si="1"/>
        <v>0</v>
      </c>
      <c r="E207" s="36"/>
    </row>
    <row r="208" spans="1:5" x14ac:dyDescent="0.2">
      <c r="A208" s="68">
        <v>5594</v>
      </c>
      <c r="B208" s="67" t="s">
        <v>211</v>
      </c>
      <c r="C208" s="38">
        <v>0</v>
      </c>
      <c r="D208" s="119">
        <f t="shared" si="1"/>
        <v>0</v>
      </c>
      <c r="E208" s="36"/>
    </row>
    <row r="209" spans="1:5" x14ac:dyDescent="0.2">
      <c r="A209" s="68">
        <v>5595</v>
      </c>
      <c r="B209" s="67" t="s">
        <v>210</v>
      </c>
      <c r="C209" s="38">
        <v>0</v>
      </c>
      <c r="D209" s="119">
        <f t="shared" si="1"/>
        <v>0</v>
      </c>
      <c r="E209" s="36"/>
    </row>
    <row r="210" spans="1:5" x14ac:dyDescent="0.2">
      <c r="A210" s="68">
        <v>5596</v>
      </c>
      <c r="B210" s="67" t="s">
        <v>209</v>
      </c>
      <c r="C210" s="38">
        <v>0</v>
      </c>
      <c r="D210" s="119">
        <f t="shared" si="1"/>
        <v>0</v>
      </c>
      <c r="E210" s="36"/>
    </row>
    <row r="211" spans="1:5" x14ac:dyDescent="0.2">
      <c r="A211" s="68">
        <v>5597</v>
      </c>
      <c r="B211" s="67" t="s">
        <v>208</v>
      </c>
      <c r="C211" s="38">
        <v>0</v>
      </c>
      <c r="D211" s="119">
        <f t="shared" si="1"/>
        <v>0</v>
      </c>
      <c r="E211" s="36"/>
    </row>
    <row r="212" spans="1:5" x14ac:dyDescent="0.2">
      <c r="A212" s="68">
        <v>5598</v>
      </c>
      <c r="B212" s="67" t="s">
        <v>207</v>
      </c>
      <c r="C212" s="38">
        <v>0</v>
      </c>
      <c r="D212" s="119">
        <f t="shared" si="1"/>
        <v>0</v>
      </c>
      <c r="E212" s="36"/>
    </row>
    <row r="213" spans="1:5" x14ac:dyDescent="0.2">
      <c r="A213" s="68">
        <v>5599</v>
      </c>
      <c r="B213" s="67" t="s">
        <v>206</v>
      </c>
      <c r="C213" s="38">
        <v>0</v>
      </c>
      <c r="D213" s="119">
        <f t="shared" si="1"/>
        <v>0</v>
      </c>
      <c r="E213" s="36"/>
    </row>
    <row r="214" spans="1:5" x14ac:dyDescent="0.2">
      <c r="A214" s="68">
        <v>5600</v>
      </c>
      <c r="B214" s="67" t="s">
        <v>205</v>
      </c>
      <c r="C214" s="38">
        <f>C215</f>
        <v>0</v>
      </c>
      <c r="D214" s="119">
        <f t="shared" si="1"/>
        <v>0</v>
      </c>
      <c r="E214" s="36"/>
    </row>
    <row r="215" spans="1:5" x14ac:dyDescent="0.2">
      <c r="A215" s="68">
        <v>5610</v>
      </c>
      <c r="B215" s="67" t="s">
        <v>204</v>
      </c>
      <c r="C215" s="38">
        <f>C216</f>
        <v>0</v>
      </c>
      <c r="D215" s="119">
        <f t="shared" si="1"/>
        <v>0</v>
      </c>
      <c r="E215" s="36"/>
    </row>
    <row r="216" spans="1:5" x14ac:dyDescent="0.2">
      <c r="A216" s="68">
        <v>5611</v>
      </c>
      <c r="B216" s="67" t="s">
        <v>203</v>
      </c>
      <c r="C216" s="38">
        <v>0</v>
      </c>
      <c r="D216" s="119">
        <f t="shared" si="1"/>
        <v>0</v>
      </c>
      <c r="E216" s="36"/>
    </row>
    <row r="218" spans="1:5" x14ac:dyDescent="0.2">
      <c r="B218" s="32" t="s">
        <v>202</v>
      </c>
    </row>
  </sheetData>
  <sheetProtection formatCells="0" formatColumns="0" formatRows="0" insertColumns="0" insertRows="0" insertHyperlinks="0" deleteColumns="0" deleteRows="0" sort="0" autoFilter="0" pivotTables="0"/>
  <autoFilter ref="A98:E221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zoomScaleNormal="100" zoomScaleSheetLayoutView="100" workbookViewId="0">
      <selection activeCell="C14" sqref="C14"/>
    </sheetView>
  </sheetViews>
  <sheetFormatPr baseColWidth="10" defaultColWidth="9.140625" defaultRowHeight="11.25" x14ac:dyDescent="0.2"/>
  <cols>
    <col min="1" max="1" width="10" style="73" customWidth="1"/>
    <col min="2" max="2" width="48.140625" style="73" customWidth="1"/>
    <col min="3" max="3" width="22.85546875" style="73" customWidth="1"/>
    <col min="4" max="5" width="16.7109375" style="73" customWidth="1"/>
    <col min="6" max="16384" width="9.140625" style="73"/>
  </cols>
  <sheetData>
    <row r="1" spans="1:5" ht="18.95" customHeight="1" x14ac:dyDescent="0.2">
      <c r="A1" s="144" t="s">
        <v>582</v>
      </c>
      <c r="B1" s="144"/>
      <c r="C1" s="144"/>
      <c r="D1" s="42" t="s">
        <v>60</v>
      </c>
      <c r="E1" s="43">
        <v>2023</v>
      </c>
    </row>
    <row r="2" spans="1:5" ht="18.95" customHeight="1" x14ac:dyDescent="0.2">
      <c r="A2" s="144" t="s">
        <v>398</v>
      </c>
      <c r="B2" s="144"/>
      <c r="C2" s="144"/>
      <c r="D2" s="42" t="s">
        <v>62</v>
      </c>
      <c r="E2" s="43" t="s">
        <v>556</v>
      </c>
    </row>
    <row r="3" spans="1:5" ht="18.95" customHeight="1" x14ac:dyDescent="0.2">
      <c r="A3" s="144" t="s">
        <v>585</v>
      </c>
      <c r="B3" s="144"/>
      <c r="C3" s="144"/>
      <c r="D3" s="42" t="s">
        <v>63</v>
      </c>
      <c r="E3" s="43">
        <v>4</v>
      </c>
    </row>
    <row r="4" spans="1:5" x14ac:dyDescent="0.2">
      <c r="A4" s="44" t="s">
        <v>64</v>
      </c>
      <c r="B4" s="45"/>
      <c r="C4" s="45"/>
      <c r="D4" s="45"/>
      <c r="E4" s="45"/>
    </row>
    <row r="6" spans="1:5" x14ac:dyDescent="0.2">
      <c r="A6" s="45" t="s">
        <v>399</v>
      </c>
      <c r="B6" s="45"/>
      <c r="C6" s="45"/>
      <c r="D6" s="45"/>
      <c r="E6" s="45"/>
    </row>
    <row r="7" spans="1:5" x14ac:dyDescent="0.2">
      <c r="A7" s="46" t="s">
        <v>66</v>
      </c>
      <c r="B7" s="46" t="s">
        <v>67</v>
      </c>
      <c r="C7" s="46" t="s">
        <v>68</v>
      </c>
      <c r="D7" s="46" t="s">
        <v>69</v>
      </c>
      <c r="E7" s="46" t="s">
        <v>180</v>
      </c>
    </row>
    <row r="8" spans="1:5" x14ac:dyDescent="0.2">
      <c r="A8" s="47">
        <v>3110</v>
      </c>
      <c r="B8" s="73" t="s">
        <v>254</v>
      </c>
      <c r="C8" s="48">
        <v>92935.6</v>
      </c>
    </row>
    <row r="9" spans="1:5" x14ac:dyDescent="0.2">
      <c r="A9" s="47">
        <v>3120</v>
      </c>
      <c r="B9" s="73" t="s">
        <v>400</v>
      </c>
      <c r="C9" s="48">
        <v>88790</v>
      </c>
    </row>
    <row r="10" spans="1:5" x14ac:dyDescent="0.2">
      <c r="A10" s="47">
        <v>3130</v>
      </c>
      <c r="B10" s="73" t="s">
        <v>401</v>
      </c>
      <c r="C10" s="48">
        <v>0</v>
      </c>
    </row>
    <row r="12" spans="1:5" x14ac:dyDescent="0.2">
      <c r="A12" s="45" t="s">
        <v>402</v>
      </c>
      <c r="B12" s="45"/>
      <c r="C12" s="45"/>
      <c r="D12" s="45"/>
      <c r="E12" s="45"/>
    </row>
    <row r="13" spans="1:5" x14ac:dyDescent="0.2">
      <c r="A13" s="46" t="s">
        <v>66</v>
      </c>
      <c r="B13" s="46" t="s">
        <v>67</v>
      </c>
      <c r="C13" s="46" t="s">
        <v>68</v>
      </c>
      <c r="D13" s="46" t="s">
        <v>403</v>
      </c>
      <c r="E13" s="46"/>
    </row>
    <row r="14" spans="1:5" x14ac:dyDescent="0.2">
      <c r="A14" s="47">
        <v>3210</v>
      </c>
      <c r="B14" s="73" t="s">
        <v>404</v>
      </c>
      <c r="C14" s="48">
        <v>129600.77</v>
      </c>
    </row>
    <row r="15" spans="1:5" x14ac:dyDescent="0.2">
      <c r="A15" s="47">
        <v>3220</v>
      </c>
      <c r="B15" s="73" t="s">
        <v>405</v>
      </c>
      <c r="C15" s="48">
        <v>471117.46</v>
      </c>
    </row>
    <row r="16" spans="1:5" x14ac:dyDescent="0.2">
      <c r="A16" s="47">
        <v>3230</v>
      </c>
      <c r="B16" s="73" t="s">
        <v>406</v>
      </c>
      <c r="C16" s="48">
        <f>SUM(C17:C20)</f>
        <v>0</v>
      </c>
    </row>
    <row r="17" spans="1:3" x14ac:dyDescent="0.2">
      <c r="A17" s="47">
        <v>3231</v>
      </c>
      <c r="B17" s="73" t="s">
        <v>407</v>
      </c>
      <c r="C17" s="48">
        <v>0</v>
      </c>
    </row>
    <row r="18" spans="1:3" x14ac:dyDescent="0.2">
      <c r="A18" s="47">
        <v>3232</v>
      </c>
      <c r="B18" s="73" t="s">
        <v>408</v>
      </c>
      <c r="C18" s="48">
        <v>0</v>
      </c>
    </row>
    <row r="19" spans="1:3" x14ac:dyDescent="0.2">
      <c r="A19" s="47">
        <v>3233</v>
      </c>
      <c r="B19" s="73" t="s">
        <v>409</v>
      </c>
      <c r="C19" s="48">
        <v>0</v>
      </c>
    </row>
    <row r="20" spans="1:3" x14ac:dyDescent="0.2">
      <c r="A20" s="47">
        <v>3239</v>
      </c>
      <c r="B20" s="73" t="s">
        <v>410</v>
      </c>
      <c r="C20" s="48">
        <v>0</v>
      </c>
    </row>
    <row r="21" spans="1:3" x14ac:dyDescent="0.2">
      <c r="A21" s="47">
        <v>3240</v>
      </c>
      <c r="B21" s="73" t="s">
        <v>411</v>
      </c>
      <c r="C21" s="48">
        <f>SUM(C22:C24)</f>
        <v>0</v>
      </c>
    </row>
    <row r="22" spans="1:3" x14ac:dyDescent="0.2">
      <c r="A22" s="47">
        <v>3241</v>
      </c>
      <c r="B22" s="73" t="s">
        <v>412</v>
      </c>
      <c r="C22" s="48">
        <v>0</v>
      </c>
    </row>
    <row r="23" spans="1:3" x14ac:dyDescent="0.2">
      <c r="A23" s="47">
        <v>3242</v>
      </c>
      <c r="B23" s="73" t="s">
        <v>413</v>
      </c>
      <c r="C23" s="48">
        <v>0</v>
      </c>
    </row>
    <row r="24" spans="1:3" x14ac:dyDescent="0.2">
      <c r="A24" s="47">
        <v>3243</v>
      </c>
      <c r="B24" s="73" t="s">
        <v>414</v>
      </c>
      <c r="C24" s="48">
        <v>0</v>
      </c>
    </row>
    <row r="25" spans="1:3" x14ac:dyDescent="0.2">
      <c r="A25" s="47">
        <v>3250</v>
      </c>
      <c r="B25" s="73" t="s">
        <v>415</v>
      </c>
      <c r="C25" s="48">
        <f>SUM(C26:C27)</f>
        <v>0</v>
      </c>
    </row>
    <row r="26" spans="1:3" x14ac:dyDescent="0.2">
      <c r="A26" s="47">
        <v>3251</v>
      </c>
      <c r="B26" s="73" t="s">
        <v>416</v>
      </c>
      <c r="C26" s="48">
        <v>0</v>
      </c>
    </row>
    <row r="27" spans="1:3" x14ac:dyDescent="0.2">
      <c r="A27" s="47">
        <v>3252</v>
      </c>
      <c r="B27" s="73" t="s">
        <v>417</v>
      </c>
      <c r="C27" s="48">
        <v>0</v>
      </c>
    </row>
    <row r="29" spans="1:3" x14ac:dyDescent="0.2">
      <c r="B29" s="73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zoomScaleNormal="100" zoomScaleSheetLayoutView="100" workbookViewId="0">
      <selection activeCell="B14" sqref="B14"/>
    </sheetView>
  </sheetViews>
  <sheetFormatPr baseColWidth="10" defaultColWidth="9.140625" defaultRowHeight="11.25" x14ac:dyDescent="0.2"/>
  <cols>
    <col min="1" max="1" width="10" style="73" customWidth="1"/>
    <col min="2" max="2" width="63.42578125" style="73" bestFit="1" customWidth="1"/>
    <col min="3" max="3" width="15.28515625" style="73" bestFit="1" customWidth="1"/>
    <col min="4" max="4" width="16.42578125" style="73" bestFit="1" customWidth="1"/>
    <col min="5" max="5" width="19.140625" style="73" customWidth="1"/>
    <col min="6" max="16384" width="9.140625" style="73"/>
  </cols>
  <sheetData>
    <row r="1" spans="1:5" s="74" customFormat="1" ht="18.95" customHeight="1" x14ac:dyDescent="0.25">
      <c r="A1" s="144" t="s">
        <v>582</v>
      </c>
      <c r="B1" s="144"/>
      <c r="C1" s="144"/>
      <c r="D1" s="42" t="s">
        <v>60</v>
      </c>
      <c r="E1" s="43">
        <v>2023</v>
      </c>
    </row>
    <row r="2" spans="1:5" s="74" customFormat="1" ht="18.95" customHeight="1" x14ac:dyDescent="0.25">
      <c r="A2" s="144" t="s">
        <v>418</v>
      </c>
      <c r="B2" s="144"/>
      <c r="C2" s="144"/>
      <c r="D2" s="42" t="s">
        <v>62</v>
      </c>
      <c r="E2" s="43" t="s">
        <v>556</v>
      </c>
    </row>
    <row r="3" spans="1:5" s="74" customFormat="1" ht="18.95" customHeight="1" x14ac:dyDescent="0.25">
      <c r="A3" s="144" t="s">
        <v>585</v>
      </c>
      <c r="B3" s="144"/>
      <c r="C3" s="144"/>
      <c r="D3" s="42" t="s">
        <v>63</v>
      </c>
      <c r="E3" s="43">
        <v>4</v>
      </c>
    </row>
    <row r="4" spans="1:5" x14ac:dyDescent="0.2">
      <c r="A4" s="44" t="s">
        <v>64</v>
      </c>
      <c r="B4" s="45"/>
      <c r="C4" s="45"/>
      <c r="D4" s="45"/>
      <c r="E4" s="45"/>
    </row>
    <row r="6" spans="1:5" x14ac:dyDescent="0.2">
      <c r="A6" s="45" t="s">
        <v>419</v>
      </c>
      <c r="B6" s="45"/>
      <c r="C6" s="45"/>
      <c r="D6" s="45"/>
      <c r="E6" s="45"/>
    </row>
    <row r="7" spans="1:5" x14ac:dyDescent="0.2">
      <c r="A7" s="46" t="s">
        <v>66</v>
      </c>
      <c r="B7" s="46" t="s">
        <v>420</v>
      </c>
      <c r="C7" s="49">
        <v>2023</v>
      </c>
      <c r="D7" s="49">
        <v>2022</v>
      </c>
      <c r="E7" s="46"/>
    </row>
    <row r="8" spans="1:5" x14ac:dyDescent="0.2">
      <c r="A8" s="47">
        <v>1111</v>
      </c>
      <c r="B8" s="73" t="s">
        <v>421</v>
      </c>
      <c r="C8" s="48">
        <v>0</v>
      </c>
      <c r="D8" s="48">
        <v>0</v>
      </c>
    </row>
    <row r="9" spans="1:5" x14ac:dyDescent="0.2">
      <c r="A9" s="47">
        <v>1112</v>
      </c>
      <c r="B9" s="73" t="s">
        <v>422</v>
      </c>
      <c r="C9" s="48">
        <v>576660.63</v>
      </c>
      <c r="D9" s="48">
        <v>550749.86</v>
      </c>
    </row>
    <row r="10" spans="1:5" x14ac:dyDescent="0.2">
      <c r="A10" s="47">
        <v>1113</v>
      </c>
      <c r="B10" s="73" t="s">
        <v>423</v>
      </c>
      <c r="C10" s="48">
        <v>0</v>
      </c>
      <c r="D10" s="48">
        <v>0</v>
      </c>
    </row>
    <row r="11" spans="1:5" x14ac:dyDescent="0.2">
      <c r="A11" s="47">
        <v>1114</v>
      </c>
      <c r="B11" s="73" t="s">
        <v>70</v>
      </c>
      <c r="C11" s="48">
        <v>0</v>
      </c>
      <c r="D11" s="48">
        <v>0</v>
      </c>
    </row>
    <row r="12" spans="1:5" x14ac:dyDescent="0.2">
      <c r="A12" s="47">
        <v>1115</v>
      </c>
      <c r="B12" s="73" t="s">
        <v>71</v>
      </c>
      <c r="C12" s="48">
        <v>0</v>
      </c>
      <c r="D12" s="48">
        <v>0</v>
      </c>
    </row>
    <row r="13" spans="1:5" x14ac:dyDescent="0.2">
      <c r="A13" s="47">
        <v>1116</v>
      </c>
      <c r="B13" s="73" t="s">
        <v>424</v>
      </c>
      <c r="C13" s="48">
        <v>0</v>
      </c>
      <c r="D13" s="48">
        <v>0</v>
      </c>
    </row>
    <row r="14" spans="1:5" x14ac:dyDescent="0.2">
      <c r="A14" s="47">
        <v>1119</v>
      </c>
      <c r="B14" s="73" t="s">
        <v>425</v>
      </c>
      <c r="C14" s="48">
        <v>0</v>
      </c>
      <c r="D14" s="48">
        <v>0</v>
      </c>
    </row>
    <row r="15" spans="1:5" x14ac:dyDescent="0.2">
      <c r="A15" s="50">
        <v>1110</v>
      </c>
      <c r="B15" s="52" t="s">
        <v>426</v>
      </c>
      <c r="C15" s="78">
        <f>SUM(C8:C14)</f>
        <v>576660.63</v>
      </c>
      <c r="D15" s="78">
        <f>SUM(D8:D14)</f>
        <v>550749.86</v>
      </c>
    </row>
    <row r="18" spans="1:4" x14ac:dyDescent="0.2">
      <c r="A18" s="45" t="s">
        <v>427</v>
      </c>
      <c r="B18" s="45"/>
      <c r="C18" s="45"/>
      <c r="D18" s="45"/>
    </row>
    <row r="19" spans="1:4" x14ac:dyDescent="0.2">
      <c r="A19" s="46" t="s">
        <v>66</v>
      </c>
      <c r="B19" s="46" t="s">
        <v>420</v>
      </c>
      <c r="C19" s="65" t="s">
        <v>555</v>
      </c>
      <c r="D19" s="65" t="s">
        <v>428</v>
      </c>
    </row>
    <row r="20" spans="1:4" x14ac:dyDescent="0.2">
      <c r="A20" s="50">
        <v>1230</v>
      </c>
      <c r="B20" s="52" t="s">
        <v>119</v>
      </c>
      <c r="C20" s="78">
        <f>SUM(C21:C27)</f>
        <v>0</v>
      </c>
      <c r="D20" s="78">
        <f>SUM(D21:D27)</f>
        <v>0</v>
      </c>
    </row>
    <row r="21" spans="1:4" x14ac:dyDescent="0.2">
      <c r="A21" s="47">
        <v>1231</v>
      </c>
      <c r="B21" s="73" t="s">
        <v>120</v>
      </c>
      <c r="C21" s="48">
        <v>0</v>
      </c>
      <c r="D21" s="48">
        <v>0</v>
      </c>
    </row>
    <row r="22" spans="1:4" x14ac:dyDescent="0.2">
      <c r="A22" s="47">
        <v>1232</v>
      </c>
      <c r="B22" s="73" t="s">
        <v>121</v>
      </c>
      <c r="C22" s="48">
        <v>0</v>
      </c>
      <c r="D22" s="48">
        <v>0</v>
      </c>
    </row>
    <row r="23" spans="1:4" x14ac:dyDescent="0.2">
      <c r="A23" s="47">
        <v>1233</v>
      </c>
      <c r="B23" s="73" t="s">
        <v>122</v>
      </c>
      <c r="C23" s="48">
        <v>0</v>
      </c>
      <c r="D23" s="48">
        <v>0</v>
      </c>
    </row>
    <row r="24" spans="1:4" x14ac:dyDescent="0.2">
      <c r="A24" s="47">
        <v>1234</v>
      </c>
      <c r="B24" s="73" t="s">
        <v>123</v>
      </c>
      <c r="C24" s="48">
        <v>0</v>
      </c>
      <c r="D24" s="48">
        <v>0</v>
      </c>
    </row>
    <row r="25" spans="1:4" x14ac:dyDescent="0.2">
      <c r="A25" s="47">
        <v>1235</v>
      </c>
      <c r="B25" s="73" t="s">
        <v>124</v>
      </c>
      <c r="C25" s="48">
        <v>0</v>
      </c>
      <c r="D25" s="48">
        <v>0</v>
      </c>
    </row>
    <row r="26" spans="1:4" x14ac:dyDescent="0.2">
      <c r="A26" s="47">
        <v>1236</v>
      </c>
      <c r="B26" s="73" t="s">
        <v>125</v>
      </c>
      <c r="C26" s="48">
        <v>0</v>
      </c>
      <c r="D26" s="48">
        <v>0</v>
      </c>
    </row>
    <row r="27" spans="1:4" x14ac:dyDescent="0.2">
      <c r="A27" s="47">
        <v>1239</v>
      </c>
      <c r="B27" s="73" t="s">
        <v>126</v>
      </c>
      <c r="C27" s="48">
        <v>0</v>
      </c>
      <c r="D27" s="48">
        <v>0</v>
      </c>
    </row>
    <row r="28" spans="1:4" x14ac:dyDescent="0.2">
      <c r="A28" s="50">
        <v>1240</v>
      </c>
      <c r="B28" s="52" t="s">
        <v>127</v>
      </c>
      <c r="C28" s="78">
        <f>SUM(C29:C36)</f>
        <v>175415.86</v>
      </c>
      <c r="D28" s="78">
        <f>SUM(D29:D36)</f>
        <v>175415.86</v>
      </c>
    </row>
    <row r="29" spans="1:4" x14ac:dyDescent="0.2">
      <c r="A29" s="47">
        <v>1241</v>
      </c>
      <c r="B29" s="73" t="s">
        <v>128</v>
      </c>
      <c r="C29" s="48">
        <v>0</v>
      </c>
      <c r="D29" s="48">
        <v>0</v>
      </c>
    </row>
    <row r="30" spans="1:4" x14ac:dyDescent="0.2">
      <c r="A30" s="47">
        <v>1242</v>
      </c>
      <c r="B30" s="73" t="s">
        <v>129</v>
      </c>
      <c r="C30" s="48">
        <v>175415.86</v>
      </c>
      <c r="D30" s="48">
        <v>175415.86</v>
      </c>
    </row>
    <row r="31" spans="1:4" x14ac:dyDescent="0.2">
      <c r="A31" s="47">
        <v>1243</v>
      </c>
      <c r="B31" s="73" t="s">
        <v>130</v>
      </c>
      <c r="C31" s="48">
        <v>0</v>
      </c>
      <c r="D31" s="48">
        <v>0</v>
      </c>
    </row>
    <row r="32" spans="1:4" x14ac:dyDescent="0.2">
      <c r="A32" s="47">
        <v>1244</v>
      </c>
      <c r="B32" s="73" t="s">
        <v>131</v>
      </c>
      <c r="C32" s="48">
        <v>0</v>
      </c>
      <c r="D32" s="48">
        <v>0</v>
      </c>
    </row>
    <row r="33" spans="1:5" x14ac:dyDescent="0.2">
      <c r="A33" s="47">
        <v>1245</v>
      </c>
      <c r="B33" s="73" t="s">
        <v>132</v>
      </c>
      <c r="C33" s="48">
        <v>0</v>
      </c>
      <c r="D33" s="48">
        <v>0</v>
      </c>
    </row>
    <row r="34" spans="1:5" x14ac:dyDescent="0.2">
      <c r="A34" s="47">
        <v>1246</v>
      </c>
      <c r="B34" s="73" t="s">
        <v>133</v>
      </c>
      <c r="C34" s="48">
        <v>0</v>
      </c>
      <c r="D34" s="48">
        <v>0</v>
      </c>
    </row>
    <row r="35" spans="1:5" x14ac:dyDescent="0.2">
      <c r="A35" s="47">
        <v>1247</v>
      </c>
      <c r="B35" s="73" t="s">
        <v>134</v>
      </c>
      <c r="C35" s="48">
        <v>0</v>
      </c>
      <c r="D35" s="48">
        <v>0</v>
      </c>
    </row>
    <row r="36" spans="1:5" x14ac:dyDescent="0.2">
      <c r="A36" s="47">
        <v>1248</v>
      </c>
      <c r="B36" s="73" t="s">
        <v>135</v>
      </c>
      <c r="C36" s="48">
        <v>0</v>
      </c>
      <c r="D36" s="48">
        <v>0</v>
      </c>
    </row>
    <row r="37" spans="1:5" x14ac:dyDescent="0.2">
      <c r="A37" s="50">
        <v>1250</v>
      </c>
      <c r="B37" s="52" t="s">
        <v>139</v>
      </c>
      <c r="C37" s="78">
        <f>SUM(C38:C42)</f>
        <v>0</v>
      </c>
      <c r="D37" s="78">
        <f>SUM(D38:D42)</f>
        <v>0</v>
      </c>
      <c r="E37" s="52"/>
    </row>
    <row r="38" spans="1:5" x14ac:dyDescent="0.2">
      <c r="A38" s="47">
        <v>1251</v>
      </c>
      <c r="B38" s="73" t="s">
        <v>140</v>
      </c>
      <c r="C38" s="48">
        <v>0</v>
      </c>
      <c r="D38" s="48">
        <v>0</v>
      </c>
    </row>
    <row r="39" spans="1:5" x14ac:dyDescent="0.2">
      <c r="A39" s="47">
        <v>1252</v>
      </c>
      <c r="B39" s="73" t="s">
        <v>141</v>
      </c>
      <c r="C39" s="48">
        <v>0</v>
      </c>
      <c r="D39" s="48">
        <v>0</v>
      </c>
    </row>
    <row r="40" spans="1:5" x14ac:dyDescent="0.2">
      <c r="A40" s="47">
        <v>1253</v>
      </c>
      <c r="B40" s="73" t="s">
        <v>142</v>
      </c>
      <c r="C40" s="48">
        <v>0</v>
      </c>
      <c r="D40" s="48">
        <v>0</v>
      </c>
    </row>
    <row r="41" spans="1:5" x14ac:dyDescent="0.2">
      <c r="A41" s="47">
        <v>1254</v>
      </c>
      <c r="B41" s="73" t="s">
        <v>143</v>
      </c>
      <c r="C41" s="48">
        <v>0</v>
      </c>
      <c r="D41" s="48">
        <v>0</v>
      </c>
    </row>
    <row r="42" spans="1:5" x14ac:dyDescent="0.2">
      <c r="A42" s="47">
        <v>1259</v>
      </c>
      <c r="B42" s="73" t="s">
        <v>144</v>
      </c>
      <c r="C42" s="48">
        <v>0</v>
      </c>
      <c r="D42" s="48">
        <v>0</v>
      </c>
    </row>
    <row r="43" spans="1:5" x14ac:dyDescent="0.2">
      <c r="B43" s="51" t="s">
        <v>429</v>
      </c>
      <c r="C43" s="78">
        <f>C20+C28+C37</f>
        <v>175415.86</v>
      </c>
      <c r="D43" s="78">
        <f>D20+D28+D37</f>
        <v>175415.86</v>
      </c>
    </row>
    <row r="45" spans="1:5" x14ac:dyDescent="0.2">
      <c r="A45" s="45" t="s">
        <v>430</v>
      </c>
      <c r="B45" s="45"/>
      <c r="C45" s="45"/>
      <c r="D45" s="45"/>
      <c r="E45" s="45"/>
    </row>
    <row r="46" spans="1:5" x14ac:dyDescent="0.2">
      <c r="A46" s="46" t="s">
        <v>66</v>
      </c>
      <c r="B46" s="46" t="s">
        <v>420</v>
      </c>
      <c r="C46" s="49">
        <v>2023</v>
      </c>
      <c r="D46" s="49">
        <v>2022</v>
      </c>
      <c r="E46" s="46"/>
    </row>
    <row r="47" spans="1:5" x14ac:dyDescent="0.2">
      <c r="A47" s="50">
        <v>3210</v>
      </c>
      <c r="B47" s="52" t="s">
        <v>431</v>
      </c>
      <c r="C47" s="78">
        <v>129600.77</v>
      </c>
      <c r="D47" s="78">
        <v>0</v>
      </c>
    </row>
    <row r="48" spans="1:5" x14ac:dyDescent="0.2">
      <c r="A48" s="47"/>
      <c r="B48" s="51" t="s">
        <v>432</v>
      </c>
      <c r="C48" s="78">
        <f>C51+C63+C91+C94+C49</f>
        <v>63135.56</v>
      </c>
      <c r="D48" s="78">
        <f>D51+D63+D91+D94+D49</f>
        <v>55178.879999999997</v>
      </c>
    </row>
    <row r="49" spans="1:4" x14ac:dyDescent="0.2">
      <c r="A49" s="79">
        <v>5100</v>
      </c>
      <c r="B49" s="80" t="s">
        <v>319</v>
      </c>
      <c r="C49" s="81">
        <f>SUM(C50:C50)</f>
        <v>0</v>
      </c>
      <c r="D49" s="81">
        <f>SUM(D50:D50)</f>
        <v>0</v>
      </c>
    </row>
    <row r="50" spans="1:4" x14ac:dyDescent="0.2">
      <c r="A50" s="82">
        <v>5130</v>
      </c>
      <c r="B50" s="83" t="s">
        <v>572</v>
      </c>
      <c r="C50" s="84">
        <v>0</v>
      </c>
      <c r="D50" s="84">
        <v>0</v>
      </c>
    </row>
    <row r="51" spans="1:4" x14ac:dyDescent="0.2">
      <c r="A51" s="50">
        <v>5400</v>
      </c>
      <c r="B51" s="52" t="s">
        <v>248</v>
      </c>
      <c r="C51" s="78">
        <f>C52+C54+C56+C58+C60</f>
        <v>0</v>
      </c>
      <c r="D51" s="78">
        <f>D52+D54+D56+D58+D60</f>
        <v>0</v>
      </c>
    </row>
    <row r="52" spans="1:4" x14ac:dyDescent="0.2">
      <c r="A52" s="47">
        <v>5410</v>
      </c>
      <c r="B52" s="73" t="s">
        <v>433</v>
      </c>
      <c r="C52" s="48">
        <f>C53</f>
        <v>0</v>
      </c>
      <c r="D52" s="48">
        <f>D53</f>
        <v>0</v>
      </c>
    </row>
    <row r="53" spans="1:4" x14ac:dyDescent="0.2">
      <c r="A53" s="47">
        <v>5411</v>
      </c>
      <c r="B53" s="73" t="s">
        <v>246</v>
      </c>
      <c r="C53" s="48">
        <v>0</v>
      </c>
      <c r="D53" s="48">
        <v>0</v>
      </c>
    </row>
    <row r="54" spans="1:4" x14ac:dyDescent="0.2">
      <c r="A54" s="47">
        <v>5420</v>
      </c>
      <c r="B54" s="73" t="s">
        <v>434</v>
      </c>
      <c r="C54" s="48">
        <f>C55</f>
        <v>0</v>
      </c>
      <c r="D54" s="48">
        <f>D55</f>
        <v>0</v>
      </c>
    </row>
    <row r="55" spans="1:4" x14ac:dyDescent="0.2">
      <c r="A55" s="47">
        <v>5421</v>
      </c>
      <c r="B55" s="73" t="s">
        <v>243</v>
      </c>
      <c r="C55" s="48">
        <v>0</v>
      </c>
      <c r="D55" s="48">
        <v>0</v>
      </c>
    </row>
    <row r="56" spans="1:4" x14ac:dyDescent="0.2">
      <c r="A56" s="47">
        <v>5430</v>
      </c>
      <c r="B56" s="73" t="s">
        <v>435</v>
      </c>
      <c r="C56" s="48">
        <f>C57</f>
        <v>0</v>
      </c>
      <c r="D56" s="48">
        <f>D57</f>
        <v>0</v>
      </c>
    </row>
    <row r="57" spans="1:4" x14ac:dyDescent="0.2">
      <c r="A57" s="47">
        <v>5431</v>
      </c>
      <c r="B57" s="73" t="s">
        <v>240</v>
      </c>
      <c r="C57" s="48">
        <v>0</v>
      </c>
      <c r="D57" s="48">
        <v>0</v>
      </c>
    </row>
    <row r="58" spans="1:4" x14ac:dyDescent="0.2">
      <c r="A58" s="47">
        <v>5440</v>
      </c>
      <c r="B58" s="73" t="s">
        <v>436</v>
      </c>
      <c r="C58" s="48">
        <f>C59</f>
        <v>0</v>
      </c>
      <c r="D58" s="48">
        <f>D59</f>
        <v>0</v>
      </c>
    </row>
    <row r="59" spans="1:4" x14ac:dyDescent="0.2">
      <c r="A59" s="47">
        <v>5441</v>
      </c>
      <c r="B59" s="73" t="s">
        <v>436</v>
      </c>
      <c r="C59" s="48">
        <v>0</v>
      </c>
      <c r="D59" s="48">
        <v>0</v>
      </c>
    </row>
    <row r="60" spans="1:4" x14ac:dyDescent="0.2">
      <c r="A60" s="47">
        <v>5450</v>
      </c>
      <c r="B60" s="73" t="s">
        <v>437</v>
      </c>
      <c r="C60" s="48">
        <f>SUM(C61:C62)</f>
        <v>0</v>
      </c>
      <c r="D60" s="48">
        <f>SUM(D61:D62)</f>
        <v>0</v>
      </c>
    </row>
    <row r="61" spans="1:4" x14ac:dyDescent="0.2">
      <c r="A61" s="47">
        <v>5451</v>
      </c>
      <c r="B61" s="73" t="s">
        <v>236</v>
      </c>
      <c r="C61" s="48">
        <v>0</v>
      </c>
      <c r="D61" s="48">
        <v>0</v>
      </c>
    </row>
    <row r="62" spans="1:4" x14ac:dyDescent="0.2">
      <c r="A62" s="47">
        <v>5452</v>
      </c>
      <c r="B62" s="73" t="s">
        <v>235</v>
      </c>
      <c r="C62" s="48">
        <v>0</v>
      </c>
      <c r="D62" s="48">
        <v>0</v>
      </c>
    </row>
    <row r="63" spans="1:4" x14ac:dyDescent="0.2">
      <c r="A63" s="50">
        <v>5500</v>
      </c>
      <c r="B63" s="52" t="s">
        <v>234</v>
      </c>
      <c r="C63" s="78">
        <f>C64+C73+C76+C82</f>
        <v>45815.09</v>
      </c>
      <c r="D63" s="78">
        <f>D64+D73+D76+D82</f>
        <v>55178.879999999997</v>
      </c>
    </row>
    <row r="64" spans="1:4" x14ac:dyDescent="0.2">
      <c r="A64" s="47">
        <v>5510</v>
      </c>
      <c r="B64" s="73" t="s">
        <v>233</v>
      </c>
      <c r="C64" s="48">
        <f>SUM(C65:C72)</f>
        <v>45815.09</v>
      </c>
      <c r="D64" s="48">
        <f>SUM(D65:D72)</f>
        <v>55178.879999999997</v>
      </c>
    </row>
    <row r="65" spans="1:4" x14ac:dyDescent="0.2">
      <c r="A65" s="47">
        <v>5511</v>
      </c>
      <c r="B65" s="73" t="s">
        <v>232</v>
      </c>
      <c r="C65" s="48">
        <v>0</v>
      </c>
      <c r="D65" s="48">
        <v>0</v>
      </c>
    </row>
    <row r="66" spans="1:4" x14ac:dyDescent="0.2">
      <c r="A66" s="47">
        <v>5512</v>
      </c>
      <c r="B66" s="73" t="s">
        <v>231</v>
      </c>
      <c r="C66" s="48">
        <v>0</v>
      </c>
      <c r="D66" s="48">
        <v>0</v>
      </c>
    </row>
    <row r="67" spans="1:4" x14ac:dyDescent="0.2">
      <c r="A67" s="47">
        <v>5513</v>
      </c>
      <c r="B67" s="73" t="s">
        <v>230</v>
      </c>
      <c r="C67" s="48">
        <v>0</v>
      </c>
      <c r="D67" s="48">
        <v>0</v>
      </c>
    </row>
    <row r="68" spans="1:4" x14ac:dyDescent="0.2">
      <c r="A68" s="47">
        <v>5514</v>
      </c>
      <c r="B68" s="73" t="s">
        <v>229</v>
      </c>
      <c r="C68" s="48">
        <v>0</v>
      </c>
      <c r="D68" s="48">
        <v>0</v>
      </c>
    </row>
    <row r="69" spans="1:4" x14ac:dyDescent="0.2">
      <c r="A69" s="47">
        <v>5515</v>
      </c>
      <c r="B69" s="73" t="s">
        <v>228</v>
      </c>
      <c r="C69" s="48">
        <v>45815.09</v>
      </c>
      <c r="D69" s="48">
        <v>55178.879999999997</v>
      </c>
    </row>
    <row r="70" spans="1:4" x14ac:dyDescent="0.2">
      <c r="A70" s="47">
        <v>5516</v>
      </c>
      <c r="B70" s="73" t="s">
        <v>227</v>
      </c>
      <c r="C70" s="48">
        <v>0</v>
      </c>
      <c r="D70" s="48">
        <v>0</v>
      </c>
    </row>
    <row r="71" spans="1:4" x14ac:dyDescent="0.2">
      <c r="A71" s="47">
        <v>5517</v>
      </c>
      <c r="B71" s="73" t="s">
        <v>226</v>
      </c>
      <c r="C71" s="48">
        <v>0</v>
      </c>
      <c r="D71" s="48">
        <v>0</v>
      </c>
    </row>
    <row r="72" spans="1:4" x14ac:dyDescent="0.2">
      <c r="A72" s="47">
        <v>5518</v>
      </c>
      <c r="B72" s="73" t="s">
        <v>225</v>
      </c>
      <c r="C72" s="48">
        <v>0</v>
      </c>
      <c r="D72" s="48">
        <v>0</v>
      </c>
    </row>
    <row r="73" spans="1:4" x14ac:dyDescent="0.2">
      <c r="A73" s="47">
        <v>5520</v>
      </c>
      <c r="B73" s="73" t="s">
        <v>224</v>
      </c>
      <c r="C73" s="48">
        <f>SUM(C74:C75)</f>
        <v>0</v>
      </c>
      <c r="D73" s="48">
        <f>SUM(D74:D75)</f>
        <v>0</v>
      </c>
    </row>
    <row r="74" spans="1:4" x14ac:dyDescent="0.2">
      <c r="A74" s="47">
        <v>5521</v>
      </c>
      <c r="B74" s="73" t="s">
        <v>223</v>
      </c>
      <c r="C74" s="48">
        <v>0</v>
      </c>
      <c r="D74" s="48">
        <v>0</v>
      </c>
    </row>
    <row r="75" spans="1:4" x14ac:dyDescent="0.2">
      <c r="A75" s="47">
        <v>5522</v>
      </c>
      <c r="B75" s="73" t="s">
        <v>222</v>
      </c>
      <c r="C75" s="48">
        <v>0</v>
      </c>
      <c r="D75" s="48">
        <v>0</v>
      </c>
    </row>
    <row r="76" spans="1:4" x14ac:dyDescent="0.2">
      <c r="A76" s="47">
        <v>5530</v>
      </c>
      <c r="B76" s="73" t="s">
        <v>221</v>
      </c>
      <c r="C76" s="48">
        <f>SUM(C77:C81)</f>
        <v>0</v>
      </c>
      <c r="D76" s="48">
        <f>SUM(D77:D81)</f>
        <v>0</v>
      </c>
    </row>
    <row r="77" spans="1:4" x14ac:dyDescent="0.2">
      <c r="A77" s="47">
        <v>5531</v>
      </c>
      <c r="B77" s="73" t="s">
        <v>220</v>
      </c>
      <c r="C77" s="48">
        <v>0</v>
      </c>
      <c r="D77" s="48">
        <v>0</v>
      </c>
    </row>
    <row r="78" spans="1:4" x14ac:dyDescent="0.2">
      <c r="A78" s="47">
        <v>5532</v>
      </c>
      <c r="B78" s="73" t="s">
        <v>219</v>
      </c>
      <c r="C78" s="48">
        <v>0</v>
      </c>
      <c r="D78" s="48">
        <v>0</v>
      </c>
    </row>
    <row r="79" spans="1:4" x14ac:dyDescent="0.2">
      <c r="A79" s="47">
        <v>5533</v>
      </c>
      <c r="B79" s="73" t="s">
        <v>218</v>
      </c>
      <c r="C79" s="48">
        <v>0</v>
      </c>
      <c r="D79" s="48">
        <v>0</v>
      </c>
    </row>
    <row r="80" spans="1:4" x14ac:dyDescent="0.2">
      <c r="A80" s="47">
        <v>5534</v>
      </c>
      <c r="B80" s="73" t="s">
        <v>217</v>
      </c>
      <c r="C80" s="48">
        <v>0</v>
      </c>
      <c r="D80" s="48">
        <v>0</v>
      </c>
    </row>
    <row r="81" spans="1:4" x14ac:dyDescent="0.2">
      <c r="A81" s="47">
        <v>5535</v>
      </c>
      <c r="B81" s="73" t="s">
        <v>216</v>
      </c>
      <c r="C81" s="48">
        <v>0</v>
      </c>
      <c r="D81" s="48">
        <v>0</v>
      </c>
    </row>
    <row r="82" spans="1:4" x14ac:dyDescent="0.2">
      <c r="A82" s="47">
        <v>5590</v>
      </c>
      <c r="B82" s="73" t="s">
        <v>215</v>
      </c>
      <c r="C82" s="48">
        <f>SUM(C83:C90)</f>
        <v>0</v>
      </c>
      <c r="D82" s="48">
        <f>SUM(D83:D90)</f>
        <v>0</v>
      </c>
    </row>
    <row r="83" spans="1:4" x14ac:dyDescent="0.2">
      <c r="A83" s="47">
        <v>5591</v>
      </c>
      <c r="B83" s="73" t="s">
        <v>214</v>
      </c>
      <c r="C83" s="48">
        <v>0</v>
      </c>
      <c r="D83" s="48">
        <v>0</v>
      </c>
    </row>
    <row r="84" spans="1:4" x14ac:dyDescent="0.2">
      <c r="A84" s="47">
        <v>5592</v>
      </c>
      <c r="B84" s="73" t="s">
        <v>213</v>
      </c>
      <c r="C84" s="48">
        <v>0</v>
      </c>
      <c r="D84" s="48">
        <v>0</v>
      </c>
    </row>
    <row r="85" spans="1:4" x14ac:dyDescent="0.2">
      <c r="A85" s="47">
        <v>5593</v>
      </c>
      <c r="B85" s="73" t="s">
        <v>212</v>
      </c>
      <c r="C85" s="48">
        <v>0</v>
      </c>
      <c r="D85" s="48">
        <v>0</v>
      </c>
    </row>
    <row r="86" spans="1:4" x14ac:dyDescent="0.2">
      <c r="A86" s="47">
        <v>5594</v>
      </c>
      <c r="B86" s="73" t="s">
        <v>438</v>
      </c>
      <c r="C86" s="48">
        <v>0</v>
      </c>
      <c r="D86" s="48">
        <v>0</v>
      </c>
    </row>
    <row r="87" spans="1:4" x14ac:dyDescent="0.2">
      <c r="A87" s="47">
        <v>5595</v>
      </c>
      <c r="B87" s="73" t="s">
        <v>210</v>
      </c>
      <c r="C87" s="48">
        <v>0</v>
      </c>
      <c r="D87" s="48">
        <v>0</v>
      </c>
    </row>
    <row r="88" spans="1:4" x14ac:dyDescent="0.2">
      <c r="A88" s="47">
        <v>5596</v>
      </c>
      <c r="B88" s="73" t="s">
        <v>209</v>
      </c>
      <c r="C88" s="48">
        <v>0</v>
      </c>
      <c r="D88" s="48">
        <v>0</v>
      </c>
    </row>
    <row r="89" spans="1:4" x14ac:dyDescent="0.2">
      <c r="A89" s="47">
        <v>5597</v>
      </c>
      <c r="B89" s="73" t="s">
        <v>208</v>
      </c>
      <c r="C89" s="48">
        <v>0</v>
      </c>
      <c r="D89" s="48">
        <v>0</v>
      </c>
    </row>
    <row r="90" spans="1:4" x14ac:dyDescent="0.2">
      <c r="A90" s="47">
        <v>5599</v>
      </c>
      <c r="B90" s="73" t="s">
        <v>206</v>
      </c>
      <c r="C90" s="48">
        <v>0</v>
      </c>
      <c r="D90" s="48">
        <v>0</v>
      </c>
    </row>
    <row r="91" spans="1:4" x14ac:dyDescent="0.2">
      <c r="A91" s="50">
        <v>5600</v>
      </c>
      <c r="B91" s="52" t="s">
        <v>205</v>
      </c>
      <c r="C91" s="78">
        <f>C92</f>
        <v>0</v>
      </c>
      <c r="D91" s="78">
        <f>D92</f>
        <v>0</v>
      </c>
    </row>
    <row r="92" spans="1:4" x14ac:dyDescent="0.2">
      <c r="A92" s="47">
        <v>5610</v>
      </c>
      <c r="B92" s="73" t="s">
        <v>204</v>
      </c>
      <c r="C92" s="48">
        <f>C93</f>
        <v>0</v>
      </c>
      <c r="D92" s="48">
        <f>D93</f>
        <v>0</v>
      </c>
    </row>
    <row r="93" spans="1:4" x14ac:dyDescent="0.2">
      <c r="A93" s="47">
        <v>5611</v>
      </c>
      <c r="B93" s="73" t="s">
        <v>203</v>
      </c>
      <c r="C93" s="48">
        <v>0</v>
      </c>
      <c r="D93" s="48">
        <v>0</v>
      </c>
    </row>
    <row r="94" spans="1:4" x14ac:dyDescent="0.2">
      <c r="A94" s="50">
        <v>2110</v>
      </c>
      <c r="B94" s="53" t="s">
        <v>439</v>
      </c>
      <c r="C94" s="78">
        <f>SUM(C95:C99)</f>
        <v>17320.47</v>
      </c>
      <c r="D94" s="78">
        <f>SUM(D95:D99)</f>
        <v>0</v>
      </c>
    </row>
    <row r="95" spans="1:4" x14ac:dyDescent="0.2">
      <c r="A95" s="47">
        <v>2111</v>
      </c>
      <c r="B95" s="73" t="s">
        <v>440</v>
      </c>
      <c r="C95" s="48">
        <v>8424.4699999999993</v>
      </c>
      <c r="D95" s="48">
        <v>0</v>
      </c>
    </row>
    <row r="96" spans="1:4" x14ac:dyDescent="0.2">
      <c r="A96" s="47">
        <v>2112</v>
      </c>
      <c r="B96" s="73" t="s">
        <v>441</v>
      </c>
      <c r="C96" s="48">
        <v>0</v>
      </c>
      <c r="D96" s="48">
        <v>0</v>
      </c>
    </row>
    <row r="97" spans="1:4" x14ac:dyDescent="0.2">
      <c r="A97" s="47">
        <v>2112</v>
      </c>
      <c r="B97" s="73" t="s">
        <v>442</v>
      </c>
      <c r="C97" s="48">
        <v>8896</v>
      </c>
      <c r="D97" s="48">
        <v>0</v>
      </c>
    </row>
    <row r="98" spans="1:4" x14ac:dyDescent="0.2">
      <c r="A98" s="47">
        <v>2115</v>
      </c>
      <c r="B98" s="73" t="s">
        <v>443</v>
      </c>
      <c r="C98" s="48">
        <v>0</v>
      </c>
      <c r="D98" s="48">
        <v>0</v>
      </c>
    </row>
    <row r="99" spans="1:4" x14ac:dyDescent="0.2">
      <c r="A99" s="47">
        <v>2114</v>
      </c>
      <c r="B99" s="73" t="s">
        <v>444</v>
      </c>
      <c r="C99" s="48">
        <v>0</v>
      </c>
      <c r="D99" s="48">
        <v>0</v>
      </c>
    </row>
    <row r="100" spans="1:4" x14ac:dyDescent="0.2">
      <c r="A100" s="47"/>
      <c r="B100" s="51" t="s">
        <v>445</v>
      </c>
      <c r="C100" s="78">
        <f>+C101</f>
        <v>0</v>
      </c>
      <c r="D100" s="78">
        <f>+D101</f>
        <v>0</v>
      </c>
    </row>
    <row r="101" spans="1:4" x14ac:dyDescent="0.2">
      <c r="A101" s="79">
        <v>3100</v>
      </c>
      <c r="B101" s="110" t="s">
        <v>573</v>
      </c>
      <c r="C101" s="111">
        <f>SUM(C102:C105)</f>
        <v>0</v>
      </c>
      <c r="D101" s="111">
        <f>SUM(D102:D105)</f>
        <v>0</v>
      </c>
    </row>
    <row r="102" spans="1:4" x14ac:dyDescent="0.2">
      <c r="A102" s="82"/>
      <c r="B102" s="112" t="s">
        <v>574</v>
      </c>
      <c r="C102" s="113">
        <v>0</v>
      </c>
      <c r="D102" s="113">
        <v>0</v>
      </c>
    </row>
    <row r="103" spans="1:4" x14ac:dyDescent="0.2">
      <c r="A103" s="82"/>
      <c r="B103" s="112" t="s">
        <v>559</v>
      </c>
      <c r="C103" s="113">
        <v>0</v>
      </c>
      <c r="D103" s="113">
        <v>0</v>
      </c>
    </row>
    <row r="104" spans="1:4" x14ac:dyDescent="0.2">
      <c r="A104" s="82"/>
      <c r="B104" s="112" t="s">
        <v>575</v>
      </c>
      <c r="C104" s="113">
        <v>0</v>
      </c>
      <c r="D104" s="113">
        <v>0</v>
      </c>
    </row>
    <row r="105" spans="1:4" x14ac:dyDescent="0.2">
      <c r="A105" s="82"/>
      <c r="B105" s="112" t="s">
        <v>576</v>
      </c>
      <c r="C105" s="113">
        <v>0</v>
      </c>
      <c r="D105" s="113">
        <v>0</v>
      </c>
    </row>
    <row r="106" spans="1:4" x14ac:dyDescent="0.2">
      <c r="A106" s="82"/>
      <c r="B106" s="114" t="s">
        <v>577</v>
      </c>
      <c r="C106" s="81">
        <f>+C107</f>
        <v>0</v>
      </c>
      <c r="D106" s="81">
        <f>+D107</f>
        <v>0</v>
      </c>
    </row>
    <row r="107" spans="1:4" x14ac:dyDescent="0.2">
      <c r="A107" s="79">
        <v>1270</v>
      </c>
      <c r="B107" s="115" t="s">
        <v>145</v>
      </c>
      <c r="C107" s="111">
        <f>+C108</f>
        <v>0</v>
      </c>
      <c r="D107" s="111">
        <f>+D108</f>
        <v>0</v>
      </c>
    </row>
    <row r="108" spans="1:4" x14ac:dyDescent="0.2">
      <c r="A108" s="82">
        <v>1273</v>
      </c>
      <c r="B108" s="83" t="s">
        <v>578</v>
      </c>
      <c r="C108" s="113">
        <v>0</v>
      </c>
      <c r="D108" s="113">
        <v>0</v>
      </c>
    </row>
    <row r="109" spans="1:4" x14ac:dyDescent="0.2">
      <c r="A109" s="82"/>
      <c r="B109" s="114" t="s">
        <v>579</v>
      </c>
      <c r="C109" s="81">
        <f>+C110+C112</f>
        <v>0</v>
      </c>
      <c r="D109" s="81">
        <f>+D110+D112</f>
        <v>0</v>
      </c>
    </row>
    <row r="110" spans="1:4" x14ac:dyDescent="0.2">
      <c r="A110" s="79">
        <v>4300</v>
      </c>
      <c r="B110" s="110" t="s">
        <v>580</v>
      </c>
      <c r="C110" s="111">
        <f>+C111</f>
        <v>0</v>
      </c>
      <c r="D110" s="116">
        <f>+D111</f>
        <v>0</v>
      </c>
    </row>
    <row r="111" spans="1:4" x14ac:dyDescent="0.2">
      <c r="A111" s="82">
        <v>4399</v>
      </c>
      <c r="B111" s="112" t="s">
        <v>323</v>
      </c>
      <c r="C111" s="113">
        <v>0</v>
      </c>
      <c r="D111" s="113">
        <v>0</v>
      </c>
    </row>
    <row r="112" spans="1:4" x14ac:dyDescent="0.2">
      <c r="A112" s="50">
        <v>1120</v>
      </c>
      <c r="B112" s="54" t="s">
        <v>446</v>
      </c>
      <c r="C112" s="78">
        <f>SUM(C113:C121)</f>
        <v>0</v>
      </c>
      <c r="D112" s="78">
        <f>SUM(D113:D121)</f>
        <v>0</v>
      </c>
    </row>
    <row r="113" spans="1:4" x14ac:dyDescent="0.2">
      <c r="A113" s="47">
        <v>1124</v>
      </c>
      <c r="B113" s="55" t="s">
        <v>447</v>
      </c>
      <c r="C113" s="117">
        <v>0</v>
      </c>
      <c r="D113" s="48">
        <v>0</v>
      </c>
    </row>
    <row r="114" spans="1:4" x14ac:dyDescent="0.2">
      <c r="A114" s="47">
        <v>1124</v>
      </c>
      <c r="B114" s="55" t="s">
        <v>448</v>
      </c>
      <c r="C114" s="117">
        <v>0</v>
      </c>
      <c r="D114" s="48">
        <v>0</v>
      </c>
    </row>
    <row r="115" spans="1:4" x14ac:dyDescent="0.2">
      <c r="A115" s="47">
        <v>1124</v>
      </c>
      <c r="B115" s="55" t="s">
        <v>449</v>
      </c>
      <c r="C115" s="117">
        <v>0</v>
      </c>
      <c r="D115" s="48">
        <v>0</v>
      </c>
    </row>
    <row r="116" spans="1:4" x14ac:dyDescent="0.2">
      <c r="A116" s="47">
        <v>1124</v>
      </c>
      <c r="B116" s="55" t="s">
        <v>450</v>
      </c>
      <c r="C116" s="117">
        <v>0</v>
      </c>
      <c r="D116" s="48">
        <v>0</v>
      </c>
    </row>
    <row r="117" spans="1:4" x14ac:dyDescent="0.2">
      <c r="A117" s="47">
        <v>1124</v>
      </c>
      <c r="B117" s="55" t="s">
        <v>451</v>
      </c>
      <c r="C117" s="48">
        <v>0</v>
      </c>
      <c r="D117" s="48">
        <v>0</v>
      </c>
    </row>
    <row r="118" spans="1:4" x14ac:dyDescent="0.2">
      <c r="A118" s="47">
        <v>1124</v>
      </c>
      <c r="B118" s="55" t="s">
        <v>452</v>
      </c>
      <c r="C118" s="48">
        <v>0</v>
      </c>
      <c r="D118" s="48">
        <v>0</v>
      </c>
    </row>
    <row r="119" spans="1:4" x14ac:dyDescent="0.2">
      <c r="A119" s="47">
        <v>1122</v>
      </c>
      <c r="B119" s="55" t="s">
        <v>453</v>
      </c>
      <c r="C119" s="48">
        <v>0</v>
      </c>
      <c r="D119" s="48">
        <v>0</v>
      </c>
    </row>
    <row r="120" spans="1:4" x14ac:dyDescent="0.2">
      <c r="A120" s="47">
        <v>1122</v>
      </c>
      <c r="B120" s="55" t="s">
        <v>454</v>
      </c>
      <c r="C120" s="117">
        <v>0</v>
      </c>
      <c r="D120" s="48">
        <v>0</v>
      </c>
    </row>
    <row r="121" spans="1:4" x14ac:dyDescent="0.2">
      <c r="A121" s="47">
        <v>1122</v>
      </c>
      <c r="B121" s="55" t="s">
        <v>455</v>
      </c>
      <c r="C121" s="48">
        <v>0</v>
      </c>
      <c r="D121" s="48">
        <v>0</v>
      </c>
    </row>
    <row r="122" spans="1:4" x14ac:dyDescent="0.2">
      <c r="A122" s="47"/>
      <c r="B122" s="56" t="s">
        <v>456</v>
      </c>
      <c r="C122" s="78">
        <f>C47+C48+C100-C106-C109</f>
        <v>192736.33000000002</v>
      </c>
      <c r="D122" s="78">
        <f>D47+D48+D100-D106-D109</f>
        <v>55178.879999999997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3"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zoomScaleSheetLayoutView="100" workbookViewId="0">
      <selection activeCell="B12" sqref="B12"/>
    </sheetView>
  </sheetViews>
  <sheetFormatPr baseColWidth="10" defaultColWidth="11.42578125" defaultRowHeight="11.25" x14ac:dyDescent="0.2"/>
  <cols>
    <col min="1" max="1" width="3.28515625" style="58" customWidth="1"/>
    <col min="2" max="2" width="63.140625" style="58" customWidth="1"/>
    <col min="3" max="3" width="17.7109375" style="58" customWidth="1"/>
    <col min="4" max="16384" width="11.42578125" style="58"/>
  </cols>
  <sheetData>
    <row r="1" spans="1:3" s="85" customFormat="1" ht="18" customHeight="1" x14ac:dyDescent="0.25">
      <c r="A1" s="145" t="s">
        <v>582</v>
      </c>
      <c r="B1" s="146"/>
      <c r="C1" s="147"/>
    </row>
    <row r="2" spans="1:3" s="85" customFormat="1" ht="18" customHeight="1" x14ac:dyDescent="0.25">
      <c r="A2" s="148" t="s">
        <v>457</v>
      </c>
      <c r="B2" s="163"/>
      <c r="C2" s="150"/>
    </row>
    <row r="3" spans="1:3" s="85" customFormat="1" ht="18" customHeight="1" x14ac:dyDescent="0.25">
      <c r="A3" s="148" t="s">
        <v>585</v>
      </c>
      <c r="B3" s="149"/>
      <c r="C3" s="150"/>
    </row>
    <row r="4" spans="1:3" s="86" customFormat="1" x14ac:dyDescent="0.2">
      <c r="A4" s="151" t="s">
        <v>458</v>
      </c>
      <c r="B4" s="152"/>
      <c r="C4" s="153"/>
    </row>
    <row r="5" spans="1:3" s="87" customFormat="1" x14ac:dyDescent="0.2">
      <c r="A5" s="57" t="s">
        <v>459</v>
      </c>
      <c r="B5" s="57"/>
      <c r="C5" s="120">
        <v>3808064.64</v>
      </c>
    </row>
    <row r="6" spans="1:3" x14ac:dyDescent="0.2">
      <c r="B6" s="88"/>
      <c r="C6" s="121"/>
    </row>
    <row r="7" spans="1:3" x14ac:dyDescent="0.2">
      <c r="A7" s="89" t="s">
        <v>460</v>
      </c>
      <c r="B7" s="89"/>
      <c r="C7" s="122">
        <f>SUM(C8:C13)</f>
        <v>0</v>
      </c>
    </row>
    <row r="8" spans="1:3" x14ac:dyDescent="0.2">
      <c r="A8" s="90" t="s">
        <v>461</v>
      </c>
      <c r="B8" s="91" t="s">
        <v>339</v>
      </c>
      <c r="C8" s="123">
        <v>0</v>
      </c>
    </row>
    <row r="9" spans="1:3" x14ac:dyDescent="0.2">
      <c r="A9" s="59" t="s">
        <v>462</v>
      </c>
      <c r="B9" s="92" t="s">
        <v>463</v>
      </c>
      <c r="C9" s="123">
        <v>0</v>
      </c>
    </row>
    <row r="10" spans="1:3" x14ac:dyDescent="0.2">
      <c r="A10" s="59" t="s">
        <v>464</v>
      </c>
      <c r="B10" s="92" t="s">
        <v>330</v>
      </c>
      <c r="C10" s="123">
        <v>0</v>
      </c>
    </row>
    <row r="11" spans="1:3" x14ac:dyDescent="0.2">
      <c r="A11" s="59" t="s">
        <v>465</v>
      </c>
      <c r="B11" s="92" t="s">
        <v>329</v>
      </c>
      <c r="C11" s="123">
        <v>0</v>
      </c>
    </row>
    <row r="12" spans="1:3" x14ac:dyDescent="0.2">
      <c r="A12" s="59" t="s">
        <v>466</v>
      </c>
      <c r="B12" s="92" t="s">
        <v>323</v>
      </c>
      <c r="C12" s="123">
        <v>0</v>
      </c>
    </row>
    <row r="13" spans="1:3" x14ac:dyDescent="0.2">
      <c r="A13" s="93" t="s">
        <v>467</v>
      </c>
      <c r="B13" s="94" t="s">
        <v>468</v>
      </c>
      <c r="C13" s="123">
        <v>0</v>
      </c>
    </row>
    <row r="14" spans="1:3" x14ac:dyDescent="0.2">
      <c r="A14" s="95"/>
      <c r="B14" s="96"/>
      <c r="C14" s="124"/>
    </row>
    <row r="15" spans="1:3" x14ac:dyDescent="0.2">
      <c r="A15" s="89" t="s">
        <v>469</v>
      </c>
      <c r="B15" s="88"/>
      <c r="C15" s="122">
        <f>SUM(C16:C18)</f>
        <v>0</v>
      </c>
    </row>
    <row r="16" spans="1:3" x14ac:dyDescent="0.2">
      <c r="A16" s="97">
        <v>3.1</v>
      </c>
      <c r="B16" s="92" t="s">
        <v>470</v>
      </c>
      <c r="C16" s="123">
        <v>0</v>
      </c>
    </row>
    <row r="17" spans="1:3" x14ac:dyDescent="0.2">
      <c r="A17" s="60">
        <v>3.2</v>
      </c>
      <c r="B17" s="92" t="s">
        <v>471</v>
      </c>
      <c r="C17" s="123">
        <v>0</v>
      </c>
    </row>
    <row r="18" spans="1:3" x14ac:dyDescent="0.2">
      <c r="A18" s="60">
        <v>3.3</v>
      </c>
      <c r="B18" s="94" t="s">
        <v>472</v>
      </c>
      <c r="C18" s="125">
        <v>0</v>
      </c>
    </row>
    <row r="19" spans="1:3" x14ac:dyDescent="0.2">
      <c r="B19" s="98"/>
      <c r="C19" s="126"/>
    </row>
    <row r="20" spans="1:3" x14ac:dyDescent="0.2">
      <c r="A20" s="61" t="s">
        <v>586</v>
      </c>
      <c r="B20" s="61"/>
      <c r="C20" s="120">
        <f>C5+C7-C15</f>
        <v>3808064.64</v>
      </c>
    </row>
    <row r="22" spans="1:3" ht="26.25" customHeight="1" x14ac:dyDescent="0.2">
      <c r="B22" s="58" t="s">
        <v>202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Normal="100" zoomScaleSheetLayoutView="100" workbookViewId="0">
      <selection activeCell="B8" sqref="B8"/>
    </sheetView>
  </sheetViews>
  <sheetFormatPr baseColWidth="10" defaultColWidth="11.42578125" defaultRowHeight="11.25" x14ac:dyDescent="0.2"/>
  <cols>
    <col min="1" max="1" width="3.7109375" style="58" customWidth="1"/>
    <col min="2" max="2" width="62.140625" style="58" customWidth="1"/>
    <col min="3" max="3" width="17.7109375" style="58" customWidth="1"/>
    <col min="4" max="16384" width="11.42578125" style="58"/>
  </cols>
  <sheetData>
    <row r="1" spans="1:3" s="99" customFormat="1" ht="18.95" customHeight="1" x14ac:dyDescent="0.25">
      <c r="A1" s="154" t="s">
        <v>582</v>
      </c>
      <c r="B1" s="155"/>
      <c r="C1" s="156"/>
    </row>
    <row r="2" spans="1:3" s="99" customFormat="1" ht="18.95" customHeight="1" x14ac:dyDescent="0.25">
      <c r="A2" s="157" t="s">
        <v>505</v>
      </c>
      <c r="B2" s="164"/>
      <c r="C2" s="159"/>
    </row>
    <row r="3" spans="1:3" s="99" customFormat="1" ht="18.95" customHeight="1" x14ac:dyDescent="0.25">
      <c r="A3" s="157" t="s">
        <v>585</v>
      </c>
      <c r="B3" s="158"/>
      <c r="C3" s="159"/>
    </row>
    <row r="4" spans="1:3" s="95" customFormat="1" x14ac:dyDescent="0.2">
      <c r="A4" s="151" t="s">
        <v>458</v>
      </c>
      <c r="B4" s="152"/>
      <c r="C4" s="153"/>
    </row>
    <row r="5" spans="1:3" x14ac:dyDescent="0.2">
      <c r="A5" s="64" t="s">
        <v>504</v>
      </c>
      <c r="B5" s="57"/>
      <c r="C5" s="127">
        <v>3808064.64</v>
      </c>
    </row>
    <row r="6" spans="1:3" x14ac:dyDescent="0.2">
      <c r="A6" s="63"/>
      <c r="B6" s="88"/>
      <c r="C6" s="121"/>
    </row>
    <row r="7" spans="1:3" x14ac:dyDescent="0.2">
      <c r="A7" s="89" t="s">
        <v>503</v>
      </c>
      <c r="B7" s="100"/>
      <c r="C7" s="122">
        <f>SUM(C8:C28)</f>
        <v>175415.86</v>
      </c>
    </row>
    <row r="8" spans="1:3" x14ac:dyDescent="0.2">
      <c r="A8" s="101">
        <v>2.1</v>
      </c>
      <c r="B8" s="102" t="s">
        <v>308</v>
      </c>
      <c r="C8" s="128">
        <v>0</v>
      </c>
    </row>
    <row r="9" spans="1:3" x14ac:dyDescent="0.2">
      <c r="A9" s="101">
        <v>2.2000000000000002</v>
      </c>
      <c r="B9" s="102" t="s">
        <v>311</v>
      </c>
      <c r="C9" s="128">
        <v>0</v>
      </c>
    </row>
    <row r="10" spans="1:3" x14ac:dyDescent="0.2">
      <c r="A10" s="103">
        <v>2.2999999999999998</v>
      </c>
      <c r="B10" s="104" t="s">
        <v>128</v>
      </c>
      <c r="C10" s="128">
        <v>0</v>
      </c>
    </row>
    <row r="11" spans="1:3" x14ac:dyDescent="0.2">
      <c r="A11" s="103">
        <v>2.4</v>
      </c>
      <c r="B11" s="104" t="s">
        <v>129</v>
      </c>
      <c r="C11" s="128">
        <v>175415.86</v>
      </c>
    </row>
    <row r="12" spans="1:3" x14ac:dyDescent="0.2">
      <c r="A12" s="103">
        <v>2.5</v>
      </c>
      <c r="B12" s="104" t="s">
        <v>130</v>
      </c>
      <c r="C12" s="128">
        <v>0</v>
      </c>
    </row>
    <row r="13" spans="1:3" x14ac:dyDescent="0.2">
      <c r="A13" s="103">
        <v>2.6</v>
      </c>
      <c r="B13" s="104" t="s">
        <v>131</v>
      </c>
      <c r="C13" s="128">
        <v>0</v>
      </c>
    </row>
    <row r="14" spans="1:3" x14ac:dyDescent="0.2">
      <c r="A14" s="103">
        <v>2.7</v>
      </c>
      <c r="B14" s="104" t="s">
        <v>132</v>
      </c>
      <c r="C14" s="128">
        <v>0</v>
      </c>
    </row>
    <row r="15" spans="1:3" x14ac:dyDescent="0.2">
      <c r="A15" s="103">
        <v>2.8</v>
      </c>
      <c r="B15" s="104" t="s">
        <v>133</v>
      </c>
      <c r="C15" s="128">
        <v>0</v>
      </c>
    </row>
    <row r="16" spans="1:3" x14ac:dyDescent="0.2">
      <c r="A16" s="103">
        <v>2.9</v>
      </c>
      <c r="B16" s="104" t="s">
        <v>135</v>
      </c>
      <c r="C16" s="128">
        <v>0</v>
      </c>
    </row>
    <row r="17" spans="1:3" x14ac:dyDescent="0.2">
      <c r="A17" s="103" t="s">
        <v>502</v>
      </c>
      <c r="B17" s="104" t="s">
        <v>501</v>
      </c>
      <c r="C17" s="128">
        <v>0</v>
      </c>
    </row>
    <row r="18" spans="1:3" x14ac:dyDescent="0.2">
      <c r="A18" s="103" t="s">
        <v>500</v>
      </c>
      <c r="B18" s="104" t="s">
        <v>139</v>
      </c>
      <c r="C18" s="128">
        <v>0</v>
      </c>
    </row>
    <row r="19" spans="1:3" x14ac:dyDescent="0.2">
      <c r="A19" s="103" t="s">
        <v>499</v>
      </c>
      <c r="B19" s="104" t="s">
        <v>498</v>
      </c>
      <c r="C19" s="128">
        <v>0</v>
      </c>
    </row>
    <row r="20" spans="1:3" x14ac:dyDescent="0.2">
      <c r="A20" s="103" t="s">
        <v>497</v>
      </c>
      <c r="B20" s="104" t="s">
        <v>496</v>
      </c>
      <c r="C20" s="128">
        <v>0</v>
      </c>
    </row>
    <row r="21" spans="1:3" x14ac:dyDescent="0.2">
      <c r="A21" s="103" t="s">
        <v>495</v>
      </c>
      <c r="B21" s="104" t="s">
        <v>494</v>
      </c>
      <c r="C21" s="128">
        <v>0</v>
      </c>
    </row>
    <row r="22" spans="1:3" x14ac:dyDescent="0.2">
      <c r="A22" s="103" t="s">
        <v>493</v>
      </c>
      <c r="B22" s="104" t="s">
        <v>492</v>
      </c>
      <c r="C22" s="128">
        <v>0</v>
      </c>
    </row>
    <row r="23" spans="1:3" x14ac:dyDescent="0.2">
      <c r="A23" s="103" t="s">
        <v>491</v>
      </c>
      <c r="B23" s="104" t="s">
        <v>490</v>
      </c>
      <c r="C23" s="128">
        <v>0</v>
      </c>
    </row>
    <row r="24" spans="1:3" x14ac:dyDescent="0.2">
      <c r="A24" s="103" t="s">
        <v>489</v>
      </c>
      <c r="B24" s="104" t="s">
        <v>488</v>
      </c>
      <c r="C24" s="128">
        <v>0</v>
      </c>
    </row>
    <row r="25" spans="1:3" x14ac:dyDescent="0.2">
      <c r="A25" s="103" t="s">
        <v>487</v>
      </c>
      <c r="B25" s="104" t="s">
        <v>486</v>
      </c>
      <c r="C25" s="128">
        <v>0</v>
      </c>
    </row>
    <row r="26" spans="1:3" x14ac:dyDescent="0.2">
      <c r="A26" s="103" t="s">
        <v>485</v>
      </c>
      <c r="B26" s="104" t="s">
        <v>484</v>
      </c>
      <c r="C26" s="128">
        <v>0</v>
      </c>
    </row>
    <row r="27" spans="1:3" x14ac:dyDescent="0.2">
      <c r="A27" s="103" t="s">
        <v>483</v>
      </c>
      <c r="B27" s="104" t="s">
        <v>482</v>
      </c>
      <c r="C27" s="128">
        <v>0</v>
      </c>
    </row>
    <row r="28" spans="1:3" x14ac:dyDescent="0.2">
      <c r="A28" s="103" t="s">
        <v>481</v>
      </c>
      <c r="B28" s="102" t="s">
        <v>480</v>
      </c>
      <c r="C28" s="128">
        <v>0</v>
      </c>
    </row>
    <row r="29" spans="1:3" x14ac:dyDescent="0.2">
      <c r="A29" s="105"/>
      <c r="B29" s="106"/>
      <c r="C29" s="129"/>
    </row>
    <row r="30" spans="1:3" x14ac:dyDescent="0.2">
      <c r="A30" s="107" t="s">
        <v>479</v>
      </c>
      <c r="B30" s="108"/>
      <c r="C30" s="130">
        <f>SUM(C31:C35)</f>
        <v>45815.09</v>
      </c>
    </row>
    <row r="31" spans="1:3" x14ac:dyDescent="0.2">
      <c r="A31" s="103" t="s">
        <v>478</v>
      </c>
      <c r="B31" s="104" t="s">
        <v>233</v>
      </c>
      <c r="C31" s="128">
        <v>45815.09</v>
      </c>
    </row>
    <row r="32" spans="1:3" x14ac:dyDescent="0.2">
      <c r="A32" s="103" t="s">
        <v>477</v>
      </c>
      <c r="B32" s="104" t="s">
        <v>224</v>
      </c>
      <c r="C32" s="128">
        <v>0</v>
      </c>
    </row>
    <row r="33" spans="1:3" x14ac:dyDescent="0.2">
      <c r="A33" s="103" t="s">
        <v>476</v>
      </c>
      <c r="B33" s="104" t="s">
        <v>221</v>
      </c>
      <c r="C33" s="128">
        <v>0</v>
      </c>
    </row>
    <row r="34" spans="1:3" x14ac:dyDescent="0.2">
      <c r="A34" s="103" t="s">
        <v>475</v>
      </c>
      <c r="B34" s="104" t="s">
        <v>215</v>
      </c>
      <c r="C34" s="128">
        <v>0</v>
      </c>
    </row>
    <row r="35" spans="1:3" x14ac:dyDescent="0.2">
      <c r="A35" s="103" t="s">
        <v>474</v>
      </c>
      <c r="B35" s="102" t="s">
        <v>473</v>
      </c>
      <c r="C35" s="131">
        <v>0</v>
      </c>
    </row>
    <row r="36" spans="1:3" x14ac:dyDescent="0.2">
      <c r="A36" s="63"/>
      <c r="B36" s="109"/>
      <c r="C36" s="132"/>
    </row>
    <row r="37" spans="1:3" x14ac:dyDescent="0.2">
      <c r="A37" s="62" t="s">
        <v>587</v>
      </c>
      <c r="B37" s="57"/>
      <c r="C37" s="120">
        <f>C5-C7+C30</f>
        <v>3678463.87</v>
      </c>
    </row>
    <row r="39" spans="1:3" x14ac:dyDescent="0.2">
      <c r="B39" s="58" t="s">
        <v>202</v>
      </c>
    </row>
    <row r="41" spans="1:3" ht="15" customHeight="1" x14ac:dyDescent="0.2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zoomScaleNormal="100" zoomScaleSheetLayoutView="100" workbookViewId="0">
      <selection activeCell="B9" sqref="B9"/>
    </sheetView>
  </sheetViews>
  <sheetFormatPr baseColWidth="10" defaultColWidth="9.140625" defaultRowHeight="11.25" x14ac:dyDescent="0.2"/>
  <cols>
    <col min="1" max="1" width="10" style="73" customWidth="1"/>
    <col min="2" max="2" width="68.5703125" style="73" bestFit="1" customWidth="1"/>
    <col min="3" max="3" width="17.42578125" style="73" bestFit="1" customWidth="1"/>
    <col min="4" max="5" width="23.7109375" style="73" bestFit="1" customWidth="1"/>
    <col min="6" max="6" width="19.28515625" style="73" customWidth="1"/>
    <col min="7" max="7" width="20.5703125" style="73" customWidth="1"/>
    <col min="8" max="10" width="20.28515625" style="73" customWidth="1"/>
    <col min="11" max="16384" width="9.140625" style="73"/>
  </cols>
  <sheetData>
    <row r="1" spans="1:10" ht="18.95" customHeight="1" x14ac:dyDescent="0.2">
      <c r="A1" s="144" t="s">
        <v>582</v>
      </c>
      <c r="B1" s="160"/>
      <c r="C1" s="160"/>
      <c r="D1" s="160"/>
      <c r="E1" s="160"/>
      <c r="F1" s="160"/>
      <c r="G1" s="42" t="s">
        <v>60</v>
      </c>
      <c r="H1" s="43">
        <v>2023</v>
      </c>
    </row>
    <row r="2" spans="1:10" ht="18.95" customHeight="1" x14ac:dyDescent="0.2">
      <c r="A2" s="144" t="s">
        <v>554</v>
      </c>
      <c r="B2" s="160"/>
      <c r="C2" s="160"/>
      <c r="D2" s="160"/>
      <c r="E2" s="160"/>
      <c r="F2" s="160"/>
      <c r="G2" s="42" t="s">
        <v>62</v>
      </c>
      <c r="H2" s="43" t="s">
        <v>556</v>
      </c>
    </row>
    <row r="3" spans="1:10" ht="18.95" customHeight="1" x14ac:dyDescent="0.2">
      <c r="A3" s="161" t="s">
        <v>585</v>
      </c>
      <c r="B3" s="162"/>
      <c r="C3" s="162"/>
      <c r="D3" s="162"/>
      <c r="E3" s="162"/>
      <c r="F3" s="162"/>
      <c r="G3" s="42" t="s">
        <v>63</v>
      </c>
      <c r="H3" s="43">
        <v>4</v>
      </c>
    </row>
    <row r="4" spans="1:10" x14ac:dyDescent="0.2">
      <c r="A4" s="44" t="s">
        <v>64</v>
      </c>
      <c r="B4" s="45"/>
      <c r="C4" s="45"/>
      <c r="D4" s="45"/>
      <c r="E4" s="45"/>
      <c r="F4" s="45"/>
      <c r="G4" s="45"/>
      <c r="H4" s="45"/>
    </row>
    <row r="7" spans="1:10" x14ac:dyDescent="0.2">
      <c r="A7" s="46" t="s">
        <v>66</v>
      </c>
      <c r="B7" s="46" t="s">
        <v>553</v>
      </c>
      <c r="C7" s="46" t="s">
        <v>552</v>
      </c>
      <c r="D7" s="46" t="s">
        <v>551</v>
      </c>
      <c r="E7" s="46" t="s">
        <v>550</v>
      </c>
      <c r="F7" s="46" t="s">
        <v>549</v>
      </c>
      <c r="G7" s="46" t="s">
        <v>544</v>
      </c>
      <c r="H7" s="46" t="s">
        <v>548</v>
      </c>
      <c r="I7" s="46" t="s">
        <v>547</v>
      </c>
      <c r="J7" s="46" t="s">
        <v>546</v>
      </c>
    </row>
    <row r="8" spans="1:10" s="52" customFormat="1" x14ac:dyDescent="0.2">
      <c r="A8" s="50">
        <v>7000</v>
      </c>
      <c r="B8" s="52" t="s">
        <v>545</v>
      </c>
    </row>
    <row r="9" spans="1:10" x14ac:dyDescent="0.2">
      <c r="A9" s="73">
        <v>7110</v>
      </c>
      <c r="B9" s="73" t="s">
        <v>544</v>
      </c>
      <c r="C9" s="48">
        <v>0</v>
      </c>
      <c r="D9" s="48">
        <v>0</v>
      </c>
      <c r="E9" s="48">
        <v>0</v>
      </c>
      <c r="F9" s="48">
        <f>C9+D9+E9</f>
        <v>0</v>
      </c>
    </row>
    <row r="10" spans="1:10" x14ac:dyDescent="0.2">
      <c r="A10" s="73">
        <v>7120</v>
      </c>
      <c r="B10" s="73" t="s">
        <v>543</v>
      </c>
      <c r="C10" s="48">
        <v>0</v>
      </c>
      <c r="D10" s="48">
        <v>0</v>
      </c>
      <c r="E10" s="48">
        <v>0</v>
      </c>
      <c r="F10" s="48">
        <f t="shared" ref="F10:F47" si="0">C10+D10+E10</f>
        <v>0</v>
      </c>
    </row>
    <row r="11" spans="1:10" x14ac:dyDescent="0.2">
      <c r="A11" s="73">
        <v>7130</v>
      </c>
      <c r="B11" s="73" t="s">
        <v>542</v>
      </c>
      <c r="C11" s="48">
        <v>0</v>
      </c>
      <c r="D11" s="48">
        <v>0</v>
      </c>
      <c r="E11" s="48">
        <v>0</v>
      </c>
      <c r="F11" s="48">
        <f t="shared" si="0"/>
        <v>0</v>
      </c>
    </row>
    <row r="12" spans="1:10" x14ac:dyDescent="0.2">
      <c r="A12" s="73">
        <v>7140</v>
      </c>
      <c r="B12" s="73" t="s">
        <v>541</v>
      </c>
      <c r="C12" s="48">
        <v>0</v>
      </c>
      <c r="D12" s="48">
        <v>0</v>
      </c>
      <c r="E12" s="48">
        <v>0</v>
      </c>
      <c r="F12" s="48">
        <f t="shared" si="0"/>
        <v>0</v>
      </c>
    </row>
    <row r="13" spans="1:10" x14ac:dyDescent="0.2">
      <c r="A13" s="73">
        <v>7150</v>
      </c>
      <c r="B13" s="73" t="s">
        <v>540</v>
      </c>
      <c r="C13" s="48">
        <v>0</v>
      </c>
      <c r="D13" s="48">
        <v>0</v>
      </c>
      <c r="E13" s="48">
        <v>0</v>
      </c>
      <c r="F13" s="48">
        <f t="shared" si="0"/>
        <v>0</v>
      </c>
    </row>
    <row r="14" spans="1:10" x14ac:dyDescent="0.2">
      <c r="A14" s="73">
        <v>7160</v>
      </c>
      <c r="B14" s="73" t="s">
        <v>539</v>
      </c>
      <c r="C14" s="48">
        <v>0</v>
      </c>
      <c r="D14" s="48">
        <v>0</v>
      </c>
      <c r="E14" s="48">
        <v>0</v>
      </c>
      <c r="F14" s="48">
        <f t="shared" si="0"/>
        <v>0</v>
      </c>
    </row>
    <row r="15" spans="1:10" x14ac:dyDescent="0.2">
      <c r="A15" s="73">
        <v>7210</v>
      </c>
      <c r="B15" s="73" t="s">
        <v>538</v>
      </c>
      <c r="C15" s="48">
        <v>0</v>
      </c>
      <c r="D15" s="48">
        <v>0</v>
      </c>
      <c r="E15" s="48">
        <v>0</v>
      </c>
      <c r="F15" s="48">
        <f t="shared" si="0"/>
        <v>0</v>
      </c>
    </row>
    <row r="16" spans="1:10" x14ac:dyDescent="0.2">
      <c r="A16" s="73">
        <v>7220</v>
      </c>
      <c r="B16" s="73" t="s">
        <v>537</v>
      </c>
      <c r="C16" s="48">
        <v>0</v>
      </c>
      <c r="D16" s="48">
        <v>0</v>
      </c>
      <c r="E16" s="48">
        <v>0</v>
      </c>
      <c r="F16" s="48">
        <f t="shared" si="0"/>
        <v>0</v>
      </c>
    </row>
    <row r="17" spans="1:6" x14ac:dyDescent="0.2">
      <c r="A17" s="73">
        <v>7230</v>
      </c>
      <c r="B17" s="73" t="s">
        <v>536</v>
      </c>
      <c r="C17" s="48">
        <v>0</v>
      </c>
      <c r="D17" s="48">
        <v>0</v>
      </c>
      <c r="E17" s="48">
        <v>0</v>
      </c>
      <c r="F17" s="48">
        <f t="shared" si="0"/>
        <v>0</v>
      </c>
    </row>
    <row r="18" spans="1:6" x14ac:dyDescent="0.2">
      <c r="A18" s="73">
        <v>7240</v>
      </c>
      <c r="B18" s="73" t="s">
        <v>535</v>
      </c>
      <c r="C18" s="48">
        <v>0</v>
      </c>
      <c r="D18" s="48">
        <v>0</v>
      </c>
      <c r="E18" s="48">
        <v>0</v>
      </c>
      <c r="F18" s="48">
        <f t="shared" si="0"/>
        <v>0</v>
      </c>
    </row>
    <row r="19" spans="1:6" x14ac:dyDescent="0.2">
      <c r="A19" s="73">
        <v>7250</v>
      </c>
      <c r="B19" s="73" t="s">
        <v>534</v>
      </c>
      <c r="C19" s="48">
        <v>0</v>
      </c>
      <c r="D19" s="48">
        <v>0</v>
      </c>
      <c r="E19" s="48">
        <v>0</v>
      </c>
      <c r="F19" s="48">
        <f t="shared" si="0"/>
        <v>0</v>
      </c>
    </row>
    <row r="20" spans="1:6" x14ac:dyDescent="0.2">
      <c r="A20" s="73">
        <v>7260</v>
      </c>
      <c r="B20" s="73" t="s">
        <v>533</v>
      </c>
      <c r="C20" s="48">
        <v>0</v>
      </c>
      <c r="D20" s="48">
        <v>0</v>
      </c>
      <c r="E20" s="48">
        <v>0</v>
      </c>
      <c r="F20" s="48">
        <f t="shared" si="0"/>
        <v>0</v>
      </c>
    </row>
    <row r="21" spans="1:6" x14ac:dyDescent="0.2">
      <c r="A21" s="73">
        <v>7310</v>
      </c>
      <c r="B21" s="73" t="s">
        <v>532</v>
      </c>
      <c r="C21" s="48">
        <v>0</v>
      </c>
      <c r="D21" s="48">
        <v>0</v>
      </c>
      <c r="E21" s="48">
        <v>0</v>
      </c>
      <c r="F21" s="48">
        <f t="shared" si="0"/>
        <v>0</v>
      </c>
    </row>
    <row r="22" spans="1:6" x14ac:dyDescent="0.2">
      <c r="A22" s="73">
        <v>7320</v>
      </c>
      <c r="B22" s="73" t="s">
        <v>531</v>
      </c>
      <c r="C22" s="48">
        <v>0</v>
      </c>
      <c r="D22" s="48">
        <v>0</v>
      </c>
      <c r="E22" s="48">
        <v>0</v>
      </c>
      <c r="F22" s="48">
        <f t="shared" si="0"/>
        <v>0</v>
      </c>
    </row>
    <row r="23" spans="1:6" x14ac:dyDescent="0.2">
      <c r="A23" s="73">
        <v>7330</v>
      </c>
      <c r="B23" s="73" t="s">
        <v>530</v>
      </c>
      <c r="C23" s="48">
        <v>0</v>
      </c>
      <c r="D23" s="48">
        <v>0</v>
      </c>
      <c r="E23" s="48">
        <v>0</v>
      </c>
      <c r="F23" s="48">
        <f t="shared" si="0"/>
        <v>0</v>
      </c>
    </row>
    <row r="24" spans="1:6" x14ac:dyDescent="0.2">
      <c r="A24" s="73">
        <v>7340</v>
      </c>
      <c r="B24" s="73" t="s">
        <v>529</v>
      </c>
      <c r="C24" s="48">
        <v>0</v>
      </c>
      <c r="D24" s="48">
        <v>0</v>
      </c>
      <c r="E24" s="48">
        <v>0</v>
      </c>
      <c r="F24" s="48">
        <f t="shared" si="0"/>
        <v>0</v>
      </c>
    </row>
    <row r="25" spans="1:6" x14ac:dyDescent="0.2">
      <c r="A25" s="73">
        <v>7350</v>
      </c>
      <c r="B25" s="73" t="s">
        <v>528</v>
      </c>
      <c r="C25" s="48">
        <v>0</v>
      </c>
      <c r="D25" s="48">
        <v>0</v>
      </c>
      <c r="E25" s="48">
        <v>0</v>
      </c>
      <c r="F25" s="48">
        <f t="shared" si="0"/>
        <v>0</v>
      </c>
    </row>
    <row r="26" spans="1:6" x14ac:dyDescent="0.2">
      <c r="A26" s="73">
        <v>7360</v>
      </c>
      <c r="B26" s="73" t="s">
        <v>527</v>
      </c>
      <c r="C26" s="48">
        <v>0</v>
      </c>
      <c r="D26" s="48">
        <v>0</v>
      </c>
      <c r="E26" s="48">
        <v>0</v>
      </c>
      <c r="F26" s="48">
        <f t="shared" si="0"/>
        <v>0</v>
      </c>
    </row>
    <row r="27" spans="1:6" x14ac:dyDescent="0.2">
      <c r="A27" s="73">
        <v>7410</v>
      </c>
      <c r="B27" s="73" t="s">
        <v>526</v>
      </c>
      <c r="C27" s="48">
        <v>0</v>
      </c>
      <c r="D27" s="48">
        <v>0</v>
      </c>
      <c r="E27" s="48">
        <v>0</v>
      </c>
      <c r="F27" s="48">
        <f t="shared" si="0"/>
        <v>0</v>
      </c>
    </row>
    <row r="28" spans="1:6" x14ac:dyDescent="0.2">
      <c r="A28" s="73">
        <v>7420</v>
      </c>
      <c r="B28" s="73" t="s">
        <v>525</v>
      </c>
      <c r="C28" s="48">
        <v>0</v>
      </c>
      <c r="D28" s="48">
        <v>0</v>
      </c>
      <c r="E28" s="48">
        <v>0</v>
      </c>
      <c r="F28" s="48">
        <f t="shared" si="0"/>
        <v>0</v>
      </c>
    </row>
    <row r="29" spans="1:6" x14ac:dyDescent="0.2">
      <c r="A29" s="73">
        <v>7510</v>
      </c>
      <c r="B29" s="73" t="s">
        <v>524</v>
      </c>
      <c r="C29" s="48">
        <v>0</v>
      </c>
      <c r="D29" s="48">
        <v>0</v>
      </c>
      <c r="E29" s="48">
        <v>0</v>
      </c>
      <c r="F29" s="48">
        <f t="shared" si="0"/>
        <v>0</v>
      </c>
    </row>
    <row r="30" spans="1:6" x14ac:dyDescent="0.2">
      <c r="A30" s="73">
        <v>7520</v>
      </c>
      <c r="B30" s="73" t="s">
        <v>523</v>
      </c>
      <c r="C30" s="48">
        <v>0</v>
      </c>
      <c r="D30" s="48">
        <v>0</v>
      </c>
      <c r="E30" s="48">
        <v>0</v>
      </c>
      <c r="F30" s="48">
        <f t="shared" si="0"/>
        <v>0</v>
      </c>
    </row>
    <row r="31" spans="1:6" x14ac:dyDescent="0.2">
      <c r="A31" s="73">
        <v>7610</v>
      </c>
      <c r="B31" s="73" t="s">
        <v>522</v>
      </c>
      <c r="C31" s="48">
        <v>0</v>
      </c>
      <c r="D31" s="48">
        <v>0</v>
      </c>
      <c r="E31" s="48">
        <v>0</v>
      </c>
      <c r="F31" s="48">
        <f t="shared" si="0"/>
        <v>0</v>
      </c>
    </row>
    <row r="32" spans="1:6" x14ac:dyDescent="0.2">
      <c r="A32" s="73">
        <v>7620</v>
      </c>
      <c r="B32" s="73" t="s">
        <v>521</v>
      </c>
      <c r="C32" s="48">
        <v>0</v>
      </c>
      <c r="D32" s="48">
        <v>0</v>
      </c>
      <c r="E32" s="48">
        <v>0</v>
      </c>
      <c r="F32" s="48">
        <f t="shared" si="0"/>
        <v>0</v>
      </c>
    </row>
    <row r="33" spans="1:6" x14ac:dyDescent="0.2">
      <c r="A33" s="73">
        <v>7630</v>
      </c>
      <c r="B33" s="73" t="s">
        <v>520</v>
      </c>
      <c r="C33" s="48">
        <v>0</v>
      </c>
      <c r="D33" s="48">
        <v>0</v>
      </c>
      <c r="E33" s="48">
        <v>0</v>
      </c>
      <c r="F33" s="48">
        <f t="shared" si="0"/>
        <v>0</v>
      </c>
    </row>
    <row r="34" spans="1:6" x14ac:dyDescent="0.2">
      <c r="A34" s="73">
        <v>7640</v>
      </c>
      <c r="B34" s="73" t="s">
        <v>519</v>
      </c>
      <c r="C34" s="48">
        <v>0</v>
      </c>
      <c r="D34" s="48">
        <v>0</v>
      </c>
      <c r="E34" s="48">
        <v>0</v>
      </c>
      <c r="F34" s="48">
        <f t="shared" si="0"/>
        <v>0</v>
      </c>
    </row>
    <row r="35" spans="1:6" s="52" customFormat="1" x14ac:dyDescent="0.2">
      <c r="A35" s="50">
        <v>8000</v>
      </c>
      <c r="B35" s="52" t="s">
        <v>518</v>
      </c>
    </row>
    <row r="36" spans="1:6" x14ac:dyDescent="0.2">
      <c r="A36" s="73">
        <v>8110</v>
      </c>
      <c r="B36" s="73" t="s">
        <v>517</v>
      </c>
      <c r="C36" s="48">
        <v>0</v>
      </c>
      <c r="D36" s="48">
        <v>3808064.64</v>
      </c>
      <c r="E36" s="48">
        <v>-3808064.64</v>
      </c>
      <c r="F36" s="48">
        <f t="shared" si="0"/>
        <v>0</v>
      </c>
    </row>
    <row r="37" spans="1:6" x14ac:dyDescent="0.2">
      <c r="A37" s="73">
        <v>8120</v>
      </c>
      <c r="B37" s="73" t="s">
        <v>516</v>
      </c>
      <c r="C37" s="48">
        <v>0</v>
      </c>
      <c r="D37" s="48">
        <v>6493254.7300000004</v>
      </c>
      <c r="E37" s="48">
        <v>-6493254.7300000004</v>
      </c>
      <c r="F37" s="48">
        <f t="shared" si="0"/>
        <v>0</v>
      </c>
    </row>
    <row r="38" spans="1:6" x14ac:dyDescent="0.2">
      <c r="A38" s="73">
        <v>8130</v>
      </c>
      <c r="B38" s="73" t="s">
        <v>515</v>
      </c>
      <c r="C38" s="48">
        <v>0</v>
      </c>
      <c r="D38" s="48">
        <v>2493175.04</v>
      </c>
      <c r="E38" s="48">
        <v>-2493175.04</v>
      </c>
      <c r="F38" s="48">
        <f t="shared" si="0"/>
        <v>0</v>
      </c>
    </row>
    <row r="39" spans="1:6" x14ac:dyDescent="0.2">
      <c r="A39" s="73">
        <v>8140</v>
      </c>
      <c r="B39" s="73" t="s">
        <v>514</v>
      </c>
      <c r="C39" s="48">
        <v>0</v>
      </c>
      <c r="D39" s="48">
        <v>183615.05</v>
      </c>
      <c r="E39" s="48">
        <v>-183615.05</v>
      </c>
      <c r="F39" s="48">
        <f t="shared" si="0"/>
        <v>0</v>
      </c>
    </row>
    <row r="40" spans="1:6" x14ac:dyDescent="0.2">
      <c r="A40" s="73">
        <v>8150</v>
      </c>
      <c r="B40" s="73" t="s">
        <v>513</v>
      </c>
      <c r="C40" s="48">
        <v>0</v>
      </c>
      <c r="D40" s="48">
        <v>1850615.25</v>
      </c>
      <c r="E40" s="48">
        <v>-1850615.25</v>
      </c>
      <c r="F40" s="48">
        <f t="shared" si="0"/>
        <v>0</v>
      </c>
    </row>
    <row r="41" spans="1:6" x14ac:dyDescent="0.2">
      <c r="A41" s="73">
        <v>8210</v>
      </c>
      <c r="B41" s="73" t="s">
        <v>512</v>
      </c>
      <c r="C41" s="48">
        <v>0</v>
      </c>
      <c r="D41" s="48">
        <v>3808064.64</v>
      </c>
      <c r="E41" s="48">
        <v>-3808064.64</v>
      </c>
      <c r="F41" s="48">
        <f t="shared" si="0"/>
        <v>0</v>
      </c>
    </row>
    <row r="42" spans="1:6" x14ac:dyDescent="0.2">
      <c r="A42" s="73">
        <v>8220</v>
      </c>
      <c r="B42" s="73" t="s">
        <v>511</v>
      </c>
      <c r="C42" s="48">
        <v>0</v>
      </c>
      <c r="D42" s="48">
        <v>6065866.7400000002</v>
      </c>
      <c r="E42" s="48">
        <v>-6065866.7400000002</v>
      </c>
      <c r="F42" s="48">
        <f t="shared" si="0"/>
        <v>0</v>
      </c>
    </row>
    <row r="43" spans="1:6" x14ac:dyDescent="0.2">
      <c r="A43" s="73">
        <v>8230</v>
      </c>
      <c r="B43" s="73" t="s">
        <v>510</v>
      </c>
      <c r="C43" s="48">
        <v>0</v>
      </c>
      <c r="D43" s="48">
        <v>2257802.1</v>
      </c>
      <c r="E43" s="48">
        <v>-2257802.1</v>
      </c>
      <c r="F43" s="48">
        <f t="shared" si="0"/>
        <v>0</v>
      </c>
    </row>
    <row r="44" spans="1:6" x14ac:dyDescent="0.2">
      <c r="A44" s="73">
        <v>8240</v>
      </c>
      <c r="B44" s="73" t="s">
        <v>509</v>
      </c>
      <c r="C44" s="48">
        <v>0</v>
      </c>
      <c r="D44" s="48">
        <v>2180593.86</v>
      </c>
      <c r="E44" s="48">
        <v>-2180593.86</v>
      </c>
      <c r="F44" s="48">
        <f t="shared" si="0"/>
        <v>0</v>
      </c>
    </row>
    <row r="45" spans="1:6" x14ac:dyDescent="0.2">
      <c r="A45" s="73">
        <v>8250</v>
      </c>
      <c r="B45" s="73" t="s">
        <v>508</v>
      </c>
      <c r="C45" s="48">
        <v>0</v>
      </c>
      <c r="D45" s="48">
        <v>3254941.56</v>
      </c>
      <c r="E45" s="48">
        <v>-3254941.56</v>
      </c>
      <c r="F45" s="48">
        <f t="shared" si="0"/>
        <v>0</v>
      </c>
    </row>
    <row r="46" spans="1:6" x14ac:dyDescent="0.2">
      <c r="A46" s="73">
        <v>8260</v>
      </c>
      <c r="B46" s="73" t="s">
        <v>507</v>
      </c>
      <c r="C46" s="48">
        <v>0</v>
      </c>
      <c r="D46" s="48">
        <v>412102.22</v>
      </c>
      <c r="E46" s="48">
        <v>-412102.22</v>
      </c>
      <c r="F46" s="48">
        <f t="shared" si="0"/>
        <v>0</v>
      </c>
    </row>
    <row r="47" spans="1:6" x14ac:dyDescent="0.2">
      <c r="A47" s="73">
        <v>8270</v>
      </c>
      <c r="B47" s="73" t="s">
        <v>506</v>
      </c>
      <c r="C47" s="48">
        <v>0</v>
      </c>
      <c r="D47" s="48">
        <v>1958333.48</v>
      </c>
      <c r="E47" s="48">
        <v>-1958333.48</v>
      </c>
      <c r="F47" s="48">
        <f t="shared" si="0"/>
        <v>0</v>
      </c>
    </row>
    <row r="49" spans="2:2" x14ac:dyDescent="0.2">
      <c r="B49" s="73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view="pageBreakPreview" zoomScaleNormal="100" zoomScaleSheetLayoutView="100" workbookViewId="0">
      <selection activeCell="A4" sqref="A4"/>
    </sheetView>
  </sheetViews>
  <sheetFormatPr baseColWidth="10" defaultRowHeight="15" x14ac:dyDescent="0.25"/>
  <cols>
    <col min="2" max="2" width="70.85546875" customWidth="1"/>
  </cols>
  <sheetData>
    <row r="1" spans="1:2" x14ac:dyDescent="0.25">
      <c r="A1" s="139" t="s">
        <v>565</v>
      </c>
      <c r="B1" s="139"/>
    </row>
    <row r="2" spans="1:2" x14ac:dyDescent="0.25">
      <c r="A2" s="140" t="s">
        <v>0</v>
      </c>
      <c r="B2" s="140"/>
    </row>
    <row r="3" spans="1:2" x14ac:dyDescent="0.25">
      <c r="A3" s="141" t="s">
        <v>584</v>
      </c>
      <c r="B3" s="141"/>
    </row>
    <row r="4" spans="1:2" x14ac:dyDescent="0.25">
      <c r="A4" s="1" t="s">
        <v>1</v>
      </c>
      <c r="B4" s="2" t="s">
        <v>2</v>
      </c>
    </row>
    <row r="5" spans="1:2" x14ac:dyDescent="0.25">
      <c r="A5" s="3"/>
      <c r="B5" s="4"/>
    </row>
    <row r="6" spans="1:2" x14ac:dyDescent="0.25">
      <c r="A6" s="5"/>
      <c r="B6" s="6" t="s">
        <v>3</v>
      </c>
    </row>
    <row r="7" spans="1:2" x14ac:dyDescent="0.25">
      <c r="A7" s="5"/>
      <c r="B7" s="6"/>
    </row>
    <row r="8" spans="1:2" x14ac:dyDescent="0.25">
      <c r="A8" s="5"/>
      <c r="B8" s="7" t="s">
        <v>4</v>
      </c>
    </row>
    <row r="9" spans="1:2" x14ac:dyDescent="0.25">
      <c r="A9" s="8" t="s">
        <v>5</v>
      </c>
      <c r="B9" s="9" t="s">
        <v>6</v>
      </c>
    </row>
    <row r="10" spans="1:2" x14ac:dyDescent="0.25">
      <c r="A10" s="8" t="s">
        <v>7</v>
      </c>
      <c r="B10" s="9" t="s">
        <v>8</v>
      </c>
    </row>
    <row r="11" spans="1:2" x14ac:dyDescent="0.25">
      <c r="A11" s="8" t="s">
        <v>9</v>
      </c>
      <c r="B11" s="9" t="s">
        <v>10</v>
      </c>
    </row>
    <row r="12" spans="1:2" x14ac:dyDescent="0.25">
      <c r="A12" s="8" t="s">
        <v>11</v>
      </c>
      <c r="B12" s="9" t="s">
        <v>12</v>
      </c>
    </row>
    <row r="13" spans="1:2" x14ac:dyDescent="0.25">
      <c r="A13" s="8" t="s">
        <v>13</v>
      </c>
      <c r="B13" s="9" t="s">
        <v>14</v>
      </c>
    </row>
    <row r="14" spans="1:2" x14ac:dyDescent="0.25">
      <c r="A14" s="8" t="s">
        <v>15</v>
      </c>
      <c r="B14" s="9" t="s">
        <v>16</v>
      </c>
    </row>
    <row r="15" spans="1:2" x14ac:dyDescent="0.25">
      <c r="A15" s="8" t="s">
        <v>17</v>
      </c>
      <c r="B15" s="9" t="s">
        <v>18</v>
      </c>
    </row>
    <row r="16" spans="1:2" x14ac:dyDescent="0.25">
      <c r="A16" s="8" t="s">
        <v>19</v>
      </c>
      <c r="B16" s="9" t="s">
        <v>20</v>
      </c>
    </row>
    <row r="17" spans="1:2" x14ac:dyDescent="0.25">
      <c r="A17" s="8" t="s">
        <v>21</v>
      </c>
      <c r="B17" s="9" t="s">
        <v>22</v>
      </c>
    </row>
    <row r="18" spans="1:2" x14ac:dyDescent="0.25">
      <c r="A18" s="8" t="s">
        <v>23</v>
      </c>
      <c r="B18" s="9" t="s">
        <v>24</v>
      </c>
    </row>
    <row r="19" spans="1:2" x14ac:dyDescent="0.25">
      <c r="A19" s="8" t="s">
        <v>25</v>
      </c>
      <c r="B19" s="9" t="s">
        <v>26</v>
      </c>
    </row>
    <row r="20" spans="1:2" x14ac:dyDescent="0.25">
      <c r="A20" s="8" t="s">
        <v>27</v>
      </c>
      <c r="B20" s="9" t="s">
        <v>28</v>
      </c>
    </row>
    <row r="21" spans="1:2" x14ac:dyDescent="0.25">
      <c r="A21" s="8" t="s">
        <v>29</v>
      </c>
      <c r="B21" s="9" t="s">
        <v>30</v>
      </c>
    </row>
    <row r="22" spans="1:2" x14ac:dyDescent="0.25">
      <c r="A22" s="8" t="s">
        <v>31</v>
      </c>
      <c r="B22" s="9" t="s">
        <v>32</v>
      </c>
    </row>
    <row r="23" spans="1:2" x14ac:dyDescent="0.25">
      <c r="A23" s="8" t="s">
        <v>33</v>
      </c>
      <c r="B23" s="9" t="s">
        <v>34</v>
      </c>
    </row>
    <row r="24" spans="1:2" x14ac:dyDescent="0.25">
      <c r="A24" s="8" t="s">
        <v>35</v>
      </c>
      <c r="B24" s="9" t="s">
        <v>36</v>
      </c>
    </row>
    <row r="25" spans="1:2" x14ac:dyDescent="0.25">
      <c r="A25" s="8" t="s">
        <v>37</v>
      </c>
      <c r="B25" s="9" t="s">
        <v>38</v>
      </c>
    </row>
    <row r="26" spans="1:2" x14ac:dyDescent="0.25">
      <c r="A26" s="8" t="s">
        <v>39</v>
      </c>
      <c r="B26" s="9" t="s">
        <v>40</v>
      </c>
    </row>
    <row r="27" spans="1:2" x14ac:dyDescent="0.25">
      <c r="A27" s="8" t="s">
        <v>41</v>
      </c>
      <c r="B27" s="9" t="s">
        <v>42</v>
      </c>
    </row>
    <row r="28" spans="1:2" x14ac:dyDescent="0.25">
      <c r="A28" s="8" t="s">
        <v>43</v>
      </c>
      <c r="B28" s="9" t="s">
        <v>44</v>
      </c>
    </row>
    <row r="29" spans="1:2" x14ac:dyDescent="0.25">
      <c r="A29" s="8" t="s">
        <v>45</v>
      </c>
      <c r="B29" s="9" t="s">
        <v>46</v>
      </c>
    </row>
    <row r="30" spans="1:2" x14ac:dyDescent="0.25">
      <c r="A30" s="8" t="s">
        <v>47</v>
      </c>
      <c r="B30" s="9" t="s">
        <v>48</v>
      </c>
    </row>
    <row r="31" spans="1:2" x14ac:dyDescent="0.25">
      <c r="A31" s="5"/>
      <c r="B31" s="10"/>
    </row>
    <row r="32" spans="1:2" x14ac:dyDescent="0.25">
      <c r="A32" s="5"/>
      <c r="B32" s="7"/>
    </row>
    <row r="33" spans="1:2" x14ac:dyDescent="0.25">
      <c r="A33" s="8" t="s">
        <v>49</v>
      </c>
      <c r="B33" s="9" t="s">
        <v>50</v>
      </c>
    </row>
    <row r="34" spans="1:2" x14ac:dyDescent="0.25">
      <c r="A34" s="8" t="s">
        <v>51</v>
      </c>
      <c r="B34" s="9" t="s">
        <v>52</v>
      </c>
    </row>
    <row r="35" spans="1:2" x14ac:dyDescent="0.25">
      <c r="A35" s="5"/>
      <c r="B35" s="10"/>
    </row>
    <row r="36" spans="1:2" x14ac:dyDescent="0.25">
      <c r="A36" s="5"/>
      <c r="B36" s="6" t="s">
        <v>53</v>
      </c>
    </row>
    <row r="37" spans="1:2" x14ac:dyDescent="0.25">
      <c r="A37" s="5" t="s">
        <v>54</v>
      </c>
      <c r="B37" s="9" t="s">
        <v>55</v>
      </c>
    </row>
    <row r="38" spans="1:2" x14ac:dyDescent="0.25">
      <c r="A38" s="5"/>
      <c r="B38" s="9" t="s">
        <v>56</v>
      </c>
    </row>
    <row r="39" spans="1:2" ht="15.75" thickBot="1" x14ac:dyDescent="0.3">
      <c r="A39" s="11"/>
      <c r="B39" s="12"/>
    </row>
    <row r="40" spans="1:2" x14ac:dyDescent="0.25">
      <c r="A40" s="13"/>
      <c r="B40" s="13"/>
    </row>
    <row r="41" spans="1:2" x14ac:dyDescent="0.25">
      <c r="A41" s="13"/>
      <c r="B41" s="13"/>
    </row>
    <row r="42" spans="1:2" x14ac:dyDescent="0.25">
      <c r="A42" s="14"/>
      <c r="B42" s="13"/>
    </row>
  </sheetData>
  <mergeCells count="3">
    <mergeCell ref="A1:B1"/>
    <mergeCell ref="A2:B2"/>
    <mergeCell ref="A3:B3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showGridLines="0" zoomScaleNormal="100" zoomScaleSheetLayoutView="100" workbookViewId="0">
      <selection sqref="A1:XFD1048576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8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/>
  </cols>
  <sheetData>
    <row r="1" spans="1:8" s="71" customFormat="1" ht="18.95" customHeight="1" x14ac:dyDescent="0.25">
      <c r="A1" s="142" t="s">
        <v>581</v>
      </c>
      <c r="B1" s="143"/>
      <c r="C1" s="143"/>
      <c r="D1" s="143"/>
      <c r="E1" s="143"/>
      <c r="F1" s="143"/>
      <c r="G1" s="28" t="s">
        <v>60</v>
      </c>
      <c r="H1" s="29">
        <v>2023</v>
      </c>
    </row>
    <row r="2" spans="1:8" s="71" customFormat="1" ht="18.95" customHeight="1" x14ac:dyDescent="0.25">
      <c r="A2" s="142" t="s">
        <v>61</v>
      </c>
      <c r="B2" s="143"/>
      <c r="C2" s="143"/>
      <c r="D2" s="143"/>
      <c r="E2" s="143"/>
      <c r="F2" s="143"/>
      <c r="G2" s="28" t="s">
        <v>62</v>
      </c>
      <c r="H2" s="29" t="s">
        <v>556</v>
      </c>
    </row>
    <row r="3" spans="1:8" s="71" customFormat="1" ht="18.95" customHeight="1" x14ac:dyDescent="0.25">
      <c r="A3" s="142" t="s">
        <v>585</v>
      </c>
      <c r="B3" s="143"/>
      <c r="C3" s="143"/>
      <c r="D3" s="143"/>
      <c r="E3" s="143"/>
      <c r="F3" s="143"/>
      <c r="G3" s="28" t="s">
        <v>63</v>
      </c>
      <c r="H3" s="29">
        <v>4</v>
      </c>
    </row>
    <row r="4" spans="1:8" x14ac:dyDescent="0.2">
      <c r="A4" s="30" t="s">
        <v>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65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66</v>
      </c>
      <c r="B7" s="33" t="s">
        <v>67</v>
      </c>
      <c r="C7" s="33" t="s">
        <v>68</v>
      </c>
      <c r="D7" s="33" t="s">
        <v>69</v>
      </c>
      <c r="E7" s="33"/>
      <c r="F7" s="33"/>
      <c r="G7" s="33"/>
      <c r="H7" s="33"/>
    </row>
    <row r="8" spans="1:8" x14ac:dyDescent="0.2">
      <c r="A8" s="118">
        <v>1114</v>
      </c>
      <c r="B8" s="32" t="s">
        <v>70</v>
      </c>
      <c r="C8" s="34">
        <v>4927851.88</v>
      </c>
    </row>
    <row r="9" spans="1:8" x14ac:dyDescent="0.2">
      <c r="A9" s="118">
        <v>1115</v>
      </c>
      <c r="B9" s="32" t="s">
        <v>71</v>
      </c>
      <c r="C9" s="34">
        <v>0</v>
      </c>
    </row>
    <row r="10" spans="1:8" x14ac:dyDescent="0.2">
      <c r="A10" s="118">
        <v>1121</v>
      </c>
      <c r="B10" s="32" t="s">
        <v>72</v>
      </c>
      <c r="C10" s="34">
        <v>0</v>
      </c>
    </row>
    <row r="11" spans="1:8" x14ac:dyDescent="0.2">
      <c r="A11" s="118">
        <v>1211</v>
      </c>
      <c r="B11" s="32" t="s">
        <v>73</v>
      </c>
      <c r="C11" s="34">
        <v>0</v>
      </c>
    </row>
    <row r="13" spans="1:8" x14ac:dyDescent="0.2">
      <c r="A13" s="31" t="s">
        <v>74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66</v>
      </c>
      <c r="B14" s="33" t="s">
        <v>67</v>
      </c>
      <c r="C14" s="33" t="s">
        <v>68</v>
      </c>
      <c r="D14" s="33">
        <v>2022</v>
      </c>
      <c r="E14" s="33">
        <v>2021</v>
      </c>
      <c r="F14" s="33">
        <v>2020</v>
      </c>
      <c r="G14" s="33">
        <v>2019</v>
      </c>
      <c r="H14" s="33" t="s">
        <v>75</v>
      </c>
    </row>
    <row r="15" spans="1:8" x14ac:dyDescent="0.2">
      <c r="A15" s="118">
        <v>1122</v>
      </c>
      <c r="B15" s="32" t="s">
        <v>76</v>
      </c>
      <c r="C15" s="34">
        <v>11468954.43</v>
      </c>
      <c r="D15" s="34">
        <v>12708611.83</v>
      </c>
      <c r="E15" s="34">
        <v>0</v>
      </c>
      <c r="F15" s="34">
        <v>0</v>
      </c>
      <c r="G15" s="34">
        <v>0</v>
      </c>
    </row>
    <row r="16" spans="1:8" x14ac:dyDescent="0.2">
      <c r="A16" s="118">
        <v>1124</v>
      </c>
      <c r="B16" s="32" t="s">
        <v>77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8" spans="1:8" x14ac:dyDescent="0.2">
      <c r="A18" s="31" t="s">
        <v>78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66</v>
      </c>
      <c r="B19" s="33" t="s">
        <v>67</v>
      </c>
      <c r="C19" s="33" t="s">
        <v>68</v>
      </c>
      <c r="D19" s="33" t="s">
        <v>79</v>
      </c>
      <c r="E19" s="33" t="s">
        <v>80</v>
      </c>
      <c r="F19" s="33" t="s">
        <v>81</v>
      </c>
      <c r="G19" s="33" t="s">
        <v>82</v>
      </c>
      <c r="H19" s="33" t="s">
        <v>83</v>
      </c>
    </row>
    <row r="20" spans="1:8" x14ac:dyDescent="0.2">
      <c r="A20" s="118">
        <v>1123</v>
      </c>
      <c r="B20" s="32" t="s">
        <v>84</v>
      </c>
      <c r="C20" s="34">
        <v>3972.88</v>
      </c>
      <c r="D20" s="34">
        <v>3972.88</v>
      </c>
      <c r="E20" s="34">
        <v>0</v>
      </c>
      <c r="F20" s="34">
        <v>0</v>
      </c>
      <c r="G20" s="34">
        <v>0</v>
      </c>
    </row>
    <row r="21" spans="1:8" x14ac:dyDescent="0.2">
      <c r="A21" s="118">
        <v>1125</v>
      </c>
      <c r="B21" s="32" t="s">
        <v>85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8" x14ac:dyDescent="0.2">
      <c r="A22" s="118">
        <v>1126</v>
      </c>
      <c r="B22" s="32" t="s">
        <v>86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8" x14ac:dyDescent="0.2">
      <c r="A23" s="118">
        <v>1129</v>
      </c>
      <c r="B23" s="32" t="s">
        <v>87</v>
      </c>
      <c r="C23" s="34">
        <v>5113197.8600000003</v>
      </c>
      <c r="D23" s="34">
        <v>5113197.8600000003</v>
      </c>
      <c r="E23" s="34">
        <v>0</v>
      </c>
      <c r="F23" s="34">
        <v>0</v>
      </c>
      <c r="G23" s="34">
        <v>0</v>
      </c>
    </row>
    <row r="24" spans="1:8" x14ac:dyDescent="0.2">
      <c r="A24" s="118">
        <v>1131</v>
      </c>
      <c r="B24" s="32" t="s">
        <v>88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8" x14ac:dyDescent="0.2">
      <c r="A25" s="118">
        <v>1132</v>
      </c>
      <c r="B25" s="32" t="s">
        <v>89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8" x14ac:dyDescent="0.2">
      <c r="A26" s="118">
        <v>1133</v>
      </c>
      <c r="B26" s="32" t="s">
        <v>90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8" x14ac:dyDescent="0.2">
      <c r="A27" s="118">
        <v>1134</v>
      </c>
      <c r="B27" s="32" t="s">
        <v>91</v>
      </c>
      <c r="C27" s="34">
        <v>133594.32</v>
      </c>
      <c r="D27" s="34">
        <v>133594.32</v>
      </c>
      <c r="E27" s="34">
        <v>0</v>
      </c>
      <c r="F27" s="34">
        <v>0</v>
      </c>
      <c r="G27" s="34">
        <v>0</v>
      </c>
    </row>
    <row r="28" spans="1:8" x14ac:dyDescent="0.2">
      <c r="A28" s="118">
        <v>1139</v>
      </c>
      <c r="B28" s="32" t="s">
        <v>92</v>
      </c>
      <c r="C28" s="34">
        <v>14657.62</v>
      </c>
      <c r="D28" s="34">
        <v>14657.62</v>
      </c>
      <c r="E28" s="34">
        <v>0</v>
      </c>
      <c r="F28" s="34">
        <v>0</v>
      </c>
      <c r="G28" s="34">
        <v>0</v>
      </c>
    </row>
    <row r="30" spans="1:8" x14ac:dyDescent="0.2">
      <c r="A30" s="31" t="s">
        <v>93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66</v>
      </c>
      <c r="B31" s="33" t="s">
        <v>67</v>
      </c>
      <c r="C31" s="33" t="s">
        <v>68</v>
      </c>
      <c r="D31" s="33" t="s">
        <v>94</v>
      </c>
      <c r="E31" s="33" t="s">
        <v>95</v>
      </c>
      <c r="F31" s="33" t="s">
        <v>96</v>
      </c>
      <c r="G31" s="33" t="s">
        <v>97</v>
      </c>
      <c r="H31" s="33"/>
    </row>
    <row r="32" spans="1:8" x14ac:dyDescent="0.2">
      <c r="A32" s="118">
        <v>1140</v>
      </c>
      <c r="B32" s="32" t="s">
        <v>98</v>
      </c>
      <c r="C32" s="34">
        <f>SUM(C33:C37)</f>
        <v>0</v>
      </c>
    </row>
    <row r="33" spans="1:8" x14ac:dyDescent="0.2">
      <c r="A33" s="118">
        <v>1141</v>
      </c>
      <c r="B33" s="32" t="s">
        <v>99</v>
      </c>
      <c r="C33" s="34">
        <v>0</v>
      </c>
    </row>
    <row r="34" spans="1:8" x14ac:dyDescent="0.2">
      <c r="A34" s="118">
        <v>1142</v>
      </c>
      <c r="B34" s="32" t="s">
        <v>100</v>
      </c>
      <c r="C34" s="34">
        <v>0</v>
      </c>
    </row>
    <row r="35" spans="1:8" x14ac:dyDescent="0.2">
      <c r="A35" s="118">
        <v>1143</v>
      </c>
      <c r="B35" s="32" t="s">
        <v>101</v>
      </c>
      <c r="C35" s="34">
        <v>0</v>
      </c>
    </row>
    <row r="36" spans="1:8" x14ac:dyDescent="0.2">
      <c r="A36" s="118">
        <v>1144</v>
      </c>
      <c r="B36" s="32" t="s">
        <v>102</v>
      </c>
      <c r="C36" s="34">
        <v>0</v>
      </c>
    </row>
    <row r="37" spans="1:8" x14ac:dyDescent="0.2">
      <c r="A37" s="118">
        <v>1145</v>
      </c>
      <c r="B37" s="32" t="s">
        <v>103</v>
      </c>
      <c r="C37" s="34">
        <v>0</v>
      </c>
    </row>
    <row r="39" spans="1:8" x14ac:dyDescent="0.2">
      <c r="A39" s="31" t="s">
        <v>104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66</v>
      </c>
      <c r="B40" s="33" t="s">
        <v>67</v>
      </c>
      <c r="C40" s="33" t="s">
        <v>68</v>
      </c>
      <c r="D40" s="33" t="s">
        <v>105</v>
      </c>
      <c r="E40" s="33" t="s">
        <v>106</v>
      </c>
      <c r="F40" s="33" t="s">
        <v>107</v>
      </c>
      <c r="G40" s="33"/>
      <c r="H40" s="33"/>
    </row>
    <row r="41" spans="1:8" x14ac:dyDescent="0.2">
      <c r="A41" s="118">
        <v>1150</v>
      </c>
      <c r="B41" s="32" t="s">
        <v>108</v>
      </c>
      <c r="C41" s="34">
        <f>C42</f>
        <v>0</v>
      </c>
    </row>
    <row r="42" spans="1:8" x14ac:dyDescent="0.2">
      <c r="A42" s="118">
        <v>1151</v>
      </c>
      <c r="B42" s="32" t="s">
        <v>109</v>
      </c>
      <c r="C42" s="34">
        <v>0</v>
      </c>
    </row>
    <row r="44" spans="1:8" x14ac:dyDescent="0.2">
      <c r="A44" s="31" t="s">
        <v>110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66</v>
      </c>
      <c r="B45" s="33" t="s">
        <v>67</v>
      </c>
      <c r="C45" s="33" t="s">
        <v>68</v>
      </c>
      <c r="D45" s="33" t="s">
        <v>69</v>
      </c>
      <c r="E45" s="33" t="s">
        <v>83</v>
      </c>
      <c r="F45" s="33"/>
      <c r="G45" s="33"/>
      <c r="H45" s="33"/>
    </row>
    <row r="46" spans="1:8" x14ac:dyDescent="0.2">
      <c r="A46" s="118">
        <v>1213</v>
      </c>
      <c r="B46" s="32" t="s">
        <v>111</v>
      </c>
      <c r="C46" s="34">
        <v>0</v>
      </c>
    </row>
    <row r="48" spans="1:8" x14ac:dyDescent="0.2">
      <c r="A48" s="31" t="s">
        <v>112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3" t="s">
        <v>66</v>
      </c>
      <c r="B49" s="33" t="s">
        <v>67</v>
      </c>
      <c r="C49" s="33" t="s">
        <v>68</v>
      </c>
      <c r="D49" s="33"/>
      <c r="E49" s="33"/>
      <c r="F49" s="33"/>
      <c r="G49" s="33"/>
      <c r="H49" s="33"/>
    </row>
    <row r="50" spans="1:9" x14ac:dyDescent="0.2">
      <c r="A50" s="118">
        <v>1214</v>
      </c>
      <c r="B50" s="32" t="s">
        <v>113</v>
      </c>
      <c r="C50" s="34">
        <v>0</v>
      </c>
    </row>
    <row r="52" spans="1:9" x14ac:dyDescent="0.2">
      <c r="A52" s="31" t="s">
        <v>114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3" t="s">
        <v>66</v>
      </c>
      <c r="B53" s="33" t="s">
        <v>67</v>
      </c>
      <c r="C53" s="33" t="s">
        <v>68</v>
      </c>
      <c r="D53" s="33" t="s">
        <v>115</v>
      </c>
      <c r="E53" s="33" t="s">
        <v>116</v>
      </c>
      <c r="F53" s="33" t="s">
        <v>105</v>
      </c>
      <c r="G53" s="33" t="s">
        <v>117</v>
      </c>
      <c r="H53" s="33" t="s">
        <v>118</v>
      </c>
      <c r="I53" s="33" t="s">
        <v>557</v>
      </c>
    </row>
    <row r="54" spans="1:9" x14ac:dyDescent="0.2">
      <c r="A54" s="118">
        <v>1230</v>
      </c>
      <c r="B54" s="32" t="s">
        <v>119</v>
      </c>
      <c r="C54" s="34">
        <f>SUM(C55:C61)</f>
        <v>101732547.61</v>
      </c>
      <c r="D54" s="34">
        <f>SUM(D55:D61)</f>
        <v>0</v>
      </c>
      <c r="E54" s="34">
        <f>SUM(E55:E61)</f>
        <v>0</v>
      </c>
    </row>
    <row r="55" spans="1:9" x14ac:dyDescent="0.2">
      <c r="A55" s="118">
        <v>1231</v>
      </c>
      <c r="B55" s="32" t="s">
        <v>120</v>
      </c>
      <c r="C55" s="34">
        <v>22467819.210000001</v>
      </c>
      <c r="D55" s="34">
        <v>0</v>
      </c>
      <c r="E55" s="34">
        <v>0</v>
      </c>
    </row>
    <row r="56" spans="1:9" x14ac:dyDescent="0.2">
      <c r="A56" s="118">
        <v>1232</v>
      </c>
      <c r="B56" s="32" t="s">
        <v>121</v>
      </c>
      <c r="C56" s="34">
        <v>8240684.6699999999</v>
      </c>
      <c r="D56" s="34">
        <v>0</v>
      </c>
      <c r="E56" s="34">
        <v>0</v>
      </c>
    </row>
    <row r="57" spans="1:9" x14ac:dyDescent="0.2">
      <c r="A57" s="118">
        <v>1233</v>
      </c>
      <c r="B57" s="32" t="s">
        <v>122</v>
      </c>
      <c r="C57" s="34">
        <v>0</v>
      </c>
      <c r="D57" s="34">
        <v>0</v>
      </c>
      <c r="E57" s="34">
        <v>0</v>
      </c>
    </row>
    <row r="58" spans="1:9" x14ac:dyDescent="0.2">
      <c r="A58" s="118">
        <v>1234</v>
      </c>
      <c r="B58" s="32" t="s">
        <v>123</v>
      </c>
      <c r="C58" s="34">
        <v>0</v>
      </c>
      <c r="D58" s="34">
        <v>0</v>
      </c>
      <c r="E58" s="34">
        <v>0</v>
      </c>
    </row>
    <row r="59" spans="1:9" x14ac:dyDescent="0.2">
      <c r="A59" s="118">
        <v>1235</v>
      </c>
      <c r="B59" s="32" t="s">
        <v>124</v>
      </c>
      <c r="C59" s="34">
        <v>25048575.719999999</v>
      </c>
      <c r="D59" s="34">
        <v>0</v>
      </c>
      <c r="E59" s="34">
        <v>0</v>
      </c>
    </row>
    <row r="60" spans="1:9" x14ac:dyDescent="0.2">
      <c r="A60" s="118">
        <v>1236</v>
      </c>
      <c r="B60" s="32" t="s">
        <v>125</v>
      </c>
      <c r="C60" s="34">
        <v>45975468.009999998</v>
      </c>
      <c r="D60" s="34">
        <v>0</v>
      </c>
      <c r="E60" s="34">
        <v>0</v>
      </c>
    </row>
    <row r="61" spans="1:9" x14ac:dyDescent="0.2">
      <c r="A61" s="118">
        <v>1239</v>
      </c>
      <c r="B61" s="32" t="s">
        <v>126</v>
      </c>
      <c r="C61" s="34">
        <v>0</v>
      </c>
      <c r="D61" s="34">
        <v>0</v>
      </c>
      <c r="E61" s="34">
        <v>0</v>
      </c>
    </row>
    <row r="62" spans="1:9" x14ac:dyDescent="0.2">
      <c r="A62" s="118">
        <v>1240</v>
      </c>
      <c r="B62" s="32" t="s">
        <v>127</v>
      </c>
      <c r="C62" s="34">
        <f>SUM(C63:C70)</f>
        <v>1988051.07</v>
      </c>
      <c r="D62" s="34">
        <f t="shared" ref="D62:E62" si="0">SUM(D63:D70)</f>
        <v>98780.65</v>
      </c>
      <c r="E62" s="34">
        <f t="shared" si="0"/>
        <v>692403.99</v>
      </c>
    </row>
    <row r="63" spans="1:9" x14ac:dyDescent="0.2">
      <c r="A63" s="118">
        <v>1241</v>
      </c>
      <c r="B63" s="32" t="s">
        <v>128</v>
      </c>
      <c r="C63" s="34">
        <v>597822.04</v>
      </c>
      <c r="D63" s="34">
        <v>0</v>
      </c>
      <c r="E63" s="34">
        <v>0</v>
      </c>
    </row>
    <row r="64" spans="1:9" x14ac:dyDescent="0.2">
      <c r="A64" s="118">
        <v>1242</v>
      </c>
      <c r="B64" s="32" t="s">
        <v>129</v>
      </c>
      <c r="C64" s="34">
        <v>0</v>
      </c>
      <c r="D64" s="34">
        <v>0</v>
      </c>
      <c r="E64" s="34">
        <v>0</v>
      </c>
    </row>
    <row r="65" spans="1:9" x14ac:dyDescent="0.2">
      <c r="A65" s="118">
        <v>1243</v>
      </c>
      <c r="B65" s="32" t="s">
        <v>130</v>
      </c>
      <c r="C65" s="34">
        <v>0</v>
      </c>
      <c r="D65" s="34">
        <v>0</v>
      </c>
      <c r="E65" s="34">
        <v>0</v>
      </c>
    </row>
    <row r="66" spans="1:9" x14ac:dyDescent="0.2">
      <c r="A66" s="118">
        <v>1244</v>
      </c>
      <c r="B66" s="32" t="s">
        <v>131</v>
      </c>
      <c r="C66" s="34">
        <v>1352724.99</v>
      </c>
      <c r="D66" s="34">
        <v>0</v>
      </c>
      <c r="E66" s="34">
        <v>0</v>
      </c>
    </row>
    <row r="67" spans="1:9" x14ac:dyDescent="0.2">
      <c r="A67" s="118">
        <v>1245</v>
      </c>
      <c r="B67" s="32" t="s">
        <v>132</v>
      </c>
      <c r="C67" s="34">
        <v>0</v>
      </c>
      <c r="D67" s="34">
        <v>98780.65</v>
      </c>
      <c r="E67" s="34">
        <v>692403.99</v>
      </c>
    </row>
    <row r="68" spans="1:9" x14ac:dyDescent="0.2">
      <c r="A68" s="118">
        <v>1246</v>
      </c>
      <c r="B68" s="32" t="s">
        <v>133</v>
      </c>
      <c r="C68" s="34">
        <v>37504.04</v>
      </c>
      <c r="D68" s="34">
        <v>0</v>
      </c>
      <c r="E68" s="34">
        <v>0</v>
      </c>
    </row>
    <row r="69" spans="1:9" x14ac:dyDescent="0.2">
      <c r="A69" s="118">
        <v>1247</v>
      </c>
      <c r="B69" s="32" t="s">
        <v>134</v>
      </c>
      <c r="C69" s="34">
        <v>0</v>
      </c>
      <c r="D69" s="34">
        <v>0</v>
      </c>
      <c r="E69" s="34">
        <v>0</v>
      </c>
    </row>
    <row r="70" spans="1:9" x14ac:dyDescent="0.2">
      <c r="A70" s="118">
        <v>1248</v>
      </c>
      <c r="B70" s="32" t="s">
        <v>135</v>
      </c>
      <c r="C70" s="34">
        <v>0</v>
      </c>
      <c r="D70" s="34">
        <v>0</v>
      </c>
      <c r="E70" s="34">
        <v>0</v>
      </c>
    </row>
    <row r="72" spans="1:9" x14ac:dyDescent="0.2">
      <c r="A72" s="31" t="s">
        <v>136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3" t="s">
        <v>66</v>
      </c>
      <c r="B73" s="33" t="s">
        <v>67</v>
      </c>
      <c r="C73" s="33" t="s">
        <v>68</v>
      </c>
      <c r="D73" s="33" t="s">
        <v>137</v>
      </c>
      <c r="E73" s="33" t="s">
        <v>138</v>
      </c>
      <c r="F73" s="33" t="s">
        <v>105</v>
      </c>
      <c r="G73" s="33" t="s">
        <v>117</v>
      </c>
      <c r="H73" s="33" t="s">
        <v>118</v>
      </c>
      <c r="I73" s="33" t="s">
        <v>557</v>
      </c>
    </row>
    <row r="74" spans="1:9" x14ac:dyDescent="0.2">
      <c r="A74" s="118">
        <v>1250</v>
      </c>
      <c r="B74" s="32" t="s">
        <v>139</v>
      </c>
      <c r="C74" s="34">
        <f>SUM(C75:C79)</f>
        <v>280303.8</v>
      </c>
      <c r="D74" s="34">
        <f>SUM(D75:D79)</f>
        <v>462.84</v>
      </c>
      <c r="E74" s="34">
        <f>SUM(E75:E79)</f>
        <v>0</v>
      </c>
    </row>
    <row r="75" spans="1:9" x14ac:dyDescent="0.2">
      <c r="A75" s="118">
        <v>1251</v>
      </c>
      <c r="B75" s="32" t="s">
        <v>140</v>
      </c>
      <c r="C75" s="34">
        <v>272777</v>
      </c>
      <c r="D75" s="34">
        <v>0</v>
      </c>
      <c r="E75" s="34">
        <v>0</v>
      </c>
    </row>
    <row r="76" spans="1:9" x14ac:dyDescent="0.2">
      <c r="A76" s="118">
        <v>1252</v>
      </c>
      <c r="B76" s="32" t="s">
        <v>141</v>
      </c>
      <c r="C76" s="34">
        <v>0</v>
      </c>
      <c r="D76" s="34">
        <v>0</v>
      </c>
      <c r="E76" s="34">
        <v>0</v>
      </c>
    </row>
    <row r="77" spans="1:9" x14ac:dyDescent="0.2">
      <c r="A77" s="118">
        <v>1253</v>
      </c>
      <c r="B77" s="32" t="s">
        <v>142</v>
      </c>
      <c r="C77" s="34">
        <v>0</v>
      </c>
      <c r="D77" s="34">
        <v>0</v>
      </c>
      <c r="E77" s="34">
        <v>0</v>
      </c>
    </row>
    <row r="78" spans="1:9" x14ac:dyDescent="0.2">
      <c r="A78" s="118">
        <v>1254</v>
      </c>
      <c r="B78" s="32" t="s">
        <v>143</v>
      </c>
      <c r="C78" s="34">
        <v>7526.8</v>
      </c>
      <c r="D78" s="34">
        <v>462.84</v>
      </c>
      <c r="E78" s="34">
        <v>0</v>
      </c>
    </row>
    <row r="79" spans="1:9" x14ac:dyDescent="0.2">
      <c r="A79" s="118">
        <v>1259</v>
      </c>
      <c r="B79" s="32" t="s">
        <v>144</v>
      </c>
      <c r="C79" s="34">
        <v>0</v>
      </c>
      <c r="D79" s="34">
        <v>0</v>
      </c>
      <c r="E79" s="34">
        <v>0</v>
      </c>
    </row>
    <row r="80" spans="1:9" x14ac:dyDescent="0.2">
      <c r="A80" s="118">
        <v>1270</v>
      </c>
      <c r="B80" s="32" t="s">
        <v>145</v>
      </c>
      <c r="C80" s="34">
        <f>SUM(C81:C86)</f>
        <v>0</v>
      </c>
      <c r="D80" s="34">
        <f>SUM(D81:D86)</f>
        <v>0</v>
      </c>
      <c r="E80" s="34">
        <f>SUM(E81:E86)</f>
        <v>0</v>
      </c>
    </row>
    <row r="81" spans="1:8" x14ac:dyDescent="0.2">
      <c r="A81" s="118">
        <v>1271</v>
      </c>
      <c r="B81" s="32" t="s">
        <v>146</v>
      </c>
      <c r="C81" s="34">
        <v>0</v>
      </c>
      <c r="D81" s="34">
        <v>0</v>
      </c>
      <c r="E81" s="34">
        <v>0</v>
      </c>
    </row>
    <row r="82" spans="1:8" x14ac:dyDescent="0.2">
      <c r="A82" s="118">
        <v>1272</v>
      </c>
      <c r="B82" s="32" t="s">
        <v>147</v>
      </c>
      <c r="C82" s="34">
        <v>0</v>
      </c>
      <c r="D82" s="34">
        <v>0</v>
      </c>
      <c r="E82" s="34">
        <v>0</v>
      </c>
    </row>
    <row r="83" spans="1:8" x14ac:dyDescent="0.2">
      <c r="A83" s="118">
        <v>1273</v>
      </c>
      <c r="B83" s="32" t="s">
        <v>148</v>
      </c>
      <c r="C83" s="34">
        <v>0</v>
      </c>
      <c r="D83" s="34">
        <v>0</v>
      </c>
      <c r="E83" s="34">
        <v>0</v>
      </c>
    </row>
    <row r="84" spans="1:8" x14ac:dyDescent="0.2">
      <c r="A84" s="118">
        <v>1274</v>
      </c>
      <c r="B84" s="32" t="s">
        <v>149</v>
      </c>
      <c r="C84" s="34">
        <v>0</v>
      </c>
      <c r="D84" s="34">
        <v>0</v>
      </c>
      <c r="E84" s="34">
        <v>0</v>
      </c>
    </row>
    <row r="85" spans="1:8" x14ac:dyDescent="0.2">
      <c r="A85" s="118">
        <v>1275</v>
      </c>
      <c r="B85" s="32" t="s">
        <v>150</v>
      </c>
      <c r="C85" s="34">
        <v>0</v>
      </c>
      <c r="D85" s="34">
        <v>0</v>
      </c>
      <c r="E85" s="34">
        <v>0</v>
      </c>
    </row>
    <row r="86" spans="1:8" x14ac:dyDescent="0.2">
      <c r="A86" s="118">
        <v>1279</v>
      </c>
      <c r="B86" s="32" t="s">
        <v>151</v>
      </c>
      <c r="C86" s="34">
        <v>0</v>
      </c>
      <c r="D86" s="34">
        <v>0</v>
      </c>
      <c r="E86" s="34">
        <v>0</v>
      </c>
    </row>
    <row r="88" spans="1:8" x14ac:dyDescent="0.2">
      <c r="A88" s="31" t="s">
        <v>152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66</v>
      </c>
      <c r="B89" s="33" t="s">
        <v>67</v>
      </c>
      <c r="C89" s="33" t="s">
        <v>68</v>
      </c>
      <c r="D89" s="33" t="s">
        <v>153</v>
      </c>
      <c r="E89" s="33"/>
      <c r="F89" s="33"/>
      <c r="G89" s="33"/>
      <c r="H89" s="33"/>
    </row>
    <row r="90" spans="1:8" x14ac:dyDescent="0.2">
      <c r="A90" s="118">
        <v>1160</v>
      </c>
      <c r="B90" s="32" t="s">
        <v>154</v>
      </c>
      <c r="C90" s="34">
        <f>SUM(C91:C92)</f>
        <v>0</v>
      </c>
    </row>
    <row r="91" spans="1:8" x14ac:dyDescent="0.2">
      <c r="A91" s="118">
        <v>1161</v>
      </c>
      <c r="B91" s="32" t="s">
        <v>155</v>
      </c>
      <c r="C91" s="34">
        <v>0</v>
      </c>
    </row>
    <row r="92" spans="1:8" x14ac:dyDescent="0.2">
      <c r="A92" s="118">
        <v>1162</v>
      </c>
      <c r="B92" s="32" t="s">
        <v>156</v>
      </c>
      <c r="C92" s="34">
        <v>0</v>
      </c>
    </row>
    <row r="94" spans="1:8" x14ac:dyDescent="0.2">
      <c r="A94" s="31" t="s">
        <v>566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66</v>
      </c>
      <c r="B95" s="33" t="s">
        <v>67</v>
      </c>
      <c r="C95" s="33" t="s">
        <v>68</v>
      </c>
      <c r="D95" s="33" t="s">
        <v>83</v>
      </c>
      <c r="E95" s="33"/>
      <c r="F95" s="33"/>
      <c r="G95" s="33"/>
      <c r="H95" s="33"/>
    </row>
    <row r="96" spans="1:8" x14ac:dyDescent="0.2">
      <c r="A96" s="118">
        <v>1190</v>
      </c>
      <c r="B96" s="32" t="s">
        <v>567</v>
      </c>
      <c r="C96" s="34">
        <f>SUM(C97:C100)</f>
        <v>0</v>
      </c>
    </row>
    <row r="97" spans="1:8" x14ac:dyDescent="0.2">
      <c r="A97" s="118">
        <v>1191</v>
      </c>
      <c r="B97" s="32" t="s">
        <v>568</v>
      </c>
      <c r="C97" s="34">
        <v>0</v>
      </c>
    </row>
    <row r="98" spans="1:8" x14ac:dyDescent="0.2">
      <c r="A98" s="118">
        <v>1192</v>
      </c>
      <c r="B98" s="32" t="s">
        <v>569</v>
      </c>
      <c r="C98" s="34">
        <v>0</v>
      </c>
    </row>
    <row r="99" spans="1:8" x14ac:dyDescent="0.2">
      <c r="A99" s="118">
        <v>1193</v>
      </c>
      <c r="B99" s="32" t="s">
        <v>570</v>
      </c>
      <c r="C99" s="34">
        <v>0</v>
      </c>
    </row>
    <row r="100" spans="1:8" x14ac:dyDescent="0.2">
      <c r="A100" s="118">
        <v>1194</v>
      </c>
      <c r="B100" s="32" t="s">
        <v>571</v>
      </c>
      <c r="C100" s="34">
        <v>0</v>
      </c>
    </row>
    <row r="101" spans="1:8" x14ac:dyDescent="0.2">
      <c r="A101" s="31" t="s">
        <v>157</v>
      </c>
      <c r="C101" s="34"/>
    </row>
    <row r="102" spans="1:8" x14ac:dyDescent="0.2">
      <c r="A102" s="33" t="s">
        <v>66</v>
      </c>
      <c r="B102" s="33" t="s">
        <v>67</v>
      </c>
      <c r="C102" s="33" t="s">
        <v>68</v>
      </c>
      <c r="D102" s="33" t="s">
        <v>83</v>
      </c>
      <c r="E102" s="33"/>
      <c r="F102" s="33"/>
      <c r="G102" s="33"/>
      <c r="H102" s="33"/>
    </row>
    <row r="103" spans="1:8" x14ac:dyDescent="0.2">
      <c r="A103" s="118">
        <v>1290</v>
      </c>
      <c r="B103" s="32" t="s">
        <v>158</v>
      </c>
      <c r="C103" s="34">
        <f>SUM(C104:C106)</f>
        <v>0</v>
      </c>
    </row>
    <row r="104" spans="1:8" x14ac:dyDescent="0.2">
      <c r="A104" s="118">
        <v>1291</v>
      </c>
      <c r="B104" s="32" t="s">
        <v>159</v>
      </c>
      <c r="C104" s="34">
        <v>0</v>
      </c>
    </row>
    <row r="105" spans="1:8" x14ac:dyDescent="0.2">
      <c r="A105" s="118">
        <v>1292</v>
      </c>
      <c r="B105" s="32" t="s">
        <v>160</v>
      </c>
      <c r="C105" s="34">
        <v>0</v>
      </c>
    </row>
    <row r="106" spans="1:8" x14ac:dyDescent="0.2">
      <c r="A106" s="118">
        <v>1293</v>
      </c>
      <c r="B106" s="32" t="s">
        <v>161</v>
      </c>
      <c r="C106" s="34">
        <v>0</v>
      </c>
    </row>
    <row r="108" spans="1:8" x14ac:dyDescent="0.2">
      <c r="A108" s="31" t="s">
        <v>162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3" t="s">
        <v>66</v>
      </c>
      <c r="B109" s="33" t="s">
        <v>67</v>
      </c>
      <c r="C109" s="33" t="s">
        <v>68</v>
      </c>
      <c r="D109" s="33" t="s">
        <v>79</v>
      </c>
      <c r="E109" s="33" t="s">
        <v>80</v>
      </c>
      <c r="F109" s="33" t="s">
        <v>81</v>
      </c>
      <c r="G109" s="33" t="s">
        <v>163</v>
      </c>
      <c r="H109" s="33" t="s">
        <v>164</v>
      </c>
    </row>
    <row r="110" spans="1:8" x14ac:dyDescent="0.2">
      <c r="A110" s="118">
        <v>2110</v>
      </c>
      <c r="B110" s="32" t="s">
        <v>165</v>
      </c>
      <c r="C110" s="34">
        <f>SUM(C111:C119)</f>
        <v>912707.89999999991</v>
      </c>
      <c r="D110" s="34">
        <f>SUM(D111:D119)</f>
        <v>912707.89999999991</v>
      </c>
      <c r="E110" s="34">
        <f>SUM(E111:E119)</f>
        <v>0</v>
      </c>
      <c r="F110" s="34">
        <f>SUM(F111:F119)</f>
        <v>0</v>
      </c>
      <c r="G110" s="34">
        <f>SUM(G111:G119)</f>
        <v>0</v>
      </c>
    </row>
    <row r="111" spans="1:8" x14ac:dyDescent="0.2">
      <c r="A111" s="118">
        <v>2111</v>
      </c>
      <c r="B111" s="32" t="s">
        <v>166</v>
      </c>
      <c r="C111" s="34">
        <v>0</v>
      </c>
      <c r="D111" s="34">
        <f>C111</f>
        <v>0</v>
      </c>
      <c r="E111" s="34">
        <v>0</v>
      </c>
      <c r="F111" s="34">
        <v>0</v>
      </c>
      <c r="G111" s="34">
        <v>0</v>
      </c>
    </row>
    <row r="112" spans="1:8" x14ac:dyDescent="0.2">
      <c r="A112" s="118">
        <v>2112</v>
      </c>
      <c r="B112" s="32" t="s">
        <v>167</v>
      </c>
      <c r="C112" s="34">
        <v>189565.37</v>
      </c>
      <c r="D112" s="34">
        <f t="shared" ref="D112:D119" si="1">C112</f>
        <v>189565.37</v>
      </c>
      <c r="E112" s="34">
        <v>0</v>
      </c>
      <c r="F112" s="34">
        <v>0</v>
      </c>
      <c r="G112" s="34">
        <v>0</v>
      </c>
    </row>
    <row r="113" spans="1:8" x14ac:dyDescent="0.2">
      <c r="A113" s="118">
        <v>2113</v>
      </c>
      <c r="B113" s="32" t="s">
        <v>168</v>
      </c>
      <c r="C113" s="34">
        <v>317391.07</v>
      </c>
      <c r="D113" s="34">
        <f t="shared" si="1"/>
        <v>317391.07</v>
      </c>
      <c r="E113" s="34">
        <v>0</v>
      </c>
      <c r="F113" s="34">
        <v>0</v>
      </c>
      <c r="G113" s="34">
        <v>0</v>
      </c>
    </row>
    <row r="114" spans="1:8" x14ac:dyDescent="0.2">
      <c r="A114" s="118">
        <v>2114</v>
      </c>
      <c r="B114" s="32" t="s">
        <v>169</v>
      </c>
      <c r="C114" s="34">
        <v>0</v>
      </c>
      <c r="D114" s="34">
        <f t="shared" si="1"/>
        <v>0</v>
      </c>
      <c r="E114" s="34">
        <v>0</v>
      </c>
      <c r="F114" s="34">
        <v>0</v>
      </c>
      <c r="G114" s="34">
        <v>0</v>
      </c>
    </row>
    <row r="115" spans="1:8" x14ac:dyDescent="0.2">
      <c r="A115" s="118">
        <v>2115</v>
      </c>
      <c r="B115" s="32" t="s">
        <v>170</v>
      </c>
      <c r="C115" s="34">
        <v>0</v>
      </c>
      <c r="D115" s="34">
        <f t="shared" si="1"/>
        <v>0</v>
      </c>
      <c r="E115" s="34">
        <v>0</v>
      </c>
      <c r="F115" s="34">
        <v>0</v>
      </c>
      <c r="G115" s="34">
        <v>0</v>
      </c>
    </row>
    <row r="116" spans="1:8" x14ac:dyDescent="0.2">
      <c r="A116" s="118">
        <v>2116</v>
      </c>
      <c r="B116" s="32" t="s">
        <v>171</v>
      </c>
      <c r="C116" s="34">
        <v>0</v>
      </c>
      <c r="D116" s="34">
        <f t="shared" si="1"/>
        <v>0</v>
      </c>
      <c r="E116" s="34">
        <v>0</v>
      </c>
      <c r="F116" s="34">
        <v>0</v>
      </c>
      <c r="G116" s="34">
        <v>0</v>
      </c>
    </row>
    <row r="117" spans="1:8" x14ac:dyDescent="0.2">
      <c r="A117" s="118">
        <v>2117</v>
      </c>
      <c r="B117" s="32" t="s">
        <v>172</v>
      </c>
      <c r="C117" s="34">
        <v>176009.26</v>
      </c>
      <c r="D117" s="34">
        <f t="shared" si="1"/>
        <v>176009.26</v>
      </c>
      <c r="E117" s="34">
        <v>0</v>
      </c>
      <c r="F117" s="34">
        <v>0</v>
      </c>
      <c r="G117" s="34">
        <v>0</v>
      </c>
    </row>
    <row r="118" spans="1:8" x14ac:dyDescent="0.2">
      <c r="A118" s="118">
        <v>2118</v>
      </c>
      <c r="B118" s="32" t="s">
        <v>173</v>
      </c>
      <c r="C118" s="34">
        <v>0</v>
      </c>
      <c r="D118" s="34">
        <f t="shared" si="1"/>
        <v>0</v>
      </c>
      <c r="E118" s="34">
        <v>0</v>
      </c>
      <c r="F118" s="34">
        <v>0</v>
      </c>
      <c r="G118" s="34">
        <v>0</v>
      </c>
    </row>
    <row r="119" spans="1:8" x14ac:dyDescent="0.2">
      <c r="A119" s="118">
        <v>2119</v>
      </c>
      <c r="B119" s="32" t="s">
        <v>174</v>
      </c>
      <c r="C119" s="34">
        <v>229742.2</v>
      </c>
      <c r="D119" s="34">
        <f t="shared" si="1"/>
        <v>229742.2</v>
      </c>
      <c r="E119" s="34">
        <v>0</v>
      </c>
      <c r="F119" s="34">
        <v>0</v>
      </c>
      <c r="G119" s="34">
        <v>0</v>
      </c>
    </row>
    <row r="120" spans="1:8" x14ac:dyDescent="0.2">
      <c r="A120" s="118">
        <v>2120</v>
      </c>
      <c r="B120" s="32" t="s">
        <v>175</v>
      </c>
      <c r="C120" s="34">
        <f>SUM(C121:C123)</f>
        <v>0</v>
      </c>
      <c r="D120" s="34">
        <f t="shared" ref="D120:G120" si="2">SUM(D121:D123)</f>
        <v>0</v>
      </c>
      <c r="E120" s="34">
        <f t="shared" si="2"/>
        <v>0</v>
      </c>
      <c r="F120" s="34">
        <f t="shared" si="2"/>
        <v>0</v>
      </c>
      <c r="G120" s="34">
        <f t="shared" si="2"/>
        <v>0</v>
      </c>
    </row>
    <row r="121" spans="1:8" x14ac:dyDescent="0.2">
      <c r="A121" s="118">
        <v>2121</v>
      </c>
      <c r="B121" s="32" t="s">
        <v>176</v>
      </c>
      <c r="C121" s="34">
        <v>0</v>
      </c>
      <c r="D121" s="34">
        <f>C121</f>
        <v>0</v>
      </c>
      <c r="E121" s="34">
        <v>0</v>
      </c>
      <c r="F121" s="34">
        <v>0</v>
      </c>
      <c r="G121" s="34">
        <v>0</v>
      </c>
    </row>
    <row r="122" spans="1:8" x14ac:dyDescent="0.2">
      <c r="A122" s="118">
        <v>2122</v>
      </c>
      <c r="B122" s="32" t="s">
        <v>177</v>
      </c>
      <c r="C122" s="34">
        <v>0</v>
      </c>
      <c r="D122" s="34">
        <f t="shared" ref="D122:D123" si="3">C122</f>
        <v>0</v>
      </c>
      <c r="E122" s="34">
        <v>0</v>
      </c>
      <c r="F122" s="34">
        <v>0</v>
      </c>
      <c r="G122" s="34">
        <v>0</v>
      </c>
    </row>
    <row r="123" spans="1:8" x14ac:dyDescent="0.2">
      <c r="A123" s="118">
        <v>2129</v>
      </c>
      <c r="B123" s="32" t="s">
        <v>178</v>
      </c>
      <c r="C123" s="34">
        <v>0</v>
      </c>
      <c r="D123" s="34">
        <f t="shared" si="3"/>
        <v>0</v>
      </c>
      <c r="E123" s="34">
        <v>0</v>
      </c>
      <c r="F123" s="34">
        <v>0</v>
      </c>
      <c r="G123" s="34">
        <v>0</v>
      </c>
    </row>
    <row r="125" spans="1:8" x14ac:dyDescent="0.2">
      <c r="A125" s="31" t="s">
        <v>179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3" t="s">
        <v>66</v>
      </c>
      <c r="B126" s="33" t="s">
        <v>67</v>
      </c>
      <c r="C126" s="33" t="s">
        <v>68</v>
      </c>
      <c r="D126" s="33" t="s">
        <v>180</v>
      </c>
      <c r="E126" s="33" t="s">
        <v>83</v>
      </c>
      <c r="F126" s="33"/>
      <c r="G126" s="33"/>
      <c r="H126" s="33"/>
    </row>
    <row r="127" spans="1:8" x14ac:dyDescent="0.2">
      <c r="A127" s="118">
        <v>2160</v>
      </c>
      <c r="B127" s="32" t="s">
        <v>181</v>
      </c>
      <c r="C127" s="34">
        <f>SUM(C128:C133)</f>
        <v>0</v>
      </c>
    </row>
    <row r="128" spans="1:8" x14ac:dyDescent="0.2">
      <c r="A128" s="118">
        <v>2161</v>
      </c>
      <c r="B128" s="32" t="s">
        <v>182</v>
      </c>
      <c r="C128" s="34">
        <v>0</v>
      </c>
    </row>
    <row r="129" spans="1:8" x14ac:dyDescent="0.2">
      <c r="A129" s="118">
        <v>2162</v>
      </c>
      <c r="B129" s="32" t="s">
        <v>183</v>
      </c>
      <c r="C129" s="34">
        <v>0</v>
      </c>
    </row>
    <row r="130" spans="1:8" x14ac:dyDescent="0.2">
      <c r="A130" s="118">
        <v>2163</v>
      </c>
      <c r="B130" s="32" t="s">
        <v>184</v>
      </c>
      <c r="C130" s="34">
        <v>0</v>
      </c>
    </row>
    <row r="131" spans="1:8" x14ac:dyDescent="0.2">
      <c r="A131" s="118">
        <v>2164</v>
      </c>
      <c r="B131" s="32" t="s">
        <v>185</v>
      </c>
      <c r="C131" s="34">
        <v>0</v>
      </c>
    </row>
    <row r="132" spans="1:8" x14ac:dyDescent="0.2">
      <c r="A132" s="118">
        <v>2165</v>
      </c>
      <c r="B132" s="32" t="s">
        <v>186</v>
      </c>
      <c r="C132" s="34">
        <v>0</v>
      </c>
    </row>
    <row r="133" spans="1:8" x14ac:dyDescent="0.2">
      <c r="A133" s="118">
        <v>2166</v>
      </c>
      <c r="B133" s="32" t="s">
        <v>187</v>
      </c>
      <c r="C133" s="34">
        <v>0</v>
      </c>
    </row>
    <row r="134" spans="1:8" x14ac:dyDescent="0.2">
      <c r="A134" s="118">
        <v>2250</v>
      </c>
      <c r="B134" s="32" t="s">
        <v>188</v>
      </c>
      <c r="C134" s="34">
        <f>SUM(C135:C140)</f>
        <v>0</v>
      </c>
    </row>
    <row r="135" spans="1:8" x14ac:dyDescent="0.2">
      <c r="A135" s="118">
        <v>2251</v>
      </c>
      <c r="B135" s="32" t="s">
        <v>189</v>
      </c>
      <c r="C135" s="34">
        <v>0</v>
      </c>
    </row>
    <row r="136" spans="1:8" x14ac:dyDescent="0.2">
      <c r="A136" s="118">
        <v>2252</v>
      </c>
      <c r="B136" s="32" t="s">
        <v>190</v>
      </c>
      <c r="C136" s="34">
        <v>0</v>
      </c>
    </row>
    <row r="137" spans="1:8" x14ac:dyDescent="0.2">
      <c r="A137" s="118">
        <v>2253</v>
      </c>
      <c r="B137" s="32" t="s">
        <v>191</v>
      </c>
      <c r="C137" s="34">
        <v>0</v>
      </c>
    </row>
    <row r="138" spans="1:8" x14ac:dyDescent="0.2">
      <c r="A138" s="118">
        <v>2254</v>
      </c>
      <c r="B138" s="32" t="s">
        <v>192</v>
      </c>
      <c r="C138" s="34">
        <v>0</v>
      </c>
    </row>
    <row r="139" spans="1:8" x14ac:dyDescent="0.2">
      <c r="A139" s="118">
        <v>2255</v>
      </c>
      <c r="B139" s="32" t="s">
        <v>193</v>
      </c>
      <c r="C139" s="34">
        <v>0</v>
      </c>
    </row>
    <row r="140" spans="1:8" x14ac:dyDescent="0.2">
      <c r="A140" s="118">
        <v>2256</v>
      </c>
      <c r="B140" s="32" t="s">
        <v>194</v>
      </c>
      <c r="C140" s="34">
        <v>0</v>
      </c>
    </row>
    <row r="142" spans="1:8" x14ac:dyDescent="0.2">
      <c r="A142" s="31" t="s">
        <v>195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5" t="s">
        <v>66</v>
      </c>
      <c r="B143" s="35" t="s">
        <v>67</v>
      </c>
      <c r="C143" s="35" t="s">
        <v>68</v>
      </c>
      <c r="D143" s="35" t="s">
        <v>180</v>
      </c>
      <c r="E143" s="35" t="s">
        <v>83</v>
      </c>
      <c r="F143" s="35"/>
      <c r="G143" s="35"/>
      <c r="H143" s="35"/>
    </row>
    <row r="144" spans="1:8" x14ac:dyDescent="0.2">
      <c r="A144" s="118">
        <v>2159</v>
      </c>
      <c r="B144" s="32" t="s">
        <v>196</v>
      </c>
      <c r="C144" s="34">
        <v>0</v>
      </c>
    </row>
    <row r="145" spans="1:3" x14ac:dyDescent="0.2">
      <c r="A145" s="118">
        <v>2199</v>
      </c>
      <c r="B145" s="32" t="s">
        <v>197</v>
      </c>
      <c r="C145" s="34">
        <v>0</v>
      </c>
    </row>
    <row r="146" spans="1:3" x14ac:dyDescent="0.2">
      <c r="A146" s="118">
        <v>2240</v>
      </c>
      <c r="B146" s="32" t="s">
        <v>198</v>
      </c>
      <c r="C146" s="34">
        <f>SUM(C147:C149)</f>
        <v>15161415.720000001</v>
      </c>
    </row>
    <row r="147" spans="1:3" x14ac:dyDescent="0.2">
      <c r="A147" s="118">
        <v>2241</v>
      </c>
      <c r="B147" s="32" t="s">
        <v>199</v>
      </c>
      <c r="C147" s="34">
        <v>15161415.720000001</v>
      </c>
    </row>
    <row r="148" spans="1:3" x14ac:dyDescent="0.2">
      <c r="A148" s="118">
        <v>2242</v>
      </c>
      <c r="B148" s="32" t="s">
        <v>200</v>
      </c>
      <c r="C148" s="34">
        <v>0</v>
      </c>
    </row>
    <row r="149" spans="1:3" x14ac:dyDescent="0.2">
      <c r="A149" s="118">
        <v>2249</v>
      </c>
      <c r="B149" s="32" t="s">
        <v>201</v>
      </c>
      <c r="C149" s="34">
        <v>0</v>
      </c>
    </row>
    <row r="151" spans="1:3" x14ac:dyDescent="0.2">
      <c r="B151" s="32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showGridLines="0" zoomScaleNormal="100" zoomScaleSheetLayoutView="100" workbookViewId="0">
      <selection activeCell="B21" sqref="B21"/>
    </sheetView>
  </sheetViews>
  <sheetFormatPr baseColWidth="10" defaultColWidth="9.140625" defaultRowHeight="11.25" x14ac:dyDescent="0.2"/>
  <cols>
    <col min="1" max="1" width="10" style="32" customWidth="1"/>
    <col min="2" max="2" width="83" style="32" customWidth="1"/>
    <col min="3" max="4" width="15.7109375" style="32" customWidth="1"/>
    <col min="5" max="5" width="16.7109375" style="32" customWidth="1"/>
    <col min="6" max="16384" width="9.140625" style="32"/>
  </cols>
  <sheetData>
    <row r="1" spans="1:5" s="72" customFormat="1" ht="18.95" customHeight="1" x14ac:dyDescent="0.25">
      <c r="A1" s="140" t="s">
        <v>581</v>
      </c>
      <c r="B1" s="140"/>
      <c r="C1" s="140"/>
      <c r="D1" s="28" t="s">
        <v>60</v>
      </c>
      <c r="E1" s="29">
        <v>2023</v>
      </c>
    </row>
    <row r="2" spans="1:5" s="71" customFormat="1" ht="18.95" customHeight="1" x14ac:dyDescent="0.25">
      <c r="A2" s="140" t="s">
        <v>397</v>
      </c>
      <c r="B2" s="140"/>
      <c r="C2" s="140"/>
      <c r="D2" s="28" t="s">
        <v>62</v>
      </c>
      <c r="E2" s="29" t="s">
        <v>556</v>
      </c>
    </row>
    <row r="3" spans="1:5" s="71" customFormat="1" ht="18.95" customHeight="1" x14ac:dyDescent="0.25">
      <c r="A3" s="140" t="s">
        <v>585</v>
      </c>
      <c r="B3" s="140"/>
      <c r="C3" s="140"/>
      <c r="D3" s="28" t="s">
        <v>63</v>
      </c>
      <c r="E3" s="29">
        <v>4</v>
      </c>
    </row>
    <row r="4" spans="1:5" x14ac:dyDescent="0.2">
      <c r="A4" s="30" t="s">
        <v>64</v>
      </c>
      <c r="B4" s="31"/>
      <c r="C4" s="31"/>
      <c r="D4" s="31"/>
      <c r="E4" s="31"/>
    </row>
    <row r="6" spans="1:5" x14ac:dyDescent="0.2">
      <c r="A6" s="40" t="s">
        <v>396</v>
      </c>
      <c r="B6" s="40"/>
      <c r="C6" s="40"/>
      <c r="D6" s="40"/>
      <c r="E6" s="40"/>
    </row>
    <row r="7" spans="1:5" x14ac:dyDescent="0.2">
      <c r="A7" s="39" t="s">
        <v>66</v>
      </c>
      <c r="B7" s="39" t="s">
        <v>67</v>
      </c>
      <c r="C7" s="39" t="s">
        <v>68</v>
      </c>
      <c r="D7" s="39" t="s">
        <v>349</v>
      </c>
      <c r="E7" s="39"/>
    </row>
    <row r="8" spans="1:5" x14ac:dyDescent="0.2">
      <c r="A8" s="165">
        <v>4100</v>
      </c>
      <c r="B8" s="36" t="s">
        <v>395</v>
      </c>
      <c r="C8" s="38">
        <f>SUM(C9+C19+C25+C28+C34+C37+C46)</f>
        <v>5817752.8600000003</v>
      </c>
      <c r="D8" s="70"/>
      <c r="E8" s="41"/>
    </row>
    <row r="9" spans="1:5" x14ac:dyDescent="0.2">
      <c r="A9" s="165">
        <v>4110</v>
      </c>
      <c r="B9" s="36" t="s">
        <v>394</v>
      </c>
      <c r="C9" s="38">
        <f>SUM(C10:C18)</f>
        <v>0</v>
      </c>
      <c r="D9" s="70"/>
      <c r="E9" s="41"/>
    </row>
    <row r="10" spans="1:5" x14ac:dyDescent="0.2">
      <c r="A10" s="165">
        <v>4111</v>
      </c>
      <c r="B10" s="36" t="s">
        <v>393</v>
      </c>
      <c r="C10" s="38">
        <v>0</v>
      </c>
      <c r="D10" s="70"/>
      <c r="E10" s="41"/>
    </row>
    <row r="11" spans="1:5" x14ac:dyDescent="0.2">
      <c r="A11" s="165">
        <v>4112</v>
      </c>
      <c r="B11" s="36" t="s">
        <v>392</v>
      </c>
      <c r="C11" s="38">
        <v>0</v>
      </c>
      <c r="D11" s="70"/>
      <c r="E11" s="41"/>
    </row>
    <row r="12" spans="1:5" x14ac:dyDescent="0.2">
      <c r="A12" s="165">
        <v>4113</v>
      </c>
      <c r="B12" s="36" t="s">
        <v>391</v>
      </c>
      <c r="C12" s="38">
        <v>0</v>
      </c>
      <c r="D12" s="70"/>
      <c r="E12" s="41"/>
    </row>
    <row r="13" spans="1:5" x14ac:dyDescent="0.2">
      <c r="A13" s="165">
        <v>4114</v>
      </c>
      <c r="B13" s="36" t="s">
        <v>390</v>
      </c>
      <c r="C13" s="38">
        <v>0</v>
      </c>
      <c r="D13" s="70"/>
      <c r="E13" s="41"/>
    </row>
    <row r="14" spans="1:5" x14ac:dyDescent="0.2">
      <c r="A14" s="165">
        <v>4115</v>
      </c>
      <c r="B14" s="36" t="s">
        <v>389</v>
      </c>
      <c r="C14" s="38">
        <v>0</v>
      </c>
      <c r="D14" s="70"/>
      <c r="E14" s="41"/>
    </row>
    <row r="15" spans="1:5" x14ac:dyDescent="0.2">
      <c r="A15" s="165">
        <v>4116</v>
      </c>
      <c r="B15" s="36" t="s">
        <v>388</v>
      </c>
      <c r="C15" s="38">
        <v>0</v>
      </c>
      <c r="D15" s="70"/>
      <c r="E15" s="41"/>
    </row>
    <row r="16" spans="1:5" x14ac:dyDescent="0.2">
      <c r="A16" s="165">
        <v>4117</v>
      </c>
      <c r="B16" s="36" t="s">
        <v>387</v>
      </c>
      <c r="C16" s="38">
        <v>0</v>
      </c>
      <c r="D16" s="70"/>
      <c r="E16" s="41"/>
    </row>
    <row r="17" spans="1:5" ht="22.5" x14ac:dyDescent="0.2">
      <c r="A17" s="165">
        <v>4118</v>
      </c>
      <c r="B17" s="166" t="s">
        <v>386</v>
      </c>
      <c r="C17" s="38">
        <v>0</v>
      </c>
      <c r="D17" s="70"/>
      <c r="E17" s="41"/>
    </row>
    <row r="18" spans="1:5" x14ac:dyDescent="0.2">
      <c r="A18" s="165">
        <v>4119</v>
      </c>
      <c r="B18" s="36" t="s">
        <v>385</v>
      </c>
      <c r="C18" s="38">
        <v>0</v>
      </c>
      <c r="D18" s="70"/>
      <c r="E18" s="41"/>
    </row>
    <row r="19" spans="1:5" x14ac:dyDescent="0.2">
      <c r="A19" s="165">
        <v>4120</v>
      </c>
      <c r="B19" s="36" t="s">
        <v>384</v>
      </c>
      <c r="C19" s="38">
        <f>SUM(C20:C24)</f>
        <v>0</v>
      </c>
      <c r="D19" s="70"/>
      <c r="E19" s="41"/>
    </row>
    <row r="20" spans="1:5" x14ac:dyDescent="0.2">
      <c r="A20" s="165">
        <v>4121</v>
      </c>
      <c r="B20" s="36" t="s">
        <v>383</v>
      </c>
      <c r="C20" s="38">
        <v>0</v>
      </c>
      <c r="D20" s="70"/>
      <c r="E20" s="41"/>
    </row>
    <row r="21" spans="1:5" x14ac:dyDescent="0.2">
      <c r="A21" s="165">
        <v>4122</v>
      </c>
      <c r="B21" s="36" t="s">
        <v>382</v>
      </c>
      <c r="C21" s="38">
        <v>0</v>
      </c>
      <c r="D21" s="70"/>
      <c r="E21" s="41"/>
    </row>
    <row r="22" spans="1:5" x14ac:dyDescent="0.2">
      <c r="A22" s="165">
        <v>4123</v>
      </c>
      <c r="B22" s="36" t="s">
        <v>381</v>
      </c>
      <c r="C22" s="38">
        <v>0</v>
      </c>
      <c r="D22" s="70"/>
      <c r="E22" s="41"/>
    </row>
    <row r="23" spans="1:5" x14ac:dyDescent="0.2">
      <c r="A23" s="165">
        <v>4124</v>
      </c>
      <c r="B23" s="36" t="s">
        <v>380</v>
      </c>
      <c r="C23" s="38">
        <v>0</v>
      </c>
      <c r="D23" s="70"/>
      <c r="E23" s="41"/>
    </row>
    <row r="24" spans="1:5" x14ac:dyDescent="0.2">
      <c r="A24" s="165">
        <v>4129</v>
      </c>
      <c r="B24" s="36" t="s">
        <v>379</v>
      </c>
      <c r="C24" s="38">
        <v>0</v>
      </c>
      <c r="D24" s="70"/>
      <c r="E24" s="41"/>
    </row>
    <row r="25" spans="1:5" x14ac:dyDescent="0.2">
      <c r="A25" s="165">
        <v>4130</v>
      </c>
      <c r="B25" s="36" t="s">
        <v>378</v>
      </c>
      <c r="C25" s="38">
        <f>SUM(C26:C27)</f>
        <v>0</v>
      </c>
      <c r="D25" s="70"/>
      <c r="E25" s="41"/>
    </row>
    <row r="26" spans="1:5" x14ac:dyDescent="0.2">
      <c r="A26" s="165">
        <v>4131</v>
      </c>
      <c r="B26" s="36" t="s">
        <v>377</v>
      </c>
      <c r="C26" s="38">
        <v>0</v>
      </c>
      <c r="D26" s="70"/>
      <c r="E26" s="41"/>
    </row>
    <row r="27" spans="1:5" ht="22.5" x14ac:dyDescent="0.2">
      <c r="A27" s="165">
        <v>4132</v>
      </c>
      <c r="B27" s="166" t="s">
        <v>376</v>
      </c>
      <c r="C27" s="38">
        <v>0</v>
      </c>
      <c r="D27" s="70"/>
      <c r="E27" s="41"/>
    </row>
    <row r="28" spans="1:5" x14ac:dyDescent="0.2">
      <c r="A28" s="165">
        <v>4140</v>
      </c>
      <c r="B28" s="36" t="s">
        <v>375</v>
      </c>
      <c r="C28" s="38">
        <f>SUM(C29:C33)</f>
        <v>0</v>
      </c>
      <c r="D28" s="70"/>
      <c r="E28" s="41"/>
    </row>
    <row r="29" spans="1:5" x14ac:dyDescent="0.2">
      <c r="A29" s="165">
        <v>4141</v>
      </c>
      <c r="B29" s="36" t="s">
        <v>374</v>
      </c>
      <c r="C29" s="38">
        <v>0</v>
      </c>
      <c r="D29" s="70"/>
      <c r="E29" s="41"/>
    </row>
    <row r="30" spans="1:5" x14ac:dyDescent="0.2">
      <c r="A30" s="165">
        <v>4143</v>
      </c>
      <c r="B30" s="36" t="s">
        <v>373</v>
      </c>
      <c r="C30" s="38">
        <v>0</v>
      </c>
      <c r="D30" s="70"/>
      <c r="E30" s="41"/>
    </row>
    <row r="31" spans="1:5" x14ac:dyDescent="0.2">
      <c r="A31" s="165">
        <v>4144</v>
      </c>
      <c r="B31" s="36" t="s">
        <v>372</v>
      </c>
      <c r="C31" s="38">
        <v>0</v>
      </c>
      <c r="D31" s="70"/>
      <c r="E31" s="41"/>
    </row>
    <row r="32" spans="1:5" ht="22.5" x14ac:dyDescent="0.2">
      <c r="A32" s="165">
        <v>4145</v>
      </c>
      <c r="B32" s="166" t="s">
        <v>371</v>
      </c>
      <c r="C32" s="38">
        <v>0</v>
      </c>
      <c r="D32" s="70"/>
      <c r="E32" s="41"/>
    </row>
    <row r="33" spans="1:5" x14ac:dyDescent="0.2">
      <c r="A33" s="165">
        <v>4149</v>
      </c>
      <c r="B33" s="36" t="s">
        <v>370</v>
      </c>
      <c r="C33" s="38">
        <v>0</v>
      </c>
      <c r="D33" s="70"/>
      <c r="E33" s="41"/>
    </row>
    <row r="34" spans="1:5" x14ac:dyDescent="0.2">
      <c r="A34" s="165">
        <v>4150</v>
      </c>
      <c r="B34" s="36" t="s">
        <v>369</v>
      </c>
      <c r="C34" s="38">
        <f>SUM(C35:C36)</f>
        <v>1825072.82</v>
      </c>
      <c r="D34" s="70"/>
      <c r="E34" s="41"/>
    </row>
    <row r="35" spans="1:5" x14ac:dyDescent="0.2">
      <c r="A35" s="165">
        <v>4151</v>
      </c>
      <c r="B35" s="36" t="s">
        <v>369</v>
      </c>
      <c r="C35" s="38">
        <v>1825072.82</v>
      </c>
      <c r="D35" s="70"/>
      <c r="E35" s="41"/>
    </row>
    <row r="36" spans="1:5" ht="22.5" x14ac:dyDescent="0.2">
      <c r="A36" s="165">
        <v>4154</v>
      </c>
      <c r="B36" s="166" t="s">
        <v>368</v>
      </c>
      <c r="C36" s="38">
        <v>0</v>
      </c>
      <c r="D36" s="70"/>
      <c r="E36" s="41"/>
    </row>
    <row r="37" spans="1:5" x14ac:dyDescent="0.2">
      <c r="A37" s="165">
        <v>4160</v>
      </c>
      <c r="B37" s="36" t="s">
        <v>367</v>
      </c>
      <c r="C37" s="38">
        <f>SUM(C38:C45)</f>
        <v>0</v>
      </c>
      <c r="D37" s="70"/>
      <c r="E37" s="41"/>
    </row>
    <row r="38" spans="1:5" x14ac:dyDescent="0.2">
      <c r="A38" s="165">
        <v>4161</v>
      </c>
      <c r="B38" s="36" t="s">
        <v>366</v>
      </c>
      <c r="C38" s="38">
        <v>0</v>
      </c>
      <c r="D38" s="70"/>
      <c r="E38" s="41"/>
    </row>
    <row r="39" spans="1:5" x14ac:dyDescent="0.2">
      <c r="A39" s="165">
        <v>4162</v>
      </c>
      <c r="B39" s="36" t="s">
        <v>365</v>
      </c>
      <c r="C39" s="38">
        <v>0</v>
      </c>
      <c r="D39" s="70"/>
      <c r="E39" s="41"/>
    </row>
    <row r="40" spans="1:5" x14ac:dyDescent="0.2">
      <c r="A40" s="165">
        <v>4163</v>
      </c>
      <c r="B40" s="36" t="s">
        <v>364</v>
      </c>
      <c r="C40" s="38">
        <v>0</v>
      </c>
      <c r="D40" s="70"/>
      <c r="E40" s="41"/>
    </row>
    <row r="41" spans="1:5" x14ac:dyDescent="0.2">
      <c r="A41" s="165">
        <v>4164</v>
      </c>
      <c r="B41" s="36" t="s">
        <v>363</v>
      </c>
      <c r="C41" s="38">
        <v>0</v>
      </c>
      <c r="D41" s="70"/>
      <c r="E41" s="41"/>
    </row>
    <row r="42" spans="1:5" x14ac:dyDescent="0.2">
      <c r="A42" s="165">
        <v>4165</v>
      </c>
      <c r="B42" s="36" t="s">
        <v>362</v>
      </c>
      <c r="C42" s="38">
        <v>0</v>
      </c>
      <c r="D42" s="70"/>
      <c r="E42" s="41"/>
    </row>
    <row r="43" spans="1:5" ht="22.5" x14ac:dyDescent="0.2">
      <c r="A43" s="165">
        <v>4166</v>
      </c>
      <c r="B43" s="166" t="s">
        <v>361</v>
      </c>
      <c r="C43" s="38">
        <v>0</v>
      </c>
      <c r="D43" s="70"/>
      <c r="E43" s="41"/>
    </row>
    <row r="44" spans="1:5" x14ac:dyDescent="0.2">
      <c r="A44" s="165">
        <v>4168</v>
      </c>
      <c r="B44" s="36" t="s">
        <v>360</v>
      </c>
      <c r="C44" s="38">
        <v>0</v>
      </c>
      <c r="D44" s="70"/>
      <c r="E44" s="41"/>
    </row>
    <row r="45" spans="1:5" x14ac:dyDescent="0.2">
      <c r="A45" s="165">
        <v>4169</v>
      </c>
      <c r="B45" s="36" t="s">
        <v>359</v>
      </c>
      <c r="C45" s="38">
        <v>0</v>
      </c>
      <c r="D45" s="70"/>
      <c r="E45" s="41"/>
    </row>
    <row r="46" spans="1:5" x14ac:dyDescent="0.2">
      <c r="A46" s="165">
        <v>4170</v>
      </c>
      <c r="B46" s="36" t="s">
        <v>558</v>
      </c>
      <c r="C46" s="38">
        <f>SUM(C47:C54)</f>
        <v>3992680.04</v>
      </c>
      <c r="D46" s="70"/>
      <c r="E46" s="41"/>
    </row>
    <row r="47" spans="1:5" x14ac:dyDescent="0.2">
      <c r="A47" s="165">
        <v>4171</v>
      </c>
      <c r="B47" s="36" t="s">
        <v>358</v>
      </c>
      <c r="C47" s="38">
        <v>0</v>
      </c>
      <c r="D47" s="70"/>
      <c r="E47" s="41"/>
    </row>
    <row r="48" spans="1:5" x14ac:dyDescent="0.2">
      <c r="A48" s="165">
        <v>4172</v>
      </c>
      <c r="B48" s="36" t="s">
        <v>357</v>
      </c>
      <c r="C48" s="38">
        <v>0</v>
      </c>
      <c r="D48" s="70"/>
      <c r="E48" s="41"/>
    </row>
    <row r="49" spans="1:5" ht="22.5" x14ac:dyDescent="0.2">
      <c r="A49" s="165">
        <v>4173</v>
      </c>
      <c r="B49" s="166" t="s">
        <v>356</v>
      </c>
      <c r="C49" s="38">
        <v>3992680.04</v>
      </c>
      <c r="D49" s="70"/>
      <c r="E49" s="41"/>
    </row>
    <row r="50" spans="1:5" ht="22.5" x14ac:dyDescent="0.2">
      <c r="A50" s="165">
        <v>4174</v>
      </c>
      <c r="B50" s="166" t="s">
        <v>355</v>
      </c>
      <c r="C50" s="38">
        <v>0</v>
      </c>
      <c r="D50" s="70"/>
      <c r="E50" s="41"/>
    </row>
    <row r="51" spans="1:5" ht="22.5" x14ac:dyDescent="0.2">
      <c r="A51" s="165">
        <v>4175</v>
      </c>
      <c r="B51" s="166" t="s">
        <v>354</v>
      </c>
      <c r="C51" s="38">
        <v>0</v>
      </c>
      <c r="D51" s="70"/>
      <c r="E51" s="41"/>
    </row>
    <row r="52" spans="1:5" ht="22.5" x14ac:dyDescent="0.2">
      <c r="A52" s="165">
        <v>4176</v>
      </c>
      <c r="B52" s="166" t="s">
        <v>353</v>
      </c>
      <c r="C52" s="38">
        <v>0</v>
      </c>
      <c r="D52" s="70"/>
      <c r="E52" s="41"/>
    </row>
    <row r="53" spans="1:5" ht="22.5" x14ac:dyDescent="0.2">
      <c r="A53" s="165">
        <v>4177</v>
      </c>
      <c r="B53" s="166" t="s">
        <v>352</v>
      </c>
      <c r="C53" s="38">
        <v>0</v>
      </c>
      <c r="D53" s="70"/>
      <c r="E53" s="41"/>
    </row>
    <row r="54" spans="1:5" ht="22.5" x14ac:dyDescent="0.2">
      <c r="A54" s="165">
        <v>4178</v>
      </c>
      <c r="B54" s="166" t="s">
        <v>351</v>
      </c>
      <c r="C54" s="38">
        <v>0</v>
      </c>
      <c r="D54" s="70"/>
      <c r="E54" s="41"/>
    </row>
    <row r="55" spans="1:5" x14ac:dyDescent="0.2">
      <c r="A55" s="165"/>
      <c r="B55" s="166"/>
      <c r="C55" s="38"/>
      <c r="D55" s="70"/>
      <c r="E55" s="41"/>
    </row>
    <row r="56" spans="1:5" x14ac:dyDescent="0.2">
      <c r="A56" s="40" t="s">
        <v>350</v>
      </c>
      <c r="B56" s="40"/>
      <c r="C56" s="40"/>
      <c r="D56" s="40"/>
      <c r="E56" s="40"/>
    </row>
    <row r="57" spans="1:5" x14ac:dyDescent="0.2">
      <c r="A57" s="39" t="s">
        <v>66</v>
      </c>
      <c r="B57" s="39" t="s">
        <v>67</v>
      </c>
      <c r="C57" s="39" t="s">
        <v>68</v>
      </c>
      <c r="D57" s="39" t="s">
        <v>349</v>
      </c>
      <c r="E57" s="39"/>
    </row>
    <row r="58" spans="1:5" ht="33.75" x14ac:dyDescent="0.2">
      <c r="A58" s="165">
        <v>4200</v>
      </c>
      <c r="B58" s="166" t="s">
        <v>348</v>
      </c>
      <c r="C58" s="38">
        <f>+C59+C65</f>
        <v>0</v>
      </c>
      <c r="D58" s="70"/>
      <c r="E58" s="41"/>
    </row>
    <row r="59" spans="1:5" ht="22.5" x14ac:dyDescent="0.2">
      <c r="A59" s="165">
        <v>4210</v>
      </c>
      <c r="B59" s="166" t="s">
        <v>347</v>
      </c>
      <c r="C59" s="38">
        <f>SUM(C60:C64)</f>
        <v>0</v>
      </c>
      <c r="D59" s="70"/>
      <c r="E59" s="41"/>
    </row>
    <row r="60" spans="1:5" x14ac:dyDescent="0.2">
      <c r="A60" s="165">
        <v>4211</v>
      </c>
      <c r="B60" s="36" t="s">
        <v>257</v>
      </c>
      <c r="C60" s="38">
        <v>0</v>
      </c>
      <c r="D60" s="70"/>
      <c r="E60" s="41"/>
    </row>
    <row r="61" spans="1:5" x14ac:dyDescent="0.2">
      <c r="A61" s="165">
        <v>4212</v>
      </c>
      <c r="B61" s="36" t="s">
        <v>254</v>
      </c>
      <c r="C61" s="38">
        <v>0</v>
      </c>
      <c r="D61" s="70"/>
      <c r="E61" s="41"/>
    </row>
    <row r="62" spans="1:5" x14ac:dyDescent="0.2">
      <c r="A62" s="165">
        <v>4213</v>
      </c>
      <c r="B62" s="36" t="s">
        <v>251</v>
      </c>
      <c r="C62" s="38">
        <v>0</v>
      </c>
      <c r="D62" s="70"/>
      <c r="E62" s="41"/>
    </row>
    <row r="63" spans="1:5" x14ac:dyDescent="0.2">
      <c r="A63" s="165">
        <v>4214</v>
      </c>
      <c r="B63" s="36" t="s">
        <v>346</v>
      </c>
      <c r="C63" s="38">
        <v>0</v>
      </c>
      <c r="D63" s="70"/>
      <c r="E63" s="41"/>
    </row>
    <row r="64" spans="1:5" x14ac:dyDescent="0.2">
      <c r="A64" s="165">
        <v>4215</v>
      </c>
      <c r="B64" s="36" t="s">
        <v>345</v>
      </c>
      <c r="C64" s="38">
        <v>0</v>
      </c>
      <c r="D64" s="70"/>
      <c r="E64" s="41"/>
    </row>
    <row r="65" spans="1:5" x14ac:dyDescent="0.2">
      <c r="A65" s="165">
        <v>4220</v>
      </c>
      <c r="B65" s="36" t="s">
        <v>344</v>
      </c>
      <c r="C65" s="38">
        <f>SUM(C66:C69)</f>
        <v>0</v>
      </c>
      <c r="D65" s="70"/>
      <c r="E65" s="41"/>
    </row>
    <row r="66" spans="1:5" x14ac:dyDescent="0.2">
      <c r="A66" s="165">
        <v>4221</v>
      </c>
      <c r="B66" s="36" t="s">
        <v>343</v>
      </c>
      <c r="C66" s="38">
        <v>0</v>
      </c>
      <c r="D66" s="70"/>
      <c r="E66" s="41"/>
    </row>
    <row r="67" spans="1:5" x14ac:dyDescent="0.2">
      <c r="A67" s="165">
        <v>4223</v>
      </c>
      <c r="B67" s="36" t="s">
        <v>284</v>
      </c>
      <c r="C67" s="38">
        <v>0</v>
      </c>
      <c r="D67" s="70"/>
      <c r="E67" s="41"/>
    </row>
    <row r="68" spans="1:5" x14ac:dyDescent="0.2">
      <c r="A68" s="165">
        <v>4225</v>
      </c>
      <c r="B68" s="36" t="s">
        <v>276</v>
      </c>
      <c r="C68" s="38">
        <v>0</v>
      </c>
      <c r="D68" s="70"/>
      <c r="E68" s="41"/>
    </row>
    <row r="69" spans="1:5" x14ac:dyDescent="0.2">
      <c r="A69" s="165">
        <v>4227</v>
      </c>
      <c r="B69" s="36" t="s">
        <v>342</v>
      </c>
      <c r="C69" s="38">
        <v>0</v>
      </c>
      <c r="D69" s="70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40" t="s">
        <v>341</v>
      </c>
      <c r="B71" s="40"/>
      <c r="C71" s="40"/>
      <c r="D71" s="40"/>
      <c r="E71" s="40"/>
    </row>
    <row r="72" spans="1:5" x14ac:dyDescent="0.2">
      <c r="A72" s="39" t="s">
        <v>66</v>
      </c>
      <c r="B72" s="39" t="s">
        <v>67</v>
      </c>
      <c r="C72" s="39" t="s">
        <v>68</v>
      </c>
      <c r="D72" s="39" t="s">
        <v>180</v>
      </c>
      <c r="E72" s="39" t="s">
        <v>83</v>
      </c>
    </row>
    <row r="73" spans="1:5" x14ac:dyDescent="0.2">
      <c r="A73" s="167">
        <v>4300</v>
      </c>
      <c r="B73" s="36" t="s">
        <v>340</v>
      </c>
      <c r="C73" s="38">
        <f>C74+C77+C83+C85+C87</f>
        <v>0</v>
      </c>
      <c r="D73" s="36"/>
      <c r="E73" s="36"/>
    </row>
    <row r="74" spans="1:5" x14ac:dyDescent="0.2">
      <c r="A74" s="167">
        <v>4310</v>
      </c>
      <c r="B74" s="36" t="s">
        <v>339</v>
      </c>
      <c r="C74" s="38">
        <f>SUM(C75:C76)</f>
        <v>0</v>
      </c>
      <c r="D74" s="36"/>
      <c r="E74" s="36"/>
    </row>
    <row r="75" spans="1:5" x14ac:dyDescent="0.2">
      <c r="A75" s="167">
        <v>4311</v>
      </c>
      <c r="B75" s="36" t="s">
        <v>338</v>
      </c>
      <c r="C75" s="38">
        <v>0</v>
      </c>
      <c r="D75" s="36"/>
      <c r="E75" s="36"/>
    </row>
    <row r="76" spans="1:5" x14ac:dyDescent="0.2">
      <c r="A76" s="167">
        <v>4319</v>
      </c>
      <c r="B76" s="36" t="s">
        <v>337</v>
      </c>
      <c r="C76" s="38">
        <v>0</v>
      </c>
      <c r="D76" s="36"/>
      <c r="E76" s="36"/>
    </row>
    <row r="77" spans="1:5" x14ac:dyDescent="0.2">
      <c r="A77" s="167">
        <v>4320</v>
      </c>
      <c r="B77" s="36" t="s">
        <v>336</v>
      </c>
      <c r="C77" s="38">
        <f>SUM(C78:C82)</f>
        <v>0</v>
      </c>
      <c r="D77" s="36"/>
      <c r="E77" s="36"/>
    </row>
    <row r="78" spans="1:5" x14ac:dyDescent="0.2">
      <c r="A78" s="167">
        <v>4321</v>
      </c>
      <c r="B78" s="36" t="s">
        <v>335</v>
      </c>
      <c r="C78" s="38">
        <v>0</v>
      </c>
      <c r="D78" s="36"/>
      <c r="E78" s="36"/>
    </row>
    <row r="79" spans="1:5" x14ac:dyDescent="0.2">
      <c r="A79" s="167">
        <v>4322</v>
      </c>
      <c r="B79" s="36" t="s">
        <v>334</v>
      </c>
      <c r="C79" s="38">
        <v>0</v>
      </c>
      <c r="D79" s="36"/>
      <c r="E79" s="36"/>
    </row>
    <row r="80" spans="1:5" x14ac:dyDescent="0.2">
      <c r="A80" s="167">
        <v>4323</v>
      </c>
      <c r="B80" s="36" t="s">
        <v>333</v>
      </c>
      <c r="C80" s="38">
        <v>0</v>
      </c>
      <c r="D80" s="36"/>
      <c r="E80" s="36"/>
    </row>
    <row r="81" spans="1:5" x14ac:dyDescent="0.2">
      <c r="A81" s="167">
        <v>4324</v>
      </c>
      <c r="B81" s="36" t="s">
        <v>332</v>
      </c>
      <c r="C81" s="38">
        <v>0</v>
      </c>
      <c r="D81" s="36"/>
      <c r="E81" s="36"/>
    </row>
    <row r="82" spans="1:5" x14ac:dyDescent="0.2">
      <c r="A82" s="167">
        <v>4325</v>
      </c>
      <c r="B82" s="36" t="s">
        <v>331</v>
      </c>
      <c r="C82" s="38">
        <v>0</v>
      </c>
      <c r="D82" s="36"/>
      <c r="E82" s="36"/>
    </row>
    <row r="83" spans="1:5" x14ac:dyDescent="0.2">
      <c r="A83" s="167">
        <v>4330</v>
      </c>
      <c r="B83" s="36" t="s">
        <v>330</v>
      </c>
      <c r="C83" s="38">
        <f>SUM(C84)</f>
        <v>0</v>
      </c>
      <c r="D83" s="36"/>
      <c r="E83" s="36"/>
    </row>
    <row r="84" spans="1:5" x14ac:dyDescent="0.2">
      <c r="A84" s="167">
        <v>4331</v>
      </c>
      <c r="B84" s="36" t="s">
        <v>330</v>
      </c>
      <c r="C84" s="38">
        <v>0</v>
      </c>
      <c r="D84" s="36"/>
      <c r="E84" s="36"/>
    </row>
    <row r="85" spans="1:5" x14ac:dyDescent="0.2">
      <c r="A85" s="167">
        <v>4340</v>
      </c>
      <c r="B85" s="36" t="s">
        <v>329</v>
      </c>
      <c r="C85" s="38">
        <f>SUM(C86)</f>
        <v>0</v>
      </c>
      <c r="D85" s="36"/>
      <c r="E85" s="36"/>
    </row>
    <row r="86" spans="1:5" x14ac:dyDescent="0.2">
      <c r="A86" s="167">
        <v>4341</v>
      </c>
      <c r="B86" s="36" t="s">
        <v>329</v>
      </c>
      <c r="C86" s="38">
        <v>0</v>
      </c>
      <c r="D86" s="36"/>
      <c r="E86" s="36"/>
    </row>
    <row r="87" spans="1:5" x14ac:dyDescent="0.2">
      <c r="A87" s="167">
        <v>4390</v>
      </c>
      <c r="B87" s="36" t="s">
        <v>323</v>
      </c>
      <c r="C87" s="38">
        <f>SUM(C88:C94)</f>
        <v>0</v>
      </c>
      <c r="D87" s="36"/>
      <c r="E87" s="36"/>
    </row>
    <row r="88" spans="1:5" x14ac:dyDescent="0.2">
      <c r="A88" s="167">
        <v>4392</v>
      </c>
      <c r="B88" s="36" t="s">
        <v>328</v>
      </c>
      <c r="C88" s="38">
        <v>0</v>
      </c>
      <c r="D88" s="36"/>
      <c r="E88" s="36"/>
    </row>
    <row r="89" spans="1:5" x14ac:dyDescent="0.2">
      <c r="A89" s="167">
        <v>4393</v>
      </c>
      <c r="B89" s="36" t="s">
        <v>327</v>
      </c>
      <c r="C89" s="38">
        <v>0</v>
      </c>
      <c r="D89" s="36"/>
      <c r="E89" s="36"/>
    </row>
    <row r="90" spans="1:5" x14ac:dyDescent="0.2">
      <c r="A90" s="167">
        <v>4394</v>
      </c>
      <c r="B90" s="36" t="s">
        <v>326</v>
      </c>
      <c r="C90" s="38">
        <v>0</v>
      </c>
      <c r="D90" s="36"/>
      <c r="E90" s="36"/>
    </row>
    <row r="91" spans="1:5" x14ac:dyDescent="0.2">
      <c r="A91" s="167">
        <v>4395</v>
      </c>
      <c r="B91" s="36" t="s">
        <v>209</v>
      </c>
      <c r="C91" s="38">
        <v>0</v>
      </c>
      <c r="D91" s="36"/>
      <c r="E91" s="36"/>
    </row>
    <row r="92" spans="1:5" x14ac:dyDescent="0.2">
      <c r="A92" s="167">
        <v>4396</v>
      </c>
      <c r="B92" s="36" t="s">
        <v>325</v>
      </c>
      <c r="C92" s="38">
        <v>0</v>
      </c>
      <c r="D92" s="36"/>
      <c r="E92" s="36"/>
    </row>
    <row r="93" spans="1:5" x14ac:dyDescent="0.2">
      <c r="A93" s="167">
        <v>4397</v>
      </c>
      <c r="B93" s="36" t="s">
        <v>324</v>
      </c>
      <c r="C93" s="38">
        <v>0</v>
      </c>
      <c r="D93" s="36"/>
      <c r="E93" s="36"/>
    </row>
    <row r="94" spans="1:5" x14ac:dyDescent="0.2">
      <c r="A94" s="167">
        <v>4399</v>
      </c>
      <c r="B94" s="36" t="s">
        <v>323</v>
      </c>
      <c r="C94" s="38">
        <v>0</v>
      </c>
      <c r="D94" s="36"/>
      <c r="E94" s="36"/>
    </row>
    <row r="95" spans="1:5" x14ac:dyDescent="0.2">
      <c r="A95" s="41"/>
      <c r="B95" s="41"/>
      <c r="C95" s="41"/>
      <c r="D95" s="41"/>
      <c r="E95" s="41"/>
    </row>
    <row r="96" spans="1:5" x14ac:dyDescent="0.2">
      <c r="A96" s="40" t="s">
        <v>322</v>
      </c>
      <c r="B96" s="40"/>
      <c r="C96" s="40"/>
      <c r="D96" s="40"/>
      <c r="E96" s="40"/>
    </row>
    <row r="97" spans="1:5" x14ac:dyDescent="0.2">
      <c r="A97" s="39" t="s">
        <v>66</v>
      </c>
      <c r="B97" s="39" t="s">
        <v>67</v>
      </c>
      <c r="C97" s="39" t="s">
        <v>68</v>
      </c>
      <c r="D97" s="39" t="s">
        <v>321</v>
      </c>
      <c r="E97" s="39" t="s">
        <v>83</v>
      </c>
    </row>
    <row r="98" spans="1:5" x14ac:dyDescent="0.2">
      <c r="A98" s="167">
        <v>5000</v>
      </c>
      <c r="B98" s="36" t="s">
        <v>320</v>
      </c>
      <c r="C98" s="38">
        <f>C99+C127+C160+C170+C185+C214</f>
        <v>6246111.4400000004</v>
      </c>
      <c r="D98" s="37">
        <v>1</v>
      </c>
      <c r="E98" s="36"/>
    </row>
    <row r="99" spans="1:5" x14ac:dyDescent="0.2">
      <c r="A99" s="167">
        <v>5100</v>
      </c>
      <c r="B99" s="36" t="s">
        <v>319</v>
      </c>
      <c r="C99" s="38">
        <f>C100+C107+C117</f>
        <v>6119867.9500000002</v>
      </c>
      <c r="D99" s="37">
        <f>C99/$C$98</f>
        <v>0.97978846659834806</v>
      </c>
      <c r="E99" s="36"/>
    </row>
    <row r="100" spans="1:5" x14ac:dyDescent="0.2">
      <c r="A100" s="167">
        <v>5110</v>
      </c>
      <c r="B100" s="36" t="s">
        <v>318</v>
      </c>
      <c r="C100" s="38">
        <f>SUM(C101:C106)</f>
        <v>4478572.38</v>
      </c>
      <c r="D100" s="37">
        <f t="shared" ref="D100:D163" si="0">C100/$C$98</f>
        <v>0.71701768740776739</v>
      </c>
      <c r="E100" s="36"/>
    </row>
    <row r="101" spans="1:5" x14ac:dyDescent="0.2">
      <c r="A101" s="167">
        <v>5111</v>
      </c>
      <c r="B101" s="36" t="s">
        <v>317</v>
      </c>
      <c r="C101" s="38">
        <v>2293099.6</v>
      </c>
      <c r="D101" s="37">
        <f t="shared" si="0"/>
        <v>0.36712434960974694</v>
      </c>
      <c r="E101" s="36"/>
    </row>
    <row r="102" spans="1:5" x14ac:dyDescent="0.2">
      <c r="A102" s="167">
        <v>5112</v>
      </c>
      <c r="B102" s="36" t="s">
        <v>316</v>
      </c>
      <c r="C102" s="38">
        <v>645468.11</v>
      </c>
      <c r="D102" s="37">
        <f t="shared" si="0"/>
        <v>0.10333919210381555</v>
      </c>
      <c r="E102" s="36"/>
    </row>
    <row r="103" spans="1:5" x14ac:dyDescent="0.2">
      <c r="A103" s="167">
        <v>5113</v>
      </c>
      <c r="B103" s="36" t="s">
        <v>315</v>
      </c>
      <c r="C103" s="38">
        <v>316810.90000000002</v>
      </c>
      <c r="D103" s="37">
        <f t="shared" si="0"/>
        <v>5.0721301251711259E-2</v>
      </c>
      <c r="E103" s="36"/>
    </row>
    <row r="104" spans="1:5" x14ac:dyDescent="0.2">
      <c r="A104" s="167">
        <v>5114</v>
      </c>
      <c r="B104" s="36" t="s">
        <v>314</v>
      </c>
      <c r="C104" s="38">
        <v>519123.25</v>
      </c>
      <c r="D104" s="37">
        <f t="shared" si="0"/>
        <v>8.3111429404788204E-2</v>
      </c>
      <c r="E104" s="36"/>
    </row>
    <row r="105" spans="1:5" x14ac:dyDescent="0.2">
      <c r="A105" s="167">
        <v>5115</v>
      </c>
      <c r="B105" s="36" t="s">
        <v>313</v>
      </c>
      <c r="C105" s="38">
        <v>704070.52</v>
      </c>
      <c r="D105" s="37">
        <f t="shared" si="0"/>
        <v>0.11272141503770544</v>
      </c>
      <c r="E105" s="36"/>
    </row>
    <row r="106" spans="1:5" x14ac:dyDescent="0.2">
      <c r="A106" s="167">
        <v>5116</v>
      </c>
      <c r="B106" s="36" t="s">
        <v>312</v>
      </c>
      <c r="C106" s="38">
        <v>0</v>
      </c>
      <c r="D106" s="37">
        <f t="shared" si="0"/>
        <v>0</v>
      </c>
      <c r="E106" s="36"/>
    </row>
    <row r="107" spans="1:5" x14ac:dyDescent="0.2">
      <c r="A107" s="167">
        <v>5120</v>
      </c>
      <c r="B107" s="36" t="s">
        <v>311</v>
      </c>
      <c r="C107" s="38">
        <f>SUM(C108:C116)</f>
        <v>147306.74</v>
      </c>
      <c r="D107" s="37">
        <f t="shared" si="0"/>
        <v>2.3583751493233041E-2</v>
      </c>
      <c r="E107" s="36"/>
    </row>
    <row r="108" spans="1:5" x14ac:dyDescent="0.2">
      <c r="A108" s="167">
        <v>5121</v>
      </c>
      <c r="B108" s="36" t="s">
        <v>310</v>
      </c>
      <c r="C108" s="38">
        <v>27808.880000000001</v>
      </c>
      <c r="D108" s="37">
        <f t="shared" si="0"/>
        <v>4.452190817780222E-3</v>
      </c>
      <c r="E108" s="36"/>
    </row>
    <row r="109" spans="1:5" x14ac:dyDescent="0.2">
      <c r="A109" s="167">
        <v>5122</v>
      </c>
      <c r="B109" s="36" t="s">
        <v>309</v>
      </c>
      <c r="C109" s="38">
        <v>0</v>
      </c>
      <c r="D109" s="37">
        <f t="shared" si="0"/>
        <v>0</v>
      </c>
      <c r="E109" s="36"/>
    </row>
    <row r="110" spans="1:5" x14ac:dyDescent="0.2">
      <c r="A110" s="167">
        <v>5123</v>
      </c>
      <c r="B110" s="36" t="s">
        <v>308</v>
      </c>
      <c r="C110" s="38">
        <v>0</v>
      </c>
      <c r="D110" s="37">
        <f t="shared" si="0"/>
        <v>0</v>
      </c>
      <c r="E110" s="36"/>
    </row>
    <row r="111" spans="1:5" x14ac:dyDescent="0.2">
      <c r="A111" s="167">
        <v>5124</v>
      </c>
      <c r="B111" s="36" t="s">
        <v>307</v>
      </c>
      <c r="C111" s="38">
        <v>2974.01</v>
      </c>
      <c r="D111" s="37">
        <f t="shared" si="0"/>
        <v>4.7613783848851729E-4</v>
      </c>
      <c r="E111" s="36"/>
    </row>
    <row r="112" spans="1:5" x14ac:dyDescent="0.2">
      <c r="A112" s="167">
        <v>5125</v>
      </c>
      <c r="B112" s="36" t="s">
        <v>306</v>
      </c>
      <c r="C112" s="38">
        <v>0</v>
      </c>
      <c r="D112" s="37">
        <f t="shared" si="0"/>
        <v>0</v>
      </c>
      <c r="E112" s="36"/>
    </row>
    <row r="113" spans="1:5" x14ac:dyDescent="0.2">
      <c r="A113" s="167">
        <v>5126</v>
      </c>
      <c r="B113" s="36" t="s">
        <v>305</v>
      </c>
      <c r="C113" s="38">
        <v>69326.12</v>
      </c>
      <c r="D113" s="37">
        <f t="shared" si="0"/>
        <v>1.1099084713096312E-2</v>
      </c>
      <c r="E113" s="36"/>
    </row>
    <row r="114" spans="1:5" x14ac:dyDescent="0.2">
      <c r="A114" s="167">
        <v>5127</v>
      </c>
      <c r="B114" s="36" t="s">
        <v>304</v>
      </c>
      <c r="C114" s="38">
        <v>0</v>
      </c>
      <c r="D114" s="37">
        <f t="shared" si="0"/>
        <v>0</v>
      </c>
      <c r="E114" s="36"/>
    </row>
    <row r="115" spans="1:5" x14ac:dyDescent="0.2">
      <c r="A115" s="167">
        <v>5128</v>
      </c>
      <c r="B115" s="36" t="s">
        <v>303</v>
      </c>
      <c r="C115" s="38">
        <v>0</v>
      </c>
      <c r="D115" s="37">
        <f t="shared" si="0"/>
        <v>0</v>
      </c>
      <c r="E115" s="36"/>
    </row>
    <row r="116" spans="1:5" x14ac:dyDescent="0.2">
      <c r="A116" s="167">
        <v>5129</v>
      </c>
      <c r="B116" s="36" t="s">
        <v>302</v>
      </c>
      <c r="C116" s="38">
        <v>47197.73</v>
      </c>
      <c r="D116" s="37">
        <f t="shared" si="0"/>
        <v>7.5563381238679915E-3</v>
      </c>
      <c r="E116" s="36"/>
    </row>
    <row r="117" spans="1:5" x14ac:dyDescent="0.2">
      <c r="A117" s="167">
        <v>5130</v>
      </c>
      <c r="B117" s="36" t="s">
        <v>301</v>
      </c>
      <c r="C117" s="38">
        <f>SUM(C118:C126)</f>
        <v>1493988.8299999998</v>
      </c>
      <c r="D117" s="37">
        <f t="shared" si="0"/>
        <v>0.23918702769734759</v>
      </c>
      <c r="E117" s="36"/>
    </row>
    <row r="118" spans="1:5" x14ac:dyDescent="0.2">
      <c r="A118" s="167">
        <v>5131</v>
      </c>
      <c r="B118" s="36" t="s">
        <v>300</v>
      </c>
      <c r="C118" s="38">
        <v>24843.07</v>
      </c>
      <c r="D118" s="37">
        <f t="shared" si="0"/>
        <v>3.9773657960864043E-3</v>
      </c>
      <c r="E118" s="36"/>
    </row>
    <row r="119" spans="1:5" x14ac:dyDescent="0.2">
      <c r="A119" s="167">
        <v>5132</v>
      </c>
      <c r="B119" s="36" t="s">
        <v>299</v>
      </c>
      <c r="C119" s="38">
        <v>403748.8</v>
      </c>
      <c r="D119" s="37">
        <f t="shared" si="0"/>
        <v>6.4640025058534653E-2</v>
      </c>
      <c r="E119" s="36"/>
    </row>
    <row r="120" spans="1:5" x14ac:dyDescent="0.2">
      <c r="A120" s="167">
        <v>5133</v>
      </c>
      <c r="B120" s="36" t="s">
        <v>298</v>
      </c>
      <c r="C120" s="38">
        <v>526149.29</v>
      </c>
      <c r="D120" s="37">
        <f t="shared" si="0"/>
        <v>8.4236295662377739E-2</v>
      </c>
      <c r="E120" s="36"/>
    </row>
    <row r="121" spans="1:5" x14ac:dyDescent="0.2">
      <c r="A121" s="167">
        <v>5134</v>
      </c>
      <c r="B121" s="36" t="s">
        <v>297</v>
      </c>
      <c r="C121" s="38">
        <v>36645.06</v>
      </c>
      <c r="D121" s="37">
        <f t="shared" si="0"/>
        <v>5.8668597818037002E-3</v>
      </c>
      <c r="E121" s="36"/>
    </row>
    <row r="122" spans="1:5" x14ac:dyDescent="0.2">
      <c r="A122" s="167">
        <v>5135</v>
      </c>
      <c r="B122" s="36" t="s">
        <v>296</v>
      </c>
      <c r="C122" s="38">
        <v>164911.67999999999</v>
      </c>
      <c r="D122" s="37">
        <f t="shared" si="0"/>
        <v>2.6402295505633819E-2</v>
      </c>
      <c r="E122" s="36"/>
    </row>
    <row r="123" spans="1:5" x14ac:dyDescent="0.2">
      <c r="A123" s="167">
        <v>5136</v>
      </c>
      <c r="B123" s="36" t="s">
        <v>295</v>
      </c>
      <c r="C123" s="38">
        <v>200000</v>
      </c>
      <c r="D123" s="37">
        <f t="shared" si="0"/>
        <v>3.2019921821951992E-2</v>
      </c>
      <c r="E123" s="36"/>
    </row>
    <row r="124" spans="1:5" x14ac:dyDescent="0.2">
      <c r="A124" s="167">
        <v>5137</v>
      </c>
      <c r="B124" s="36" t="s">
        <v>294</v>
      </c>
      <c r="C124" s="38">
        <v>0</v>
      </c>
      <c r="D124" s="37">
        <f t="shared" si="0"/>
        <v>0</v>
      </c>
      <c r="E124" s="36"/>
    </row>
    <row r="125" spans="1:5" x14ac:dyDescent="0.2">
      <c r="A125" s="167">
        <v>5138</v>
      </c>
      <c r="B125" s="36" t="s">
        <v>293</v>
      </c>
      <c r="C125" s="38">
        <v>37985.93</v>
      </c>
      <c r="D125" s="37">
        <f t="shared" si="0"/>
        <v>6.0815325446707041E-3</v>
      </c>
      <c r="E125" s="36"/>
    </row>
    <row r="126" spans="1:5" x14ac:dyDescent="0.2">
      <c r="A126" s="167">
        <v>5139</v>
      </c>
      <c r="B126" s="36" t="s">
        <v>292</v>
      </c>
      <c r="C126" s="38">
        <v>99705</v>
      </c>
      <c r="D126" s="37">
        <f t="shared" si="0"/>
        <v>1.5962731526288618E-2</v>
      </c>
      <c r="E126" s="36"/>
    </row>
    <row r="127" spans="1:5" x14ac:dyDescent="0.2">
      <c r="A127" s="167">
        <v>5200</v>
      </c>
      <c r="B127" s="36" t="s">
        <v>291</v>
      </c>
      <c r="C127" s="38">
        <f>C128+C131+C134+C137+C142+C146+C149+C151+C157</f>
        <v>0</v>
      </c>
      <c r="D127" s="37">
        <f t="shared" si="0"/>
        <v>0</v>
      </c>
      <c r="E127" s="36"/>
    </row>
    <row r="128" spans="1:5" x14ac:dyDescent="0.2">
      <c r="A128" s="167">
        <v>5210</v>
      </c>
      <c r="B128" s="36" t="s">
        <v>290</v>
      </c>
      <c r="C128" s="38">
        <f>SUM(C129:C130)</f>
        <v>0</v>
      </c>
      <c r="D128" s="37">
        <f t="shared" si="0"/>
        <v>0</v>
      </c>
      <c r="E128" s="36"/>
    </row>
    <row r="129" spans="1:5" x14ac:dyDescent="0.2">
      <c r="A129" s="167">
        <v>5211</v>
      </c>
      <c r="B129" s="36" t="s">
        <v>289</v>
      </c>
      <c r="C129" s="38">
        <v>0</v>
      </c>
      <c r="D129" s="37">
        <f t="shared" si="0"/>
        <v>0</v>
      </c>
      <c r="E129" s="36"/>
    </row>
    <row r="130" spans="1:5" x14ac:dyDescent="0.2">
      <c r="A130" s="167">
        <v>5212</v>
      </c>
      <c r="B130" s="36" t="s">
        <v>288</v>
      </c>
      <c r="C130" s="38">
        <v>0</v>
      </c>
      <c r="D130" s="37">
        <f t="shared" si="0"/>
        <v>0</v>
      </c>
      <c r="E130" s="36"/>
    </row>
    <row r="131" spans="1:5" x14ac:dyDescent="0.2">
      <c r="A131" s="167">
        <v>5220</v>
      </c>
      <c r="B131" s="36" t="s">
        <v>287</v>
      </c>
      <c r="C131" s="38">
        <f>SUM(C132:C133)</f>
        <v>0</v>
      </c>
      <c r="D131" s="37">
        <f t="shared" si="0"/>
        <v>0</v>
      </c>
      <c r="E131" s="36"/>
    </row>
    <row r="132" spans="1:5" x14ac:dyDescent="0.2">
      <c r="A132" s="167">
        <v>5221</v>
      </c>
      <c r="B132" s="36" t="s">
        <v>286</v>
      </c>
      <c r="C132" s="38">
        <v>0</v>
      </c>
      <c r="D132" s="37">
        <f t="shared" si="0"/>
        <v>0</v>
      </c>
      <c r="E132" s="36"/>
    </row>
    <row r="133" spans="1:5" x14ac:dyDescent="0.2">
      <c r="A133" s="167">
        <v>5222</v>
      </c>
      <c r="B133" s="36" t="s">
        <v>285</v>
      </c>
      <c r="C133" s="38">
        <v>0</v>
      </c>
      <c r="D133" s="37">
        <f t="shared" si="0"/>
        <v>0</v>
      </c>
      <c r="E133" s="36"/>
    </row>
    <row r="134" spans="1:5" x14ac:dyDescent="0.2">
      <c r="A134" s="167">
        <v>5230</v>
      </c>
      <c r="B134" s="36" t="s">
        <v>284</v>
      </c>
      <c r="C134" s="38">
        <f>SUM(C135:C136)</f>
        <v>0</v>
      </c>
      <c r="D134" s="37">
        <f t="shared" si="0"/>
        <v>0</v>
      </c>
      <c r="E134" s="36"/>
    </row>
    <row r="135" spans="1:5" x14ac:dyDescent="0.2">
      <c r="A135" s="167">
        <v>5231</v>
      </c>
      <c r="B135" s="36" t="s">
        <v>283</v>
      </c>
      <c r="C135" s="38">
        <v>0</v>
      </c>
      <c r="D135" s="37">
        <f t="shared" si="0"/>
        <v>0</v>
      </c>
      <c r="E135" s="36"/>
    </row>
    <row r="136" spans="1:5" x14ac:dyDescent="0.2">
      <c r="A136" s="167">
        <v>5232</v>
      </c>
      <c r="B136" s="36" t="s">
        <v>282</v>
      </c>
      <c r="C136" s="38">
        <v>0</v>
      </c>
      <c r="D136" s="37">
        <f t="shared" si="0"/>
        <v>0</v>
      </c>
      <c r="E136" s="36"/>
    </row>
    <row r="137" spans="1:5" x14ac:dyDescent="0.2">
      <c r="A137" s="167">
        <v>5240</v>
      </c>
      <c r="B137" s="36" t="s">
        <v>281</v>
      </c>
      <c r="C137" s="38">
        <f>SUM(C138:C141)</f>
        <v>0</v>
      </c>
      <c r="D137" s="37">
        <f t="shared" si="0"/>
        <v>0</v>
      </c>
      <c r="E137" s="36"/>
    </row>
    <row r="138" spans="1:5" x14ac:dyDescent="0.2">
      <c r="A138" s="167">
        <v>5241</v>
      </c>
      <c r="B138" s="36" t="s">
        <v>280</v>
      </c>
      <c r="C138" s="38">
        <v>0</v>
      </c>
      <c r="D138" s="37">
        <f t="shared" si="0"/>
        <v>0</v>
      </c>
      <c r="E138" s="36"/>
    </row>
    <row r="139" spans="1:5" x14ac:dyDescent="0.2">
      <c r="A139" s="167">
        <v>5242</v>
      </c>
      <c r="B139" s="36" t="s">
        <v>279</v>
      </c>
      <c r="C139" s="38">
        <v>0</v>
      </c>
      <c r="D139" s="37">
        <f t="shared" si="0"/>
        <v>0</v>
      </c>
      <c r="E139" s="36"/>
    </row>
    <row r="140" spans="1:5" x14ac:dyDescent="0.2">
      <c r="A140" s="167">
        <v>5243</v>
      </c>
      <c r="B140" s="36" t="s">
        <v>278</v>
      </c>
      <c r="C140" s="38">
        <v>0</v>
      </c>
      <c r="D140" s="37">
        <f t="shared" si="0"/>
        <v>0</v>
      </c>
      <c r="E140" s="36"/>
    </row>
    <row r="141" spans="1:5" x14ac:dyDescent="0.2">
      <c r="A141" s="167">
        <v>5244</v>
      </c>
      <c r="B141" s="36" t="s">
        <v>277</v>
      </c>
      <c r="C141" s="38">
        <v>0</v>
      </c>
      <c r="D141" s="37">
        <f t="shared" si="0"/>
        <v>0</v>
      </c>
      <c r="E141" s="36"/>
    </row>
    <row r="142" spans="1:5" x14ac:dyDescent="0.2">
      <c r="A142" s="167">
        <v>5250</v>
      </c>
      <c r="B142" s="36" t="s">
        <v>276</v>
      </c>
      <c r="C142" s="38">
        <f>SUM(C143:C145)</f>
        <v>0</v>
      </c>
      <c r="D142" s="37">
        <f t="shared" si="0"/>
        <v>0</v>
      </c>
      <c r="E142" s="36"/>
    </row>
    <row r="143" spans="1:5" x14ac:dyDescent="0.2">
      <c r="A143" s="167">
        <v>5251</v>
      </c>
      <c r="B143" s="36" t="s">
        <v>275</v>
      </c>
      <c r="C143" s="38">
        <v>0</v>
      </c>
      <c r="D143" s="37">
        <f t="shared" si="0"/>
        <v>0</v>
      </c>
      <c r="E143" s="36"/>
    </row>
    <row r="144" spans="1:5" x14ac:dyDescent="0.2">
      <c r="A144" s="167">
        <v>5252</v>
      </c>
      <c r="B144" s="36" t="s">
        <v>274</v>
      </c>
      <c r="C144" s="38">
        <v>0</v>
      </c>
      <c r="D144" s="37">
        <f t="shared" si="0"/>
        <v>0</v>
      </c>
      <c r="E144" s="36"/>
    </row>
    <row r="145" spans="1:5" x14ac:dyDescent="0.2">
      <c r="A145" s="167">
        <v>5259</v>
      </c>
      <c r="B145" s="36" t="s">
        <v>273</v>
      </c>
      <c r="C145" s="38">
        <v>0</v>
      </c>
      <c r="D145" s="37">
        <f t="shared" si="0"/>
        <v>0</v>
      </c>
      <c r="E145" s="36"/>
    </row>
    <row r="146" spans="1:5" x14ac:dyDescent="0.2">
      <c r="A146" s="167">
        <v>5260</v>
      </c>
      <c r="B146" s="36" t="s">
        <v>272</v>
      </c>
      <c r="C146" s="38">
        <f>SUM(C147:C148)</f>
        <v>0</v>
      </c>
      <c r="D146" s="37">
        <f t="shared" si="0"/>
        <v>0</v>
      </c>
      <c r="E146" s="36"/>
    </row>
    <row r="147" spans="1:5" x14ac:dyDescent="0.2">
      <c r="A147" s="167">
        <v>5261</v>
      </c>
      <c r="B147" s="36" t="s">
        <v>271</v>
      </c>
      <c r="C147" s="38">
        <v>0</v>
      </c>
      <c r="D147" s="37">
        <f t="shared" si="0"/>
        <v>0</v>
      </c>
      <c r="E147" s="36"/>
    </row>
    <row r="148" spans="1:5" x14ac:dyDescent="0.2">
      <c r="A148" s="167">
        <v>5262</v>
      </c>
      <c r="B148" s="36" t="s">
        <v>270</v>
      </c>
      <c r="C148" s="38">
        <v>0</v>
      </c>
      <c r="D148" s="37">
        <f t="shared" si="0"/>
        <v>0</v>
      </c>
      <c r="E148" s="36"/>
    </row>
    <row r="149" spans="1:5" x14ac:dyDescent="0.2">
      <c r="A149" s="167">
        <v>5270</v>
      </c>
      <c r="B149" s="36" t="s">
        <v>269</v>
      </c>
      <c r="C149" s="38">
        <f>SUM(C150)</f>
        <v>0</v>
      </c>
      <c r="D149" s="37">
        <f t="shared" si="0"/>
        <v>0</v>
      </c>
      <c r="E149" s="36"/>
    </row>
    <row r="150" spans="1:5" x14ac:dyDescent="0.2">
      <c r="A150" s="167">
        <v>5271</v>
      </c>
      <c r="B150" s="36" t="s">
        <v>268</v>
      </c>
      <c r="C150" s="38">
        <v>0</v>
      </c>
      <c r="D150" s="37">
        <f t="shared" si="0"/>
        <v>0</v>
      </c>
      <c r="E150" s="36"/>
    </row>
    <row r="151" spans="1:5" x14ac:dyDescent="0.2">
      <c r="A151" s="167">
        <v>5280</v>
      </c>
      <c r="B151" s="36" t="s">
        <v>267</v>
      </c>
      <c r="C151" s="38">
        <f>SUM(C152:C156)</f>
        <v>0</v>
      </c>
      <c r="D151" s="37">
        <f t="shared" si="0"/>
        <v>0</v>
      </c>
      <c r="E151" s="36"/>
    </row>
    <row r="152" spans="1:5" x14ac:dyDescent="0.2">
      <c r="A152" s="167">
        <v>5281</v>
      </c>
      <c r="B152" s="36" t="s">
        <v>266</v>
      </c>
      <c r="C152" s="38">
        <v>0</v>
      </c>
      <c r="D152" s="37">
        <f t="shared" si="0"/>
        <v>0</v>
      </c>
      <c r="E152" s="36"/>
    </row>
    <row r="153" spans="1:5" x14ac:dyDescent="0.2">
      <c r="A153" s="167">
        <v>5282</v>
      </c>
      <c r="B153" s="36" t="s">
        <v>265</v>
      </c>
      <c r="C153" s="38">
        <v>0</v>
      </c>
      <c r="D153" s="37">
        <f t="shared" si="0"/>
        <v>0</v>
      </c>
      <c r="E153" s="36"/>
    </row>
    <row r="154" spans="1:5" x14ac:dyDescent="0.2">
      <c r="A154" s="167">
        <v>5283</v>
      </c>
      <c r="B154" s="36" t="s">
        <v>264</v>
      </c>
      <c r="C154" s="38">
        <v>0</v>
      </c>
      <c r="D154" s="37">
        <f t="shared" si="0"/>
        <v>0</v>
      </c>
      <c r="E154" s="36"/>
    </row>
    <row r="155" spans="1:5" x14ac:dyDescent="0.2">
      <c r="A155" s="167">
        <v>5284</v>
      </c>
      <c r="B155" s="36" t="s">
        <v>263</v>
      </c>
      <c r="C155" s="38">
        <v>0</v>
      </c>
      <c r="D155" s="37">
        <f t="shared" si="0"/>
        <v>0</v>
      </c>
      <c r="E155" s="36"/>
    </row>
    <row r="156" spans="1:5" x14ac:dyDescent="0.2">
      <c r="A156" s="167">
        <v>5285</v>
      </c>
      <c r="B156" s="36" t="s">
        <v>262</v>
      </c>
      <c r="C156" s="38">
        <v>0</v>
      </c>
      <c r="D156" s="37">
        <f t="shared" si="0"/>
        <v>0</v>
      </c>
      <c r="E156" s="36"/>
    </row>
    <row r="157" spans="1:5" x14ac:dyDescent="0.2">
      <c r="A157" s="167">
        <v>5290</v>
      </c>
      <c r="B157" s="36" t="s">
        <v>261</v>
      </c>
      <c r="C157" s="38">
        <f>SUM(C158:C159)</f>
        <v>0</v>
      </c>
      <c r="D157" s="37">
        <f t="shared" si="0"/>
        <v>0</v>
      </c>
      <c r="E157" s="36"/>
    </row>
    <row r="158" spans="1:5" x14ac:dyDescent="0.2">
      <c r="A158" s="167">
        <v>5291</v>
      </c>
      <c r="B158" s="36" t="s">
        <v>260</v>
      </c>
      <c r="C158" s="38">
        <v>0</v>
      </c>
      <c r="D158" s="37">
        <f t="shared" si="0"/>
        <v>0</v>
      </c>
      <c r="E158" s="36"/>
    </row>
    <row r="159" spans="1:5" x14ac:dyDescent="0.2">
      <c r="A159" s="167">
        <v>5292</v>
      </c>
      <c r="B159" s="36" t="s">
        <v>259</v>
      </c>
      <c r="C159" s="38">
        <v>0</v>
      </c>
      <c r="D159" s="37">
        <f t="shared" si="0"/>
        <v>0</v>
      </c>
      <c r="E159" s="36"/>
    </row>
    <row r="160" spans="1:5" x14ac:dyDescent="0.2">
      <c r="A160" s="167">
        <v>5300</v>
      </c>
      <c r="B160" s="36" t="s">
        <v>258</v>
      </c>
      <c r="C160" s="38">
        <f>C161+C164+C167</f>
        <v>0</v>
      </c>
      <c r="D160" s="37">
        <f t="shared" si="0"/>
        <v>0</v>
      </c>
      <c r="E160" s="36"/>
    </row>
    <row r="161" spans="1:5" x14ac:dyDescent="0.2">
      <c r="A161" s="167">
        <v>5310</v>
      </c>
      <c r="B161" s="36" t="s">
        <v>257</v>
      </c>
      <c r="C161" s="38">
        <f>C162+C163</f>
        <v>0</v>
      </c>
      <c r="D161" s="37">
        <f t="shared" si="0"/>
        <v>0</v>
      </c>
      <c r="E161" s="36"/>
    </row>
    <row r="162" spans="1:5" x14ac:dyDescent="0.2">
      <c r="A162" s="167">
        <v>5311</v>
      </c>
      <c r="B162" s="36" t="s">
        <v>256</v>
      </c>
      <c r="C162" s="38">
        <v>0</v>
      </c>
      <c r="D162" s="37">
        <f t="shared" si="0"/>
        <v>0</v>
      </c>
      <c r="E162" s="36"/>
    </row>
    <row r="163" spans="1:5" x14ac:dyDescent="0.2">
      <c r="A163" s="167">
        <v>5312</v>
      </c>
      <c r="B163" s="36" t="s">
        <v>255</v>
      </c>
      <c r="C163" s="38">
        <v>0</v>
      </c>
      <c r="D163" s="37">
        <f t="shared" si="0"/>
        <v>0</v>
      </c>
      <c r="E163" s="36"/>
    </row>
    <row r="164" spans="1:5" x14ac:dyDescent="0.2">
      <c r="A164" s="167">
        <v>5320</v>
      </c>
      <c r="B164" s="36" t="s">
        <v>254</v>
      </c>
      <c r="C164" s="38">
        <f>SUM(C165:C166)</f>
        <v>0</v>
      </c>
      <c r="D164" s="37">
        <f t="shared" ref="D164:D216" si="1">C164/$C$98</f>
        <v>0</v>
      </c>
      <c r="E164" s="36"/>
    </row>
    <row r="165" spans="1:5" x14ac:dyDescent="0.2">
      <c r="A165" s="167">
        <v>5321</v>
      </c>
      <c r="B165" s="36" t="s">
        <v>253</v>
      </c>
      <c r="C165" s="38">
        <v>0</v>
      </c>
      <c r="D165" s="37">
        <f t="shared" si="1"/>
        <v>0</v>
      </c>
      <c r="E165" s="36"/>
    </row>
    <row r="166" spans="1:5" x14ac:dyDescent="0.2">
      <c r="A166" s="167">
        <v>5322</v>
      </c>
      <c r="B166" s="36" t="s">
        <v>252</v>
      </c>
      <c r="C166" s="38">
        <v>0</v>
      </c>
      <c r="D166" s="37">
        <f t="shared" si="1"/>
        <v>0</v>
      </c>
      <c r="E166" s="36"/>
    </row>
    <row r="167" spans="1:5" x14ac:dyDescent="0.2">
      <c r="A167" s="167">
        <v>5330</v>
      </c>
      <c r="B167" s="36" t="s">
        <v>251</v>
      </c>
      <c r="C167" s="38">
        <f>SUM(C168:C169)</f>
        <v>0</v>
      </c>
      <c r="D167" s="37">
        <f t="shared" si="1"/>
        <v>0</v>
      </c>
      <c r="E167" s="36"/>
    </row>
    <row r="168" spans="1:5" x14ac:dyDescent="0.2">
      <c r="A168" s="167">
        <v>5331</v>
      </c>
      <c r="B168" s="36" t="s">
        <v>250</v>
      </c>
      <c r="C168" s="38">
        <v>0</v>
      </c>
      <c r="D168" s="37">
        <f t="shared" si="1"/>
        <v>0</v>
      </c>
      <c r="E168" s="36"/>
    </row>
    <row r="169" spans="1:5" x14ac:dyDescent="0.2">
      <c r="A169" s="167">
        <v>5332</v>
      </c>
      <c r="B169" s="36" t="s">
        <v>249</v>
      </c>
      <c r="C169" s="38">
        <v>0</v>
      </c>
      <c r="D169" s="37">
        <f t="shared" si="1"/>
        <v>0</v>
      </c>
      <c r="E169" s="36"/>
    </row>
    <row r="170" spans="1:5" x14ac:dyDescent="0.2">
      <c r="A170" s="167">
        <v>5400</v>
      </c>
      <c r="B170" s="36" t="s">
        <v>248</v>
      </c>
      <c r="C170" s="38">
        <f>C171+C174+C177+C180+C182</f>
        <v>0</v>
      </c>
      <c r="D170" s="37">
        <f t="shared" si="1"/>
        <v>0</v>
      </c>
      <c r="E170" s="36"/>
    </row>
    <row r="171" spans="1:5" x14ac:dyDescent="0.2">
      <c r="A171" s="167">
        <v>5410</v>
      </c>
      <c r="B171" s="36" t="s">
        <v>247</v>
      </c>
      <c r="C171" s="38">
        <f>SUM(C172:C173)</f>
        <v>0</v>
      </c>
      <c r="D171" s="37">
        <f t="shared" si="1"/>
        <v>0</v>
      </c>
      <c r="E171" s="36"/>
    </row>
    <row r="172" spans="1:5" x14ac:dyDescent="0.2">
      <c r="A172" s="167">
        <v>5411</v>
      </c>
      <c r="B172" s="36" t="s">
        <v>246</v>
      </c>
      <c r="C172" s="38">
        <v>0</v>
      </c>
      <c r="D172" s="37">
        <f t="shared" si="1"/>
        <v>0</v>
      </c>
      <c r="E172" s="36"/>
    </row>
    <row r="173" spans="1:5" x14ac:dyDescent="0.2">
      <c r="A173" s="167">
        <v>5412</v>
      </c>
      <c r="B173" s="36" t="s">
        <v>245</v>
      </c>
      <c r="C173" s="38">
        <v>0</v>
      </c>
      <c r="D173" s="37">
        <f t="shared" si="1"/>
        <v>0</v>
      </c>
      <c r="E173" s="36"/>
    </row>
    <row r="174" spans="1:5" x14ac:dyDescent="0.2">
      <c r="A174" s="167">
        <v>5420</v>
      </c>
      <c r="B174" s="36" t="s">
        <v>244</v>
      </c>
      <c r="C174" s="38">
        <f>SUM(C175:C176)</f>
        <v>0</v>
      </c>
      <c r="D174" s="37">
        <f t="shared" si="1"/>
        <v>0</v>
      </c>
      <c r="E174" s="36"/>
    </row>
    <row r="175" spans="1:5" x14ac:dyDescent="0.2">
      <c r="A175" s="167">
        <v>5421</v>
      </c>
      <c r="B175" s="36" t="s">
        <v>243</v>
      </c>
      <c r="C175" s="38">
        <v>0</v>
      </c>
      <c r="D175" s="37">
        <f t="shared" si="1"/>
        <v>0</v>
      </c>
      <c r="E175" s="36"/>
    </row>
    <row r="176" spans="1:5" x14ac:dyDescent="0.2">
      <c r="A176" s="167">
        <v>5422</v>
      </c>
      <c r="B176" s="36" t="s">
        <v>242</v>
      </c>
      <c r="C176" s="38">
        <v>0</v>
      </c>
      <c r="D176" s="37">
        <f t="shared" si="1"/>
        <v>0</v>
      </c>
      <c r="E176" s="36"/>
    </row>
    <row r="177" spans="1:5" x14ac:dyDescent="0.2">
      <c r="A177" s="167">
        <v>5430</v>
      </c>
      <c r="B177" s="36" t="s">
        <v>241</v>
      </c>
      <c r="C177" s="38">
        <f>SUM(C178:C179)</f>
        <v>0</v>
      </c>
      <c r="D177" s="37">
        <f t="shared" si="1"/>
        <v>0</v>
      </c>
      <c r="E177" s="36"/>
    </row>
    <row r="178" spans="1:5" x14ac:dyDescent="0.2">
      <c r="A178" s="167">
        <v>5431</v>
      </c>
      <c r="B178" s="36" t="s">
        <v>240</v>
      </c>
      <c r="C178" s="38">
        <v>0</v>
      </c>
      <c r="D178" s="37">
        <f t="shared" si="1"/>
        <v>0</v>
      </c>
      <c r="E178" s="36"/>
    </row>
    <row r="179" spans="1:5" x14ac:dyDescent="0.2">
      <c r="A179" s="167">
        <v>5432</v>
      </c>
      <c r="B179" s="36" t="s">
        <v>239</v>
      </c>
      <c r="C179" s="38">
        <v>0</v>
      </c>
      <c r="D179" s="37">
        <f t="shared" si="1"/>
        <v>0</v>
      </c>
      <c r="E179" s="36"/>
    </row>
    <row r="180" spans="1:5" x14ac:dyDescent="0.2">
      <c r="A180" s="167">
        <v>5440</v>
      </c>
      <c r="B180" s="36" t="s">
        <v>238</v>
      </c>
      <c r="C180" s="38">
        <f>SUM(C181)</f>
        <v>0</v>
      </c>
      <c r="D180" s="37">
        <f t="shared" si="1"/>
        <v>0</v>
      </c>
      <c r="E180" s="36"/>
    </row>
    <row r="181" spans="1:5" x14ac:dyDescent="0.2">
      <c r="A181" s="167">
        <v>5441</v>
      </c>
      <c r="B181" s="36" t="s">
        <v>238</v>
      </c>
      <c r="C181" s="38">
        <v>0</v>
      </c>
      <c r="D181" s="37">
        <f t="shared" si="1"/>
        <v>0</v>
      </c>
      <c r="E181" s="36"/>
    </row>
    <row r="182" spans="1:5" x14ac:dyDescent="0.2">
      <c r="A182" s="167">
        <v>5450</v>
      </c>
      <c r="B182" s="36" t="s">
        <v>237</v>
      </c>
      <c r="C182" s="38">
        <f>SUM(C183:C184)</f>
        <v>0</v>
      </c>
      <c r="D182" s="37">
        <f t="shared" si="1"/>
        <v>0</v>
      </c>
      <c r="E182" s="36"/>
    </row>
    <row r="183" spans="1:5" x14ac:dyDescent="0.2">
      <c r="A183" s="167">
        <v>5451</v>
      </c>
      <c r="B183" s="36" t="s">
        <v>236</v>
      </c>
      <c r="C183" s="38">
        <v>0</v>
      </c>
      <c r="D183" s="37">
        <f t="shared" si="1"/>
        <v>0</v>
      </c>
      <c r="E183" s="36"/>
    </row>
    <row r="184" spans="1:5" x14ac:dyDescent="0.2">
      <c r="A184" s="167">
        <v>5452</v>
      </c>
      <c r="B184" s="36" t="s">
        <v>235</v>
      </c>
      <c r="C184" s="38">
        <v>0</v>
      </c>
      <c r="D184" s="37">
        <f t="shared" si="1"/>
        <v>0</v>
      </c>
      <c r="E184" s="36"/>
    </row>
    <row r="185" spans="1:5" x14ac:dyDescent="0.2">
      <c r="A185" s="167">
        <v>5500</v>
      </c>
      <c r="B185" s="36" t="s">
        <v>234</v>
      </c>
      <c r="C185" s="38">
        <f>C186+C195+C198+C204</f>
        <v>126243.48999999999</v>
      </c>
      <c r="D185" s="37">
        <f t="shared" si="1"/>
        <v>2.0211533401651889E-2</v>
      </c>
      <c r="E185" s="36"/>
    </row>
    <row r="186" spans="1:5" x14ac:dyDescent="0.2">
      <c r="A186" s="167">
        <v>5510</v>
      </c>
      <c r="B186" s="36" t="s">
        <v>233</v>
      </c>
      <c r="C186" s="38">
        <f>SUM(C187:C194)</f>
        <v>126243.48999999999</v>
      </c>
      <c r="D186" s="37">
        <f t="shared" si="1"/>
        <v>2.0211533401651889E-2</v>
      </c>
      <c r="E186" s="36"/>
    </row>
    <row r="187" spans="1:5" x14ac:dyDescent="0.2">
      <c r="A187" s="167">
        <v>5511</v>
      </c>
      <c r="B187" s="36" t="s">
        <v>232</v>
      </c>
      <c r="C187" s="38">
        <v>0</v>
      </c>
      <c r="D187" s="37">
        <f t="shared" si="1"/>
        <v>0</v>
      </c>
      <c r="E187" s="36"/>
    </row>
    <row r="188" spans="1:5" x14ac:dyDescent="0.2">
      <c r="A188" s="167">
        <v>5512</v>
      </c>
      <c r="B188" s="36" t="s">
        <v>231</v>
      </c>
      <c r="C188" s="38">
        <v>0</v>
      </c>
      <c r="D188" s="37">
        <f t="shared" si="1"/>
        <v>0</v>
      </c>
      <c r="E188" s="36"/>
    </row>
    <row r="189" spans="1:5" x14ac:dyDescent="0.2">
      <c r="A189" s="167">
        <v>5513</v>
      </c>
      <c r="B189" s="36" t="s">
        <v>230</v>
      </c>
      <c r="C189" s="38">
        <v>0</v>
      </c>
      <c r="D189" s="37">
        <f t="shared" si="1"/>
        <v>0</v>
      </c>
      <c r="E189" s="36"/>
    </row>
    <row r="190" spans="1:5" x14ac:dyDescent="0.2">
      <c r="A190" s="167">
        <v>5514</v>
      </c>
      <c r="B190" s="36" t="s">
        <v>229</v>
      </c>
      <c r="C190" s="38">
        <v>0</v>
      </c>
      <c r="D190" s="37">
        <f t="shared" si="1"/>
        <v>0</v>
      </c>
      <c r="E190" s="36"/>
    </row>
    <row r="191" spans="1:5" x14ac:dyDescent="0.2">
      <c r="A191" s="167">
        <v>5515</v>
      </c>
      <c r="B191" s="36" t="s">
        <v>228</v>
      </c>
      <c r="C191" s="38">
        <v>98780.65</v>
      </c>
      <c r="D191" s="37">
        <f t="shared" si="1"/>
        <v>1.5814743452608009E-2</v>
      </c>
      <c r="E191" s="36"/>
    </row>
    <row r="192" spans="1:5" x14ac:dyDescent="0.2">
      <c r="A192" s="167">
        <v>5516</v>
      </c>
      <c r="B192" s="36" t="s">
        <v>227</v>
      </c>
      <c r="C192" s="38">
        <v>0</v>
      </c>
      <c r="D192" s="37">
        <f t="shared" si="1"/>
        <v>0</v>
      </c>
      <c r="E192" s="36"/>
    </row>
    <row r="193" spans="1:5" x14ac:dyDescent="0.2">
      <c r="A193" s="167">
        <v>5517</v>
      </c>
      <c r="B193" s="36" t="s">
        <v>226</v>
      </c>
      <c r="C193" s="38">
        <v>27462.84</v>
      </c>
      <c r="D193" s="37">
        <f t="shared" si="1"/>
        <v>4.3967899490438807E-3</v>
      </c>
      <c r="E193" s="36"/>
    </row>
    <row r="194" spans="1:5" x14ac:dyDescent="0.2">
      <c r="A194" s="167">
        <v>5518</v>
      </c>
      <c r="B194" s="36" t="s">
        <v>225</v>
      </c>
      <c r="C194" s="38">
        <v>0</v>
      </c>
      <c r="D194" s="37">
        <f t="shared" si="1"/>
        <v>0</v>
      </c>
      <c r="E194" s="36"/>
    </row>
    <row r="195" spans="1:5" x14ac:dyDescent="0.2">
      <c r="A195" s="167">
        <v>5520</v>
      </c>
      <c r="B195" s="36" t="s">
        <v>224</v>
      </c>
      <c r="C195" s="38">
        <f>SUM(C196:C197)</f>
        <v>0</v>
      </c>
      <c r="D195" s="37">
        <f t="shared" si="1"/>
        <v>0</v>
      </c>
      <c r="E195" s="36"/>
    </row>
    <row r="196" spans="1:5" x14ac:dyDescent="0.2">
      <c r="A196" s="167">
        <v>5521</v>
      </c>
      <c r="B196" s="36" t="s">
        <v>223</v>
      </c>
      <c r="C196" s="38">
        <v>0</v>
      </c>
      <c r="D196" s="37">
        <f t="shared" si="1"/>
        <v>0</v>
      </c>
      <c r="E196" s="36"/>
    </row>
    <row r="197" spans="1:5" x14ac:dyDescent="0.2">
      <c r="A197" s="167">
        <v>5522</v>
      </c>
      <c r="B197" s="36" t="s">
        <v>222</v>
      </c>
      <c r="C197" s="38">
        <v>0</v>
      </c>
      <c r="D197" s="37">
        <f t="shared" si="1"/>
        <v>0</v>
      </c>
      <c r="E197" s="36"/>
    </row>
    <row r="198" spans="1:5" x14ac:dyDescent="0.2">
      <c r="A198" s="167">
        <v>5530</v>
      </c>
      <c r="B198" s="36" t="s">
        <v>221</v>
      </c>
      <c r="C198" s="38">
        <f>SUM(C199:C203)</f>
        <v>0</v>
      </c>
      <c r="D198" s="37">
        <f t="shared" si="1"/>
        <v>0</v>
      </c>
      <c r="E198" s="36"/>
    </row>
    <row r="199" spans="1:5" x14ac:dyDescent="0.2">
      <c r="A199" s="167">
        <v>5531</v>
      </c>
      <c r="B199" s="36" t="s">
        <v>220</v>
      </c>
      <c r="C199" s="38">
        <v>0</v>
      </c>
      <c r="D199" s="37">
        <f t="shared" si="1"/>
        <v>0</v>
      </c>
      <c r="E199" s="36"/>
    </row>
    <row r="200" spans="1:5" x14ac:dyDescent="0.2">
      <c r="A200" s="167">
        <v>5532</v>
      </c>
      <c r="B200" s="36" t="s">
        <v>219</v>
      </c>
      <c r="C200" s="38">
        <v>0</v>
      </c>
      <c r="D200" s="37">
        <f t="shared" si="1"/>
        <v>0</v>
      </c>
      <c r="E200" s="36"/>
    </row>
    <row r="201" spans="1:5" x14ac:dyDescent="0.2">
      <c r="A201" s="167">
        <v>5533</v>
      </c>
      <c r="B201" s="36" t="s">
        <v>218</v>
      </c>
      <c r="C201" s="38">
        <v>0</v>
      </c>
      <c r="D201" s="37">
        <f t="shared" si="1"/>
        <v>0</v>
      </c>
      <c r="E201" s="36"/>
    </row>
    <row r="202" spans="1:5" x14ac:dyDescent="0.2">
      <c r="A202" s="167">
        <v>5534</v>
      </c>
      <c r="B202" s="36" t="s">
        <v>217</v>
      </c>
      <c r="C202" s="38">
        <v>0</v>
      </c>
      <c r="D202" s="37">
        <f t="shared" si="1"/>
        <v>0</v>
      </c>
      <c r="E202" s="36"/>
    </row>
    <row r="203" spans="1:5" x14ac:dyDescent="0.2">
      <c r="A203" s="167">
        <v>5535</v>
      </c>
      <c r="B203" s="36" t="s">
        <v>216</v>
      </c>
      <c r="C203" s="38">
        <v>0</v>
      </c>
      <c r="D203" s="37">
        <f t="shared" si="1"/>
        <v>0</v>
      </c>
      <c r="E203" s="36"/>
    </row>
    <row r="204" spans="1:5" x14ac:dyDescent="0.2">
      <c r="A204" s="167">
        <v>5590</v>
      </c>
      <c r="B204" s="36" t="s">
        <v>215</v>
      </c>
      <c r="C204" s="38">
        <f>SUM(C205:C213)</f>
        <v>0</v>
      </c>
      <c r="D204" s="37">
        <f t="shared" si="1"/>
        <v>0</v>
      </c>
      <c r="E204" s="36"/>
    </row>
    <row r="205" spans="1:5" x14ac:dyDescent="0.2">
      <c r="A205" s="167">
        <v>5591</v>
      </c>
      <c r="B205" s="36" t="s">
        <v>214</v>
      </c>
      <c r="C205" s="38">
        <v>0</v>
      </c>
      <c r="D205" s="37">
        <f t="shared" si="1"/>
        <v>0</v>
      </c>
      <c r="E205" s="36"/>
    </row>
    <row r="206" spans="1:5" x14ac:dyDescent="0.2">
      <c r="A206" s="167">
        <v>5592</v>
      </c>
      <c r="B206" s="36" t="s">
        <v>213</v>
      </c>
      <c r="C206" s="38">
        <v>0</v>
      </c>
      <c r="D206" s="37">
        <f t="shared" si="1"/>
        <v>0</v>
      </c>
      <c r="E206" s="36"/>
    </row>
    <row r="207" spans="1:5" x14ac:dyDescent="0.2">
      <c r="A207" s="167">
        <v>5593</v>
      </c>
      <c r="B207" s="36" t="s">
        <v>212</v>
      </c>
      <c r="C207" s="38">
        <v>0</v>
      </c>
      <c r="D207" s="37">
        <f t="shared" si="1"/>
        <v>0</v>
      </c>
      <c r="E207" s="36"/>
    </row>
    <row r="208" spans="1:5" x14ac:dyDescent="0.2">
      <c r="A208" s="167">
        <v>5594</v>
      </c>
      <c r="B208" s="36" t="s">
        <v>211</v>
      </c>
      <c r="C208" s="38">
        <v>0</v>
      </c>
      <c r="D208" s="37">
        <f t="shared" si="1"/>
        <v>0</v>
      </c>
      <c r="E208" s="36"/>
    </row>
    <row r="209" spans="1:5" x14ac:dyDescent="0.2">
      <c r="A209" s="167">
        <v>5595</v>
      </c>
      <c r="B209" s="36" t="s">
        <v>210</v>
      </c>
      <c r="C209" s="38">
        <v>0</v>
      </c>
      <c r="D209" s="37">
        <f t="shared" si="1"/>
        <v>0</v>
      </c>
      <c r="E209" s="36"/>
    </row>
    <row r="210" spans="1:5" x14ac:dyDescent="0.2">
      <c r="A210" s="167">
        <v>5596</v>
      </c>
      <c r="B210" s="36" t="s">
        <v>209</v>
      </c>
      <c r="C210" s="38">
        <v>0</v>
      </c>
      <c r="D210" s="37">
        <f t="shared" si="1"/>
        <v>0</v>
      </c>
      <c r="E210" s="36"/>
    </row>
    <row r="211" spans="1:5" x14ac:dyDescent="0.2">
      <c r="A211" s="167">
        <v>5597</v>
      </c>
      <c r="B211" s="36" t="s">
        <v>208</v>
      </c>
      <c r="C211" s="38">
        <v>0</v>
      </c>
      <c r="D211" s="37">
        <f t="shared" si="1"/>
        <v>0</v>
      </c>
      <c r="E211" s="36"/>
    </row>
    <row r="212" spans="1:5" x14ac:dyDescent="0.2">
      <c r="A212" s="167">
        <v>5598</v>
      </c>
      <c r="B212" s="36" t="s">
        <v>207</v>
      </c>
      <c r="C212" s="38">
        <v>0</v>
      </c>
      <c r="D212" s="37">
        <f t="shared" si="1"/>
        <v>0</v>
      </c>
      <c r="E212" s="36"/>
    </row>
    <row r="213" spans="1:5" x14ac:dyDescent="0.2">
      <c r="A213" s="167">
        <v>5599</v>
      </c>
      <c r="B213" s="36" t="s">
        <v>206</v>
      </c>
      <c r="C213" s="38">
        <v>0</v>
      </c>
      <c r="D213" s="37">
        <f t="shared" si="1"/>
        <v>0</v>
      </c>
      <c r="E213" s="36"/>
    </row>
    <row r="214" spans="1:5" x14ac:dyDescent="0.2">
      <c r="A214" s="167">
        <v>5600</v>
      </c>
      <c r="B214" s="36" t="s">
        <v>205</v>
      </c>
      <c r="C214" s="38">
        <f>C215</f>
        <v>0</v>
      </c>
      <c r="D214" s="37">
        <f t="shared" si="1"/>
        <v>0</v>
      </c>
      <c r="E214" s="36"/>
    </row>
    <row r="215" spans="1:5" x14ac:dyDescent="0.2">
      <c r="A215" s="167">
        <v>5610</v>
      </c>
      <c r="B215" s="36" t="s">
        <v>204</v>
      </c>
      <c r="C215" s="38">
        <f>C216</f>
        <v>0</v>
      </c>
      <c r="D215" s="37">
        <f t="shared" si="1"/>
        <v>0</v>
      </c>
      <c r="E215" s="36"/>
    </row>
    <row r="216" spans="1:5" x14ac:dyDescent="0.2">
      <c r="A216" s="167">
        <v>5611</v>
      </c>
      <c r="B216" s="36" t="s">
        <v>203</v>
      </c>
      <c r="C216" s="38">
        <v>0</v>
      </c>
      <c r="D216" s="37">
        <f t="shared" si="1"/>
        <v>0</v>
      </c>
      <c r="E216" s="36"/>
    </row>
    <row r="218" spans="1:5" x14ac:dyDescent="0.2">
      <c r="B218" s="32" t="s">
        <v>202</v>
      </c>
    </row>
  </sheetData>
  <sheetProtection formatCells="0" formatColumns="0" formatRows="0" insertColumns="0" insertRows="0" insertHyperlinks="0" deleteColumns="0" deleteRows="0" sort="0" autoFilter="0" pivotTables="0"/>
  <autoFilter ref="A97:E22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zoomScaleNormal="100" zoomScaleSheetLayoutView="100" workbookViewId="0">
      <selection sqref="A1:XFD1048576"/>
    </sheetView>
  </sheetViews>
  <sheetFormatPr baseColWidth="10" defaultColWidth="9.140625" defaultRowHeight="11.25" x14ac:dyDescent="0.2"/>
  <cols>
    <col min="1" max="1" width="10" style="73" customWidth="1"/>
    <col min="2" max="2" width="48.140625" style="73" customWidth="1"/>
    <col min="3" max="3" width="22.85546875" style="73" customWidth="1"/>
    <col min="4" max="5" width="16.7109375" style="73" customWidth="1"/>
    <col min="6" max="16384" width="9.140625" style="73"/>
  </cols>
  <sheetData>
    <row r="1" spans="1:5" ht="18.95" customHeight="1" x14ac:dyDescent="0.2">
      <c r="A1" s="144" t="s">
        <v>581</v>
      </c>
      <c r="B1" s="144"/>
      <c r="C1" s="144"/>
      <c r="D1" s="42" t="s">
        <v>60</v>
      </c>
      <c r="E1" s="43">
        <v>2023</v>
      </c>
    </row>
    <row r="2" spans="1:5" ht="18.95" customHeight="1" x14ac:dyDescent="0.2">
      <c r="A2" s="144" t="s">
        <v>398</v>
      </c>
      <c r="B2" s="144"/>
      <c r="C2" s="144"/>
      <c r="D2" s="42" t="s">
        <v>62</v>
      </c>
      <c r="E2" s="43" t="s">
        <v>556</v>
      </c>
    </row>
    <row r="3" spans="1:5" ht="18.95" customHeight="1" x14ac:dyDescent="0.2">
      <c r="A3" s="144" t="s">
        <v>585</v>
      </c>
      <c r="B3" s="144"/>
      <c r="C3" s="144"/>
      <c r="D3" s="42" t="s">
        <v>63</v>
      </c>
      <c r="E3" s="43">
        <v>4</v>
      </c>
    </row>
    <row r="4" spans="1:5" x14ac:dyDescent="0.2">
      <c r="A4" s="44" t="s">
        <v>64</v>
      </c>
      <c r="B4" s="45"/>
      <c r="C4" s="45"/>
      <c r="D4" s="45"/>
      <c r="E4" s="45"/>
    </row>
    <row r="6" spans="1:5" x14ac:dyDescent="0.2">
      <c r="A6" s="45" t="s">
        <v>399</v>
      </c>
      <c r="B6" s="45"/>
      <c r="C6" s="45"/>
      <c r="D6" s="45"/>
      <c r="E6" s="45"/>
    </row>
    <row r="7" spans="1:5" x14ac:dyDescent="0.2">
      <c r="A7" s="46" t="s">
        <v>66</v>
      </c>
      <c r="B7" s="46" t="s">
        <v>67</v>
      </c>
      <c r="C7" s="46" t="s">
        <v>68</v>
      </c>
      <c r="D7" s="46" t="s">
        <v>69</v>
      </c>
      <c r="E7" s="46" t="s">
        <v>180</v>
      </c>
    </row>
    <row r="8" spans="1:5" x14ac:dyDescent="0.2">
      <c r="A8" s="47">
        <v>3110</v>
      </c>
      <c r="B8" s="73" t="s">
        <v>254</v>
      </c>
      <c r="C8" s="48">
        <v>0</v>
      </c>
    </row>
    <row r="9" spans="1:5" x14ac:dyDescent="0.2">
      <c r="A9" s="47">
        <v>3120</v>
      </c>
      <c r="B9" s="73" t="s">
        <v>400</v>
      </c>
      <c r="C9" s="48">
        <v>0</v>
      </c>
    </row>
    <row r="10" spans="1:5" x14ac:dyDescent="0.2">
      <c r="A10" s="47">
        <v>3130</v>
      </c>
      <c r="B10" s="73" t="s">
        <v>401</v>
      </c>
      <c r="C10" s="48">
        <v>0</v>
      </c>
    </row>
    <row r="12" spans="1:5" x14ac:dyDescent="0.2">
      <c r="A12" s="45" t="s">
        <v>402</v>
      </c>
      <c r="B12" s="45"/>
      <c r="C12" s="45"/>
      <c r="D12" s="45"/>
      <c r="E12" s="45"/>
    </row>
    <row r="13" spans="1:5" x14ac:dyDescent="0.2">
      <c r="A13" s="46" t="s">
        <v>66</v>
      </c>
      <c r="B13" s="46" t="s">
        <v>67</v>
      </c>
      <c r="C13" s="46" t="s">
        <v>68</v>
      </c>
      <c r="D13" s="46" t="s">
        <v>403</v>
      </c>
      <c r="E13" s="46"/>
    </row>
    <row r="14" spans="1:5" x14ac:dyDescent="0.2">
      <c r="A14" s="47">
        <v>3210</v>
      </c>
      <c r="B14" s="73" t="s">
        <v>404</v>
      </c>
      <c r="C14" s="48">
        <v>-428358.58</v>
      </c>
    </row>
    <row r="15" spans="1:5" x14ac:dyDescent="0.2">
      <c r="A15" s="47">
        <v>3220</v>
      </c>
      <c r="B15" s="73" t="s">
        <v>405</v>
      </c>
      <c r="C15" s="48">
        <v>109947798.05</v>
      </c>
    </row>
    <row r="16" spans="1:5" x14ac:dyDescent="0.2">
      <c r="A16" s="47">
        <v>3230</v>
      </c>
      <c r="B16" s="73" t="s">
        <v>406</v>
      </c>
      <c r="C16" s="48">
        <f>SUM(C17:C20)</f>
        <v>0</v>
      </c>
    </row>
    <row r="17" spans="1:3" x14ac:dyDescent="0.2">
      <c r="A17" s="47">
        <v>3231</v>
      </c>
      <c r="B17" s="73" t="s">
        <v>407</v>
      </c>
      <c r="C17" s="48">
        <v>0</v>
      </c>
    </row>
    <row r="18" spans="1:3" x14ac:dyDescent="0.2">
      <c r="A18" s="47">
        <v>3232</v>
      </c>
      <c r="B18" s="73" t="s">
        <v>408</v>
      </c>
      <c r="C18" s="48">
        <v>0</v>
      </c>
    </row>
    <row r="19" spans="1:3" x14ac:dyDescent="0.2">
      <c r="A19" s="47">
        <v>3233</v>
      </c>
      <c r="B19" s="73" t="s">
        <v>409</v>
      </c>
      <c r="C19" s="48">
        <v>0</v>
      </c>
    </row>
    <row r="20" spans="1:3" x14ac:dyDescent="0.2">
      <c r="A20" s="47">
        <v>3239</v>
      </c>
      <c r="B20" s="73" t="s">
        <v>410</v>
      </c>
      <c r="C20" s="48">
        <v>0</v>
      </c>
    </row>
    <row r="21" spans="1:3" x14ac:dyDescent="0.2">
      <c r="A21" s="47">
        <v>3240</v>
      </c>
      <c r="B21" s="73" t="s">
        <v>411</v>
      </c>
      <c r="C21" s="48">
        <f>SUM(C22:C24)</f>
        <v>0</v>
      </c>
    </row>
    <row r="22" spans="1:3" x14ac:dyDescent="0.2">
      <c r="A22" s="47">
        <v>3241</v>
      </c>
      <c r="B22" s="73" t="s">
        <v>412</v>
      </c>
      <c r="C22" s="48">
        <v>0</v>
      </c>
    </row>
    <row r="23" spans="1:3" x14ac:dyDescent="0.2">
      <c r="A23" s="47">
        <v>3242</v>
      </c>
      <c r="B23" s="73" t="s">
        <v>413</v>
      </c>
      <c r="C23" s="48">
        <v>0</v>
      </c>
    </row>
    <row r="24" spans="1:3" x14ac:dyDescent="0.2">
      <c r="A24" s="47">
        <v>3243</v>
      </c>
      <c r="B24" s="73" t="s">
        <v>414</v>
      </c>
      <c r="C24" s="48">
        <v>0</v>
      </c>
    </row>
    <row r="25" spans="1:3" x14ac:dyDescent="0.2">
      <c r="A25" s="47">
        <v>3250</v>
      </c>
      <c r="B25" s="73" t="s">
        <v>415</v>
      </c>
      <c r="C25" s="48">
        <f>SUM(C26:C27)</f>
        <v>0</v>
      </c>
    </row>
    <row r="26" spans="1:3" x14ac:dyDescent="0.2">
      <c r="A26" s="47">
        <v>3251</v>
      </c>
      <c r="B26" s="73" t="s">
        <v>416</v>
      </c>
      <c r="C26" s="48">
        <v>0</v>
      </c>
    </row>
    <row r="27" spans="1:3" x14ac:dyDescent="0.2">
      <c r="A27" s="47">
        <v>3252</v>
      </c>
      <c r="B27" s="73" t="s">
        <v>417</v>
      </c>
      <c r="C27" s="48">
        <v>0</v>
      </c>
    </row>
    <row r="29" spans="1:3" x14ac:dyDescent="0.2">
      <c r="B29" s="73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showGridLines="0" zoomScaleNormal="100" zoomScaleSheetLayoutView="100" workbookViewId="0">
      <selection sqref="A1:XFD1048576"/>
    </sheetView>
  </sheetViews>
  <sheetFormatPr baseColWidth="10" defaultColWidth="9.140625" defaultRowHeight="11.25" x14ac:dyDescent="0.2"/>
  <cols>
    <col min="1" max="1" width="10" style="73" customWidth="1"/>
    <col min="2" max="2" width="63.42578125" style="73" bestFit="1" customWidth="1"/>
    <col min="3" max="3" width="15.28515625" style="73" bestFit="1" customWidth="1"/>
    <col min="4" max="4" width="16.42578125" style="73" bestFit="1" customWidth="1"/>
    <col min="5" max="5" width="19.140625" style="73" customWidth="1"/>
    <col min="6" max="16384" width="9.140625" style="73"/>
  </cols>
  <sheetData>
    <row r="1" spans="1:5" s="74" customFormat="1" ht="18.95" customHeight="1" x14ac:dyDescent="0.25">
      <c r="A1" s="144" t="s">
        <v>581</v>
      </c>
      <c r="B1" s="144"/>
      <c r="C1" s="144"/>
      <c r="D1" s="42" t="s">
        <v>60</v>
      </c>
      <c r="E1" s="43">
        <v>2023</v>
      </c>
    </row>
    <row r="2" spans="1:5" s="74" customFormat="1" ht="18.95" customHeight="1" x14ac:dyDescent="0.25">
      <c r="A2" s="144" t="s">
        <v>418</v>
      </c>
      <c r="B2" s="144"/>
      <c r="C2" s="144"/>
      <c r="D2" s="42" t="s">
        <v>62</v>
      </c>
      <c r="E2" s="43" t="s">
        <v>556</v>
      </c>
    </row>
    <row r="3" spans="1:5" s="74" customFormat="1" ht="18.95" customHeight="1" x14ac:dyDescent="0.25">
      <c r="A3" s="144" t="s">
        <v>585</v>
      </c>
      <c r="B3" s="144"/>
      <c r="C3" s="144"/>
      <c r="D3" s="42" t="s">
        <v>63</v>
      </c>
      <c r="E3" s="43">
        <v>4</v>
      </c>
    </row>
    <row r="4" spans="1:5" x14ac:dyDescent="0.2">
      <c r="A4" s="44" t="s">
        <v>64</v>
      </c>
      <c r="B4" s="45"/>
      <c r="C4" s="45"/>
      <c r="D4" s="45"/>
      <c r="E4" s="45"/>
    </row>
    <row r="6" spans="1:5" x14ac:dyDescent="0.2">
      <c r="A6" s="45" t="s">
        <v>419</v>
      </c>
      <c r="B6" s="45"/>
      <c r="C6" s="45"/>
      <c r="D6" s="45"/>
      <c r="E6" s="45"/>
    </row>
    <row r="7" spans="1:5" x14ac:dyDescent="0.2">
      <c r="A7" s="46" t="s">
        <v>66</v>
      </c>
      <c r="B7" s="46" t="s">
        <v>420</v>
      </c>
      <c r="C7" s="49">
        <v>2023</v>
      </c>
      <c r="D7" s="49">
        <v>2022</v>
      </c>
      <c r="E7" s="46"/>
    </row>
    <row r="8" spans="1:5" x14ac:dyDescent="0.2">
      <c r="A8" s="47">
        <v>1111</v>
      </c>
      <c r="B8" s="73" t="s">
        <v>421</v>
      </c>
      <c r="C8" s="48">
        <v>368345.29</v>
      </c>
      <c r="D8" s="48">
        <v>368345.29</v>
      </c>
    </row>
    <row r="9" spans="1:5" x14ac:dyDescent="0.2">
      <c r="A9" s="47">
        <v>1112</v>
      </c>
      <c r="B9" s="73" t="s">
        <v>422</v>
      </c>
      <c r="C9" s="48">
        <v>429115.9</v>
      </c>
      <c r="D9" s="48">
        <v>0</v>
      </c>
    </row>
    <row r="10" spans="1:5" x14ac:dyDescent="0.2">
      <c r="A10" s="47">
        <v>1113</v>
      </c>
      <c r="B10" s="73" t="s">
        <v>423</v>
      </c>
      <c r="C10" s="48">
        <v>0</v>
      </c>
      <c r="D10" s="48">
        <v>-818070.75</v>
      </c>
    </row>
    <row r="11" spans="1:5" x14ac:dyDescent="0.2">
      <c r="A11" s="47">
        <v>1114</v>
      </c>
      <c r="B11" s="73" t="s">
        <v>70</v>
      </c>
      <c r="C11" s="48">
        <v>4927851.88</v>
      </c>
      <c r="D11" s="48">
        <v>15879379.939999999</v>
      </c>
    </row>
    <row r="12" spans="1:5" x14ac:dyDescent="0.2">
      <c r="A12" s="47">
        <v>1115</v>
      </c>
      <c r="B12" s="73" t="s">
        <v>71</v>
      </c>
      <c r="C12" s="48">
        <v>0</v>
      </c>
      <c r="D12" s="48">
        <v>0</v>
      </c>
    </row>
    <row r="13" spans="1:5" x14ac:dyDescent="0.2">
      <c r="A13" s="47">
        <v>1116</v>
      </c>
      <c r="B13" s="73" t="s">
        <v>424</v>
      </c>
      <c r="C13" s="48">
        <v>0</v>
      </c>
      <c r="D13" s="48">
        <v>0</v>
      </c>
    </row>
    <row r="14" spans="1:5" x14ac:dyDescent="0.2">
      <c r="A14" s="47">
        <v>1119</v>
      </c>
      <c r="B14" s="73" t="s">
        <v>425</v>
      </c>
      <c r="C14" s="48">
        <v>0</v>
      </c>
      <c r="D14" s="48">
        <v>0</v>
      </c>
    </row>
    <row r="15" spans="1:5" x14ac:dyDescent="0.2">
      <c r="A15" s="50">
        <v>1110</v>
      </c>
      <c r="B15" s="52" t="s">
        <v>426</v>
      </c>
      <c r="C15" s="78">
        <f>SUM(C8:C14)</f>
        <v>5725313.0700000003</v>
      </c>
      <c r="D15" s="78">
        <f>SUM(D8:D14)</f>
        <v>15429654.479999999</v>
      </c>
    </row>
    <row r="18" spans="1:4" x14ac:dyDescent="0.2">
      <c r="A18" s="45" t="s">
        <v>427</v>
      </c>
      <c r="B18" s="45"/>
      <c r="C18" s="45"/>
      <c r="D18" s="45"/>
    </row>
    <row r="19" spans="1:4" x14ac:dyDescent="0.2">
      <c r="A19" s="46" t="s">
        <v>66</v>
      </c>
      <c r="B19" s="46" t="s">
        <v>420</v>
      </c>
      <c r="C19" s="65" t="s">
        <v>555</v>
      </c>
      <c r="D19" s="65" t="s">
        <v>428</v>
      </c>
    </row>
    <row r="20" spans="1:4" x14ac:dyDescent="0.2">
      <c r="A20" s="50">
        <v>1230</v>
      </c>
      <c r="B20" s="52" t="s">
        <v>119</v>
      </c>
      <c r="C20" s="78">
        <f>SUM(C21:C27)</f>
        <v>3500000</v>
      </c>
      <c r="D20" s="78">
        <f>SUM(D21:D27)</f>
        <v>3500000</v>
      </c>
    </row>
    <row r="21" spans="1:4" x14ac:dyDescent="0.2">
      <c r="A21" s="47">
        <v>1231</v>
      </c>
      <c r="B21" s="73" t="s">
        <v>120</v>
      </c>
      <c r="C21" s="48">
        <v>3500000</v>
      </c>
      <c r="D21" s="48">
        <v>3500000</v>
      </c>
    </row>
    <row r="22" spans="1:4" x14ac:dyDescent="0.2">
      <c r="A22" s="47">
        <v>1232</v>
      </c>
      <c r="B22" s="73" t="s">
        <v>121</v>
      </c>
      <c r="C22" s="48">
        <v>0</v>
      </c>
      <c r="D22" s="48">
        <v>0</v>
      </c>
    </row>
    <row r="23" spans="1:4" x14ac:dyDescent="0.2">
      <c r="A23" s="47">
        <v>1233</v>
      </c>
      <c r="B23" s="73" t="s">
        <v>122</v>
      </c>
      <c r="C23" s="48">
        <v>0</v>
      </c>
      <c r="D23" s="48">
        <v>0</v>
      </c>
    </row>
    <row r="24" spans="1:4" x14ac:dyDescent="0.2">
      <c r="A24" s="47">
        <v>1234</v>
      </c>
      <c r="B24" s="73" t="s">
        <v>123</v>
      </c>
      <c r="C24" s="48">
        <v>0</v>
      </c>
      <c r="D24" s="48">
        <v>0</v>
      </c>
    </row>
    <row r="25" spans="1:4" x14ac:dyDescent="0.2">
      <c r="A25" s="47">
        <v>1235</v>
      </c>
      <c r="B25" s="73" t="s">
        <v>124</v>
      </c>
      <c r="C25" s="48">
        <v>0</v>
      </c>
      <c r="D25" s="48">
        <v>0</v>
      </c>
    </row>
    <row r="26" spans="1:4" x14ac:dyDescent="0.2">
      <c r="A26" s="47">
        <v>1236</v>
      </c>
      <c r="B26" s="73" t="s">
        <v>125</v>
      </c>
      <c r="C26" s="48">
        <v>0</v>
      </c>
      <c r="D26" s="48">
        <v>0</v>
      </c>
    </row>
    <row r="27" spans="1:4" x14ac:dyDescent="0.2">
      <c r="A27" s="47">
        <v>1239</v>
      </c>
      <c r="B27" s="73" t="s">
        <v>126</v>
      </c>
      <c r="C27" s="48">
        <v>0</v>
      </c>
      <c r="D27" s="48">
        <v>0</v>
      </c>
    </row>
    <row r="28" spans="1:4" x14ac:dyDescent="0.2">
      <c r="A28" s="50">
        <v>1240</v>
      </c>
      <c r="B28" s="52" t="s">
        <v>127</v>
      </c>
      <c r="C28" s="78">
        <f>SUM(C29:C36)</f>
        <v>0</v>
      </c>
      <c r="D28" s="78">
        <f>SUM(D29:D36)</f>
        <v>0</v>
      </c>
    </row>
    <row r="29" spans="1:4" x14ac:dyDescent="0.2">
      <c r="A29" s="47">
        <v>1241</v>
      </c>
      <c r="B29" s="73" t="s">
        <v>128</v>
      </c>
      <c r="C29" s="48">
        <v>0</v>
      </c>
      <c r="D29" s="48">
        <v>0</v>
      </c>
    </row>
    <row r="30" spans="1:4" x14ac:dyDescent="0.2">
      <c r="A30" s="47">
        <v>1242</v>
      </c>
      <c r="B30" s="73" t="s">
        <v>129</v>
      </c>
      <c r="C30" s="48">
        <v>0</v>
      </c>
      <c r="D30" s="48">
        <v>0</v>
      </c>
    </row>
    <row r="31" spans="1:4" x14ac:dyDescent="0.2">
      <c r="A31" s="47">
        <v>1243</v>
      </c>
      <c r="B31" s="73" t="s">
        <v>130</v>
      </c>
      <c r="C31" s="48">
        <v>0</v>
      </c>
      <c r="D31" s="48">
        <v>0</v>
      </c>
    </row>
    <row r="32" spans="1:4" x14ac:dyDescent="0.2">
      <c r="A32" s="47">
        <v>1244</v>
      </c>
      <c r="B32" s="73" t="s">
        <v>131</v>
      </c>
      <c r="C32" s="48">
        <v>0</v>
      </c>
      <c r="D32" s="48">
        <v>0</v>
      </c>
    </row>
    <row r="33" spans="1:5" x14ac:dyDescent="0.2">
      <c r="A33" s="47">
        <v>1245</v>
      </c>
      <c r="B33" s="73" t="s">
        <v>132</v>
      </c>
      <c r="C33" s="48">
        <v>0</v>
      </c>
      <c r="D33" s="48">
        <v>0</v>
      </c>
    </row>
    <row r="34" spans="1:5" x14ac:dyDescent="0.2">
      <c r="A34" s="47">
        <v>1246</v>
      </c>
      <c r="B34" s="73" t="s">
        <v>133</v>
      </c>
      <c r="C34" s="48">
        <v>0</v>
      </c>
      <c r="D34" s="48">
        <v>0</v>
      </c>
    </row>
    <row r="35" spans="1:5" x14ac:dyDescent="0.2">
      <c r="A35" s="47">
        <v>1247</v>
      </c>
      <c r="B35" s="73" t="s">
        <v>134</v>
      </c>
      <c r="C35" s="48">
        <v>0</v>
      </c>
      <c r="D35" s="48">
        <v>0</v>
      </c>
    </row>
    <row r="36" spans="1:5" x14ac:dyDescent="0.2">
      <c r="A36" s="47">
        <v>1248</v>
      </c>
      <c r="B36" s="73" t="s">
        <v>135</v>
      </c>
      <c r="C36" s="48">
        <v>0</v>
      </c>
      <c r="D36" s="48">
        <v>0</v>
      </c>
    </row>
    <row r="37" spans="1:5" x14ac:dyDescent="0.2">
      <c r="A37" s="50">
        <v>1250</v>
      </c>
      <c r="B37" s="52" t="s">
        <v>139</v>
      </c>
      <c r="C37" s="78">
        <f>SUM(C38:C42)</f>
        <v>0</v>
      </c>
      <c r="D37" s="78">
        <f>SUM(D38:D42)</f>
        <v>0</v>
      </c>
      <c r="E37" s="52"/>
    </row>
    <row r="38" spans="1:5" x14ac:dyDescent="0.2">
      <c r="A38" s="47">
        <v>1251</v>
      </c>
      <c r="B38" s="73" t="s">
        <v>140</v>
      </c>
      <c r="C38" s="48">
        <v>0</v>
      </c>
      <c r="D38" s="48">
        <v>0</v>
      </c>
    </row>
    <row r="39" spans="1:5" x14ac:dyDescent="0.2">
      <c r="A39" s="47">
        <v>1252</v>
      </c>
      <c r="B39" s="73" t="s">
        <v>141</v>
      </c>
      <c r="C39" s="48">
        <v>0</v>
      </c>
      <c r="D39" s="48">
        <v>0</v>
      </c>
    </row>
    <row r="40" spans="1:5" x14ac:dyDescent="0.2">
      <c r="A40" s="47">
        <v>1253</v>
      </c>
      <c r="B40" s="73" t="s">
        <v>142</v>
      </c>
      <c r="C40" s="48">
        <v>0</v>
      </c>
      <c r="D40" s="48">
        <v>0</v>
      </c>
    </row>
    <row r="41" spans="1:5" x14ac:dyDescent="0.2">
      <c r="A41" s="47">
        <v>1254</v>
      </c>
      <c r="B41" s="73" t="s">
        <v>143</v>
      </c>
      <c r="C41" s="48">
        <v>0</v>
      </c>
      <c r="D41" s="48">
        <v>0</v>
      </c>
    </row>
    <row r="42" spans="1:5" x14ac:dyDescent="0.2">
      <c r="A42" s="47">
        <v>1259</v>
      </c>
      <c r="B42" s="73" t="s">
        <v>144</v>
      </c>
      <c r="C42" s="48">
        <v>0</v>
      </c>
      <c r="D42" s="48">
        <v>0</v>
      </c>
    </row>
    <row r="43" spans="1:5" x14ac:dyDescent="0.2">
      <c r="B43" s="51" t="s">
        <v>429</v>
      </c>
      <c r="C43" s="78">
        <f>C20+C28+C37</f>
        <v>3500000</v>
      </c>
      <c r="D43" s="78">
        <f>D20+D28+D37</f>
        <v>3500000</v>
      </c>
    </row>
    <row r="45" spans="1:5" x14ac:dyDescent="0.2">
      <c r="A45" s="45" t="s">
        <v>430</v>
      </c>
      <c r="B45" s="45"/>
      <c r="C45" s="45"/>
      <c r="D45" s="45"/>
      <c r="E45" s="45"/>
    </row>
    <row r="46" spans="1:5" x14ac:dyDescent="0.2">
      <c r="A46" s="46" t="s">
        <v>66</v>
      </c>
      <c r="B46" s="46" t="s">
        <v>420</v>
      </c>
      <c r="C46" s="49">
        <v>2023</v>
      </c>
      <c r="D46" s="49">
        <v>2022</v>
      </c>
      <c r="E46" s="46"/>
    </row>
    <row r="47" spans="1:5" x14ac:dyDescent="0.2">
      <c r="A47" s="50">
        <v>3210</v>
      </c>
      <c r="B47" s="52" t="s">
        <v>431</v>
      </c>
      <c r="C47" s="78">
        <v>-428358.58</v>
      </c>
      <c r="D47" s="78">
        <v>0</v>
      </c>
    </row>
    <row r="48" spans="1:5" x14ac:dyDescent="0.2">
      <c r="A48" s="47"/>
      <c r="B48" s="51" t="s">
        <v>432</v>
      </c>
      <c r="C48" s="78">
        <f>C51+C63+C91+C94+C49</f>
        <v>271410.68</v>
      </c>
      <c r="D48" s="78">
        <f>D51+D63+D91+D94+D49</f>
        <v>140773.83000000002</v>
      </c>
    </row>
    <row r="49" spans="1:4" x14ac:dyDescent="0.2">
      <c r="A49" s="168">
        <v>5100</v>
      </c>
      <c r="B49" s="169" t="s">
        <v>319</v>
      </c>
      <c r="C49" s="81">
        <f>SUM(C50:C50)</f>
        <v>0</v>
      </c>
      <c r="D49" s="81">
        <f>SUM(D50:D50)</f>
        <v>0</v>
      </c>
    </row>
    <row r="50" spans="1:4" x14ac:dyDescent="0.2">
      <c r="A50" s="170">
        <v>5130</v>
      </c>
      <c r="B50" s="171" t="s">
        <v>572</v>
      </c>
      <c r="C50" s="84">
        <v>0</v>
      </c>
      <c r="D50" s="84">
        <v>0</v>
      </c>
    </row>
    <row r="51" spans="1:4" x14ac:dyDescent="0.2">
      <c r="A51" s="50">
        <v>5400</v>
      </c>
      <c r="B51" s="52" t="s">
        <v>248</v>
      </c>
      <c r="C51" s="78">
        <f>C52+C54+C56+C58+C60</f>
        <v>0</v>
      </c>
      <c r="D51" s="78">
        <f>D52+D54+D56+D58+D60</f>
        <v>0</v>
      </c>
    </row>
    <row r="52" spans="1:4" x14ac:dyDescent="0.2">
      <c r="A52" s="47">
        <v>5410</v>
      </c>
      <c r="B52" s="73" t="s">
        <v>433</v>
      </c>
      <c r="C52" s="48">
        <f>C53</f>
        <v>0</v>
      </c>
      <c r="D52" s="48">
        <f>D53</f>
        <v>0</v>
      </c>
    </row>
    <row r="53" spans="1:4" x14ac:dyDescent="0.2">
      <c r="A53" s="47">
        <v>5411</v>
      </c>
      <c r="B53" s="73" t="s">
        <v>246</v>
      </c>
      <c r="C53" s="48">
        <v>0</v>
      </c>
      <c r="D53" s="48">
        <v>0</v>
      </c>
    </row>
    <row r="54" spans="1:4" x14ac:dyDescent="0.2">
      <c r="A54" s="47">
        <v>5420</v>
      </c>
      <c r="B54" s="73" t="s">
        <v>434</v>
      </c>
      <c r="C54" s="48">
        <f>C55</f>
        <v>0</v>
      </c>
      <c r="D54" s="48">
        <f>D55</f>
        <v>0</v>
      </c>
    </row>
    <row r="55" spans="1:4" x14ac:dyDescent="0.2">
      <c r="A55" s="47">
        <v>5421</v>
      </c>
      <c r="B55" s="73" t="s">
        <v>243</v>
      </c>
      <c r="C55" s="48">
        <v>0</v>
      </c>
      <c r="D55" s="48">
        <v>0</v>
      </c>
    </row>
    <row r="56" spans="1:4" x14ac:dyDescent="0.2">
      <c r="A56" s="47">
        <v>5430</v>
      </c>
      <c r="B56" s="73" t="s">
        <v>435</v>
      </c>
      <c r="C56" s="48">
        <f>C57</f>
        <v>0</v>
      </c>
      <c r="D56" s="48">
        <f>D57</f>
        <v>0</v>
      </c>
    </row>
    <row r="57" spans="1:4" x14ac:dyDescent="0.2">
      <c r="A57" s="47">
        <v>5431</v>
      </c>
      <c r="B57" s="73" t="s">
        <v>240</v>
      </c>
      <c r="C57" s="48">
        <v>0</v>
      </c>
      <c r="D57" s="48">
        <v>0</v>
      </c>
    </row>
    <row r="58" spans="1:4" x14ac:dyDescent="0.2">
      <c r="A58" s="47">
        <v>5440</v>
      </c>
      <c r="B58" s="73" t="s">
        <v>436</v>
      </c>
      <c r="C58" s="48">
        <f>C59</f>
        <v>0</v>
      </c>
      <c r="D58" s="48">
        <f>D59</f>
        <v>0</v>
      </c>
    </row>
    <row r="59" spans="1:4" x14ac:dyDescent="0.2">
      <c r="A59" s="47">
        <v>5441</v>
      </c>
      <c r="B59" s="73" t="s">
        <v>436</v>
      </c>
      <c r="C59" s="48">
        <v>0</v>
      </c>
      <c r="D59" s="48">
        <v>0</v>
      </c>
    </row>
    <row r="60" spans="1:4" x14ac:dyDescent="0.2">
      <c r="A60" s="47">
        <v>5450</v>
      </c>
      <c r="B60" s="73" t="s">
        <v>437</v>
      </c>
      <c r="C60" s="48">
        <f>SUM(C61:C62)</f>
        <v>0</v>
      </c>
      <c r="D60" s="48">
        <f>SUM(D61:D62)</f>
        <v>0</v>
      </c>
    </row>
    <row r="61" spans="1:4" x14ac:dyDescent="0.2">
      <c r="A61" s="47">
        <v>5451</v>
      </c>
      <c r="B61" s="73" t="s">
        <v>236</v>
      </c>
      <c r="C61" s="48">
        <v>0</v>
      </c>
      <c r="D61" s="48">
        <v>0</v>
      </c>
    </row>
    <row r="62" spans="1:4" x14ac:dyDescent="0.2">
      <c r="A62" s="47">
        <v>5452</v>
      </c>
      <c r="B62" s="73" t="s">
        <v>235</v>
      </c>
      <c r="C62" s="48">
        <v>0</v>
      </c>
      <c r="D62" s="48">
        <v>0</v>
      </c>
    </row>
    <row r="63" spans="1:4" x14ac:dyDescent="0.2">
      <c r="A63" s="50">
        <v>5500</v>
      </c>
      <c r="B63" s="52" t="s">
        <v>234</v>
      </c>
      <c r="C63" s="78">
        <f>C64+C73+C76+C82</f>
        <v>126243.48999999999</v>
      </c>
      <c r="D63" s="78">
        <f>D64+D73+D76+D82</f>
        <v>140773.83000000002</v>
      </c>
    </row>
    <row r="64" spans="1:4" x14ac:dyDescent="0.2">
      <c r="A64" s="47">
        <v>5510</v>
      </c>
      <c r="B64" s="73" t="s">
        <v>233</v>
      </c>
      <c r="C64" s="48">
        <f>SUM(C65:C72)</f>
        <v>126243.48999999999</v>
      </c>
      <c r="D64" s="48">
        <f>SUM(D65:D72)</f>
        <v>140773.83000000002</v>
      </c>
    </row>
    <row r="65" spans="1:4" x14ac:dyDescent="0.2">
      <c r="A65" s="47">
        <v>5511</v>
      </c>
      <c r="B65" s="73" t="s">
        <v>232</v>
      </c>
      <c r="C65" s="48">
        <v>0</v>
      </c>
      <c r="D65" s="48">
        <v>0</v>
      </c>
    </row>
    <row r="66" spans="1:4" x14ac:dyDescent="0.2">
      <c r="A66" s="47">
        <v>5512</v>
      </c>
      <c r="B66" s="73" t="s">
        <v>231</v>
      </c>
      <c r="C66" s="48">
        <v>0</v>
      </c>
      <c r="D66" s="48">
        <v>0</v>
      </c>
    </row>
    <row r="67" spans="1:4" x14ac:dyDescent="0.2">
      <c r="A67" s="47">
        <v>5513</v>
      </c>
      <c r="B67" s="73" t="s">
        <v>230</v>
      </c>
      <c r="C67" s="48">
        <v>0</v>
      </c>
      <c r="D67" s="48">
        <v>0</v>
      </c>
    </row>
    <row r="68" spans="1:4" x14ac:dyDescent="0.2">
      <c r="A68" s="47">
        <v>5514</v>
      </c>
      <c r="B68" s="73" t="s">
        <v>229</v>
      </c>
      <c r="C68" s="48">
        <v>0</v>
      </c>
      <c r="D68" s="48">
        <v>0</v>
      </c>
    </row>
    <row r="69" spans="1:4" x14ac:dyDescent="0.2">
      <c r="A69" s="47">
        <v>5515</v>
      </c>
      <c r="B69" s="73" t="s">
        <v>228</v>
      </c>
      <c r="C69" s="48">
        <v>98780.65</v>
      </c>
      <c r="D69" s="48">
        <v>113310.99</v>
      </c>
    </row>
    <row r="70" spans="1:4" x14ac:dyDescent="0.2">
      <c r="A70" s="47">
        <v>5516</v>
      </c>
      <c r="B70" s="73" t="s">
        <v>227</v>
      </c>
      <c r="C70" s="48">
        <v>0</v>
      </c>
      <c r="D70" s="48">
        <v>0</v>
      </c>
    </row>
    <row r="71" spans="1:4" x14ac:dyDescent="0.2">
      <c r="A71" s="47">
        <v>5517</v>
      </c>
      <c r="B71" s="73" t="s">
        <v>226</v>
      </c>
      <c r="C71" s="48">
        <v>27462.84</v>
      </c>
      <c r="D71" s="48">
        <v>27462.84</v>
      </c>
    </row>
    <row r="72" spans="1:4" x14ac:dyDescent="0.2">
      <c r="A72" s="47">
        <v>5518</v>
      </c>
      <c r="B72" s="73" t="s">
        <v>225</v>
      </c>
      <c r="C72" s="48">
        <v>0</v>
      </c>
      <c r="D72" s="48">
        <v>0</v>
      </c>
    </row>
    <row r="73" spans="1:4" x14ac:dyDescent="0.2">
      <c r="A73" s="47">
        <v>5520</v>
      </c>
      <c r="B73" s="73" t="s">
        <v>224</v>
      </c>
      <c r="C73" s="48">
        <f>SUM(C74:C75)</f>
        <v>0</v>
      </c>
      <c r="D73" s="48">
        <f>SUM(D74:D75)</f>
        <v>0</v>
      </c>
    </row>
    <row r="74" spans="1:4" x14ac:dyDescent="0.2">
      <c r="A74" s="47">
        <v>5521</v>
      </c>
      <c r="B74" s="73" t="s">
        <v>223</v>
      </c>
      <c r="C74" s="48">
        <v>0</v>
      </c>
      <c r="D74" s="48">
        <v>0</v>
      </c>
    </row>
    <row r="75" spans="1:4" x14ac:dyDescent="0.2">
      <c r="A75" s="47">
        <v>5522</v>
      </c>
      <c r="B75" s="73" t="s">
        <v>222</v>
      </c>
      <c r="C75" s="48">
        <v>0</v>
      </c>
      <c r="D75" s="48">
        <v>0</v>
      </c>
    </row>
    <row r="76" spans="1:4" x14ac:dyDescent="0.2">
      <c r="A76" s="47">
        <v>5530</v>
      </c>
      <c r="B76" s="73" t="s">
        <v>221</v>
      </c>
      <c r="C76" s="48">
        <f>SUM(C77:C81)</f>
        <v>0</v>
      </c>
      <c r="D76" s="48">
        <f>SUM(D77:D81)</f>
        <v>0</v>
      </c>
    </row>
    <row r="77" spans="1:4" x14ac:dyDescent="0.2">
      <c r="A77" s="47">
        <v>5531</v>
      </c>
      <c r="B77" s="73" t="s">
        <v>220</v>
      </c>
      <c r="C77" s="48">
        <v>0</v>
      </c>
      <c r="D77" s="48">
        <v>0</v>
      </c>
    </row>
    <row r="78" spans="1:4" x14ac:dyDescent="0.2">
      <c r="A78" s="47">
        <v>5532</v>
      </c>
      <c r="B78" s="73" t="s">
        <v>219</v>
      </c>
      <c r="C78" s="48">
        <v>0</v>
      </c>
      <c r="D78" s="48">
        <v>0</v>
      </c>
    </row>
    <row r="79" spans="1:4" x14ac:dyDescent="0.2">
      <c r="A79" s="47">
        <v>5533</v>
      </c>
      <c r="B79" s="73" t="s">
        <v>218</v>
      </c>
      <c r="C79" s="48">
        <v>0</v>
      </c>
      <c r="D79" s="48">
        <v>0</v>
      </c>
    </row>
    <row r="80" spans="1:4" x14ac:dyDescent="0.2">
      <c r="A80" s="47">
        <v>5534</v>
      </c>
      <c r="B80" s="73" t="s">
        <v>217</v>
      </c>
      <c r="C80" s="48">
        <v>0</v>
      </c>
      <c r="D80" s="48">
        <v>0</v>
      </c>
    </row>
    <row r="81" spans="1:4" x14ac:dyDescent="0.2">
      <c r="A81" s="47">
        <v>5535</v>
      </c>
      <c r="B81" s="73" t="s">
        <v>216</v>
      </c>
      <c r="C81" s="48">
        <v>0</v>
      </c>
      <c r="D81" s="48">
        <v>0</v>
      </c>
    </row>
    <row r="82" spans="1:4" x14ac:dyDescent="0.2">
      <c r="A82" s="47">
        <v>5590</v>
      </c>
      <c r="B82" s="73" t="s">
        <v>215</v>
      </c>
      <c r="C82" s="48">
        <f>SUM(C83:C90)</f>
        <v>0</v>
      </c>
      <c r="D82" s="48">
        <f>SUM(D83:D90)</f>
        <v>0</v>
      </c>
    </row>
    <row r="83" spans="1:4" x14ac:dyDescent="0.2">
      <c r="A83" s="47">
        <v>5591</v>
      </c>
      <c r="B83" s="73" t="s">
        <v>214</v>
      </c>
      <c r="C83" s="48">
        <v>0</v>
      </c>
      <c r="D83" s="48">
        <v>0</v>
      </c>
    </row>
    <row r="84" spans="1:4" x14ac:dyDescent="0.2">
      <c r="A84" s="47">
        <v>5592</v>
      </c>
      <c r="B84" s="73" t="s">
        <v>213</v>
      </c>
      <c r="C84" s="48">
        <v>0</v>
      </c>
      <c r="D84" s="48">
        <v>0</v>
      </c>
    </row>
    <row r="85" spans="1:4" x14ac:dyDescent="0.2">
      <c r="A85" s="47">
        <v>5593</v>
      </c>
      <c r="B85" s="73" t="s">
        <v>212</v>
      </c>
      <c r="C85" s="48">
        <v>0</v>
      </c>
      <c r="D85" s="48">
        <v>0</v>
      </c>
    </row>
    <row r="86" spans="1:4" x14ac:dyDescent="0.2">
      <c r="A86" s="47">
        <v>5594</v>
      </c>
      <c r="B86" s="73" t="s">
        <v>438</v>
      </c>
      <c r="C86" s="48">
        <v>0</v>
      </c>
      <c r="D86" s="48">
        <v>0</v>
      </c>
    </row>
    <row r="87" spans="1:4" x14ac:dyDescent="0.2">
      <c r="A87" s="47">
        <v>5595</v>
      </c>
      <c r="B87" s="73" t="s">
        <v>210</v>
      </c>
      <c r="C87" s="48">
        <v>0</v>
      </c>
      <c r="D87" s="48">
        <v>0</v>
      </c>
    </row>
    <row r="88" spans="1:4" x14ac:dyDescent="0.2">
      <c r="A88" s="47">
        <v>5596</v>
      </c>
      <c r="B88" s="73" t="s">
        <v>209</v>
      </c>
      <c r="C88" s="48">
        <v>0</v>
      </c>
      <c r="D88" s="48">
        <v>0</v>
      </c>
    </row>
    <row r="89" spans="1:4" x14ac:dyDescent="0.2">
      <c r="A89" s="47">
        <v>5597</v>
      </c>
      <c r="B89" s="73" t="s">
        <v>208</v>
      </c>
      <c r="C89" s="48">
        <v>0</v>
      </c>
      <c r="D89" s="48">
        <v>0</v>
      </c>
    </row>
    <row r="90" spans="1:4" x14ac:dyDescent="0.2">
      <c r="A90" s="47">
        <v>5599</v>
      </c>
      <c r="B90" s="73" t="s">
        <v>206</v>
      </c>
      <c r="C90" s="48">
        <v>0</v>
      </c>
      <c r="D90" s="48">
        <v>0</v>
      </c>
    </row>
    <row r="91" spans="1:4" x14ac:dyDescent="0.2">
      <c r="A91" s="50">
        <v>5600</v>
      </c>
      <c r="B91" s="52" t="s">
        <v>205</v>
      </c>
      <c r="C91" s="78">
        <f>C92</f>
        <v>0</v>
      </c>
      <c r="D91" s="78">
        <f>D92</f>
        <v>0</v>
      </c>
    </row>
    <row r="92" spans="1:4" x14ac:dyDescent="0.2">
      <c r="A92" s="47">
        <v>5610</v>
      </c>
      <c r="B92" s="73" t="s">
        <v>204</v>
      </c>
      <c r="C92" s="48">
        <f>C93</f>
        <v>0</v>
      </c>
      <c r="D92" s="48">
        <f>D93</f>
        <v>0</v>
      </c>
    </row>
    <row r="93" spans="1:4" x14ac:dyDescent="0.2">
      <c r="A93" s="47">
        <v>5611</v>
      </c>
      <c r="B93" s="73" t="s">
        <v>203</v>
      </c>
      <c r="C93" s="48">
        <v>0</v>
      </c>
      <c r="D93" s="48">
        <v>0</v>
      </c>
    </row>
    <row r="94" spans="1:4" x14ac:dyDescent="0.2">
      <c r="A94" s="50">
        <v>2110</v>
      </c>
      <c r="B94" s="53" t="s">
        <v>439</v>
      </c>
      <c r="C94" s="78">
        <f>SUM(C95:C99)</f>
        <v>145167.19</v>
      </c>
      <c r="D94" s="78">
        <f>SUM(D95:D99)</f>
        <v>0</v>
      </c>
    </row>
    <row r="95" spans="1:4" x14ac:dyDescent="0.2">
      <c r="A95" s="47">
        <v>2111</v>
      </c>
      <c r="B95" s="73" t="s">
        <v>440</v>
      </c>
      <c r="C95" s="48">
        <v>0</v>
      </c>
      <c r="D95" s="48">
        <v>0</v>
      </c>
    </row>
    <row r="96" spans="1:4" x14ac:dyDescent="0.2">
      <c r="A96" s="47">
        <v>2112</v>
      </c>
      <c r="B96" s="73" t="s">
        <v>441</v>
      </c>
      <c r="C96" s="48">
        <v>0</v>
      </c>
      <c r="D96" s="48">
        <v>0</v>
      </c>
    </row>
    <row r="97" spans="1:4" x14ac:dyDescent="0.2">
      <c r="A97" s="47">
        <v>2112</v>
      </c>
      <c r="B97" s="73" t="s">
        <v>442</v>
      </c>
      <c r="C97" s="48">
        <v>145167.19</v>
      </c>
      <c r="D97" s="48">
        <v>0</v>
      </c>
    </row>
    <row r="98" spans="1:4" x14ac:dyDescent="0.2">
      <c r="A98" s="47">
        <v>2115</v>
      </c>
      <c r="B98" s="73" t="s">
        <v>443</v>
      </c>
      <c r="C98" s="48">
        <v>0</v>
      </c>
      <c r="D98" s="48">
        <v>0</v>
      </c>
    </row>
    <row r="99" spans="1:4" x14ac:dyDescent="0.2">
      <c r="A99" s="47">
        <v>2114</v>
      </c>
      <c r="B99" s="73" t="s">
        <v>444</v>
      </c>
      <c r="C99" s="48">
        <v>0</v>
      </c>
      <c r="D99" s="48">
        <v>0</v>
      </c>
    </row>
    <row r="100" spans="1:4" x14ac:dyDescent="0.2">
      <c r="A100" s="47"/>
      <c r="B100" s="51" t="s">
        <v>445</v>
      </c>
      <c r="C100" s="78">
        <f>+C101</f>
        <v>0</v>
      </c>
      <c r="D100" s="78">
        <f>+D101</f>
        <v>0</v>
      </c>
    </row>
    <row r="101" spans="1:4" x14ac:dyDescent="0.2">
      <c r="A101" s="168">
        <v>3100</v>
      </c>
      <c r="B101" s="172" t="s">
        <v>573</v>
      </c>
      <c r="C101" s="111">
        <f>SUM(C102:C105)</f>
        <v>0</v>
      </c>
      <c r="D101" s="111">
        <f>SUM(D102:D105)</f>
        <v>0</v>
      </c>
    </row>
    <row r="102" spans="1:4" x14ac:dyDescent="0.2">
      <c r="A102" s="170"/>
      <c r="B102" s="173" t="s">
        <v>574</v>
      </c>
      <c r="C102" s="113">
        <v>0</v>
      </c>
      <c r="D102" s="113">
        <v>0</v>
      </c>
    </row>
    <row r="103" spans="1:4" x14ac:dyDescent="0.2">
      <c r="A103" s="170"/>
      <c r="B103" s="173" t="s">
        <v>559</v>
      </c>
      <c r="C103" s="113">
        <v>0</v>
      </c>
      <c r="D103" s="113">
        <v>0</v>
      </c>
    </row>
    <row r="104" spans="1:4" x14ac:dyDescent="0.2">
      <c r="A104" s="170"/>
      <c r="B104" s="173" t="s">
        <v>575</v>
      </c>
      <c r="C104" s="113">
        <v>0</v>
      </c>
      <c r="D104" s="113">
        <v>0</v>
      </c>
    </row>
    <row r="105" spans="1:4" x14ac:dyDescent="0.2">
      <c r="A105" s="170"/>
      <c r="B105" s="173" t="s">
        <v>576</v>
      </c>
      <c r="C105" s="113">
        <v>0</v>
      </c>
      <c r="D105" s="113">
        <v>0</v>
      </c>
    </row>
    <row r="106" spans="1:4" x14ac:dyDescent="0.2">
      <c r="A106" s="170"/>
      <c r="B106" s="174" t="s">
        <v>577</v>
      </c>
      <c r="C106" s="81">
        <f>+C107</f>
        <v>0</v>
      </c>
      <c r="D106" s="81">
        <f>+D107</f>
        <v>0</v>
      </c>
    </row>
    <row r="107" spans="1:4" x14ac:dyDescent="0.2">
      <c r="A107" s="168">
        <v>1270</v>
      </c>
      <c r="B107" s="169" t="s">
        <v>145</v>
      </c>
      <c r="C107" s="111">
        <f>+C108</f>
        <v>0</v>
      </c>
      <c r="D107" s="111">
        <f>+D108</f>
        <v>0</v>
      </c>
    </row>
    <row r="108" spans="1:4" x14ac:dyDescent="0.2">
      <c r="A108" s="170">
        <v>1273</v>
      </c>
      <c r="B108" s="171" t="s">
        <v>578</v>
      </c>
      <c r="C108" s="113">
        <v>0</v>
      </c>
      <c r="D108" s="113">
        <v>0</v>
      </c>
    </row>
    <row r="109" spans="1:4" x14ac:dyDescent="0.2">
      <c r="A109" s="170"/>
      <c r="B109" s="174" t="s">
        <v>579</v>
      </c>
      <c r="C109" s="81">
        <f>+C110+C112</f>
        <v>0</v>
      </c>
      <c r="D109" s="81">
        <f>+D110+D112</f>
        <v>0</v>
      </c>
    </row>
    <row r="110" spans="1:4" x14ac:dyDescent="0.2">
      <c r="A110" s="168">
        <v>4300</v>
      </c>
      <c r="B110" s="172" t="s">
        <v>580</v>
      </c>
      <c r="C110" s="111">
        <f>+C111</f>
        <v>0</v>
      </c>
      <c r="D110" s="175">
        <f>+D111</f>
        <v>0</v>
      </c>
    </row>
    <row r="111" spans="1:4" x14ac:dyDescent="0.2">
      <c r="A111" s="170">
        <v>4399</v>
      </c>
      <c r="B111" s="173" t="s">
        <v>323</v>
      </c>
      <c r="C111" s="113">
        <v>0</v>
      </c>
      <c r="D111" s="113">
        <v>0</v>
      </c>
    </row>
    <row r="112" spans="1:4" x14ac:dyDescent="0.2">
      <c r="A112" s="50">
        <v>1120</v>
      </c>
      <c r="B112" s="53" t="s">
        <v>446</v>
      </c>
      <c r="C112" s="78">
        <f>SUM(C113:C121)</f>
        <v>0</v>
      </c>
      <c r="D112" s="78">
        <f>SUM(D113:D121)</f>
        <v>0</v>
      </c>
    </row>
    <row r="113" spans="1:4" x14ac:dyDescent="0.2">
      <c r="A113" s="47">
        <v>1124</v>
      </c>
      <c r="B113" s="176" t="s">
        <v>447</v>
      </c>
      <c r="C113" s="177">
        <v>0</v>
      </c>
      <c r="D113" s="48">
        <v>0</v>
      </c>
    </row>
    <row r="114" spans="1:4" x14ac:dyDescent="0.2">
      <c r="A114" s="47">
        <v>1124</v>
      </c>
      <c r="B114" s="176" t="s">
        <v>448</v>
      </c>
      <c r="C114" s="177">
        <v>0</v>
      </c>
      <c r="D114" s="48">
        <v>0</v>
      </c>
    </row>
    <row r="115" spans="1:4" x14ac:dyDescent="0.2">
      <c r="A115" s="47">
        <v>1124</v>
      </c>
      <c r="B115" s="176" t="s">
        <v>449</v>
      </c>
      <c r="C115" s="177">
        <v>0</v>
      </c>
      <c r="D115" s="48">
        <v>0</v>
      </c>
    </row>
    <row r="116" spans="1:4" x14ac:dyDescent="0.2">
      <c r="A116" s="47">
        <v>1124</v>
      </c>
      <c r="B116" s="176" t="s">
        <v>450</v>
      </c>
      <c r="C116" s="177">
        <v>0</v>
      </c>
      <c r="D116" s="48">
        <v>0</v>
      </c>
    </row>
    <row r="117" spans="1:4" x14ac:dyDescent="0.2">
      <c r="A117" s="47">
        <v>1124</v>
      </c>
      <c r="B117" s="176" t="s">
        <v>451</v>
      </c>
      <c r="C117" s="48">
        <v>0</v>
      </c>
      <c r="D117" s="48">
        <v>0</v>
      </c>
    </row>
    <row r="118" spans="1:4" x14ac:dyDescent="0.2">
      <c r="A118" s="47">
        <v>1124</v>
      </c>
      <c r="B118" s="176" t="s">
        <v>452</v>
      </c>
      <c r="C118" s="48">
        <v>0</v>
      </c>
      <c r="D118" s="48">
        <v>0</v>
      </c>
    </row>
    <row r="119" spans="1:4" x14ac:dyDescent="0.2">
      <c r="A119" s="47">
        <v>1122</v>
      </c>
      <c r="B119" s="176" t="s">
        <v>453</v>
      </c>
      <c r="C119" s="48">
        <v>0</v>
      </c>
      <c r="D119" s="48">
        <v>0</v>
      </c>
    </row>
    <row r="120" spans="1:4" x14ac:dyDescent="0.2">
      <c r="A120" s="47">
        <v>1122</v>
      </c>
      <c r="B120" s="176" t="s">
        <v>454</v>
      </c>
      <c r="C120" s="177">
        <v>0</v>
      </c>
      <c r="D120" s="48">
        <v>0</v>
      </c>
    </row>
    <row r="121" spans="1:4" x14ac:dyDescent="0.2">
      <c r="A121" s="47">
        <v>1122</v>
      </c>
      <c r="B121" s="176" t="s">
        <v>455</v>
      </c>
      <c r="C121" s="48">
        <v>0</v>
      </c>
      <c r="D121" s="48">
        <v>0</v>
      </c>
    </row>
    <row r="122" spans="1:4" x14ac:dyDescent="0.2">
      <c r="A122" s="47"/>
      <c r="B122" s="56" t="s">
        <v>456</v>
      </c>
      <c r="C122" s="78">
        <f>C47+C48+C100-C106-C109</f>
        <v>-156947.90000000002</v>
      </c>
      <c r="D122" s="78">
        <f>D47+D48+D100-D106-D109</f>
        <v>140773.83000000002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zoomScaleSheetLayoutView="100" workbookViewId="0">
      <selection sqref="A1:XFD1048576"/>
    </sheetView>
  </sheetViews>
  <sheetFormatPr baseColWidth="10" defaultColWidth="11.42578125" defaultRowHeight="11.25" x14ac:dyDescent="0.2"/>
  <cols>
    <col min="1" max="1" width="3.28515625" style="58" customWidth="1"/>
    <col min="2" max="2" width="63.140625" style="58" customWidth="1"/>
    <col min="3" max="3" width="17.7109375" style="58" customWidth="1"/>
    <col min="4" max="16384" width="11.42578125" style="58"/>
  </cols>
  <sheetData>
    <row r="1" spans="1:3" s="178" customFormat="1" ht="18" customHeight="1" x14ac:dyDescent="0.25">
      <c r="A1" s="145" t="s">
        <v>581</v>
      </c>
      <c r="B1" s="146"/>
      <c r="C1" s="147"/>
    </row>
    <row r="2" spans="1:3" s="178" customFormat="1" ht="18" customHeight="1" x14ac:dyDescent="0.25">
      <c r="A2" s="148" t="s">
        <v>457</v>
      </c>
      <c r="B2" s="163"/>
      <c r="C2" s="150"/>
    </row>
    <row r="3" spans="1:3" s="178" customFormat="1" ht="18" customHeight="1" x14ac:dyDescent="0.25">
      <c r="A3" s="148" t="s">
        <v>585</v>
      </c>
      <c r="B3" s="163"/>
      <c r="C3" s="150"/>
    </row>
    <row r="4" spans="1:3" s="179" customFormat="1" x14ac:dyDescent="0.2">
      <c r="A4" s="151" t="s">
        <v>458</v>
      </c>
      <c r="B4" s="152"/>
      <c r="C4" s="153"/>
    </row>
    <row r="5" spans="1:3" x14ac:dyDescent="0.2">
      <c r="A5" s="57" t="s">
        <v>459</v>
      </c>
      <c r="B5" s="57"/>
      <c r="C5" s="180">
        <v>5817752.8600000003</v>
      </c>
    </row>
    <row r="6" spans="1:3" x14ac:dyDescent="0.2">
      <c r="B6" s="181"/>
      <c r="C6" s="182"/>
    </row>
    <row r="7" spans="1:3" x14ac:dyDescent="0.2">
      <c r="A7" s="183" t="s">
        <v>460</v>
      </c>
      <c r="B7" s="183"/>
      <c r="C7" s="184">
        <f>SUM(C8:C13)</f>
        <v>0</v>
      </c>
    </row>
    <row r="8" spans="1:3" x14ac:dyDescent="0.2">
      <c r="A8" s="185" t="s">
        <v>461</v>
      </c>
      <c r="B8" s="186" t="s">
        <v>339</v>
      </c>
      <c r="C8" s="187">
        <v>0</v>
      </c>
    </row>
    <row r="9" spans="1:3" x14ac:dyDescent="0.2">
      <c r="A9" s="59" t="s">
        <v>462</v>
      </c>
      <c r="B9" s="188" t="s">
        <v>463</v>
      </c>
      <c r="C9" s="187">
        <v>0</v>
      </c>
    </row>
    <row r="10" spans="1:3" x14ac:dyDescent="0.2">
      <c r="A10" s="59" t="s">
        <v>464</v>
      </c>
      <c r="B10" s="188" t="s">
        <v>330</v>
      </c>
      <c r="C10" s="187">
        <v>0</v>
      </c>
    </row>
    <row r="11" spans="1:3" x14ac:dyDescent="0.2">
      <c r="A11" s="59" t="s">
        <v>465</v>
      </c>
      <c r="B11" s="188" t="s">
        <v>329</v>
      </c>
      <c r="C11" s="187">
        <v>0</v>
      </c>
    </row>
    <row r="12" spans="1:3" x14ac:dyDescent="0.2">
      <c r="A12" s="59" t="s">
        <v>466</v>
      </c>
      <c r="B12" s="188" t="s">
        <v>323</v>
      </c>
      <c r="C12" s="187">
        <v>0</v>
      </c>
    </row>
    <row r="13" spans="1:3" x14ac:dyDescent="0.2">
      <c r="A13" s="189" t="s">
        <v>467</v>
      </c>
      <c r="B13" s="190" t="s">
        <v>468</v>
      </c>
      <c r="C13" s="187">
        <v>0</v>
      </c>
    </row>
    <row r="14" spans="1:3" x14ac:dyDescent="0.2">
      <c r="B14" s="191"/>
      <c r="C14" s="192"/>
    </row>
    <row r="15" spans="1:3" x14ac:dyDescent="0.2">
      <c r="A15" s="183" t="s">
        <v>469</v>
      </c>
      <c r="B15" s="181"/>
      <c r="C15" s="184">
        <f>SUM(C16:C18)</f>
        <v>0</v>
      </c>
    </row>
    <row r="16" spans="1:3" x14ac:dyDescent="0.2">
      <c r="A16" s="193">
        <v>3.1</v>
      </c>
      <c r="B16" s="188" t="s">
        <v>470</v>
      </c>
      <c r="C16" s="187">
        <v>0</v>
      </c>
    </row>
    <row r="17" spans="1:3" x14ac:dyDescent="0.2">
      <c r="A17" s="60">
        <v>3.2</v>
      </c>
      <c r="B17" s="188" t="s">
        <v>471</v>
      </c>
      <c r="C17" s="187">
        <v>0</v>
      </c>
    </row>
    <row r="18" spans="1:3" x14ac:dyDescent="0.2">
      <c r="A18" s="60">
        <v>3.3</v>
      </c>
      <c r="B18" s="190" t="s">
        <v>472</v>
      </c>
      <c r="C18" s="194">
        <v>0</v>
      </c>
    </row>
    <row r="19" spans="1:3" x14ac:dyDescent="0.2">
      <c r="B19" s="195"/>
      <c r="C19" s="196"/>
    </row>
    <row r="20" spans="1:3" x14ac:dyDescent="0.2">
      <c r="A20" s="61" t="s">
        <v>586</v>
      </c>
      <c r="B20" s="61"/>
      <c r="C20" s="180">
        <f>C5+C7-C15</f>
        <v>5817752.8600000003</v>
      </c>
    </row>
    <row r="21" spans="1:3" ht="15" customHeight="1" x14ac:dyDescent="0.2"/>
    <row r="22" spans="1:3" x14ac:dyDescent="0.2">
      <c r="B22" s="58" t="s">
        <v>202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zoomScaleNormal="100" zoomScaleSheetLayoutView="100" workbookViewId="0">
      <selection sqref="A1:XFD1048576"/>
    </sheetView>
  </sheetViews>
  <sheetFormatPr baseColWidth="10" defaultColWidth="11.42578125" defaultRowHeight="11.25" x14ac:dyDescent="0.2"/>
  <cols>
    <col min="1" max="1" width="3.7109375" style="58" customWidth="1"/>
    <col min="2" max="2" width="62.140625" style="58" customWidth="1"/>
    <col min="3" max="3" width="17.7109375" style="58" customWidth="1"/>
    <col min="4" max="16384" width="11.42578125" style="58"/>
  </cols>
  <sheetData>
    <row r="1" spans="1:3" s="197" customFormat="1" ht="18.95" customHeight="1" x14ac:dyDescent="0.25">
      <c r="A1" s="154" t="s">
        <v>581</v>
      </c>
      <c r="B1" s="155"/>
      <c r="C1" s="156"/>
    </row>
    <row r="2" spans="1:3" s="197" customFormat="1" ht="18.95" customHeight="1" x14ac:dyDescent="0.25">
      <c r="A2" s="157" t="s">
        <v>505</v>
      </c>
      <c r="B2" s="164"/>
      <c r="C2" s="159"/>
    </row>
    <row r="3" spans="1:3" s="197" customFormat="1" ht="18.95" customHeight="1" x14ac:dyDescent="0.25">
      <c r="A3" s="157" t="s">
        <v>585</v>
      </c>
      <c r="B3" s="164"/>
      <c r="C3" s="159"/>
    </row>
    <row r="4" spans="1:3" x14ac:dyDescent="0.2">
      <c r="A4" s="151" t="s">
        <v>458</v>
      </c>
      <c r="B4" s="152"/>
      <c r="C4" s="153"/>
    </row>
    <row r="5" spans="1:3" x14ac:dyDescent="0.2">
      <c r="A5" s="64" t="s">
        <v>504</v>
      </c>
      <c r="B5" s="57"/>
      <c r="C5" s="198">
        <v>9620023.6799999997</v>
      </c>
    </row>
    <row r="6" spans="1:3" x14ac:dyDescent="0.2">
      <c r="A6" s="63"/>
      <c r="B6" s="181"/>
      <c r="C6" s="199"/>
    </row>
    <row r="7" spans="1:3" x14ac:dyDescent="0.2">
      <c r="A7" s="183" t="s">
        <v>503</v>
      </c>
      <c r="B7" s="200"/>
      <c r="C7" s="184">
        <f>SUM(C8:C28)</f>
        <v>3500000</v>
      </c>
    </row>
    <row r="8" spans="1:3" x14ac:dyDescent="0.2">
      <c r="A8" s="201">
        <v>2.1</v>
      </c>
      <c r="B8" s="202" t="s">
        <v>308</v>
      </c>
      <c r="C8" s="203">
        <v>0</v>
      </c>
    </row>
    <row r="9" spans="1:3" x14ac:dyDescent="0.2">
      <c r="A9" s="201">
        <v>2.2000000000000002</v>
      </c>
      <c r="B9" s="202" t="s">
        <v>311</v>
      </c>
      <c r="C9" s="203">
        <v>0</v>
      </c>
    </row>
    <row r="10" spans="1:3" x14ac:dyDescent="0.2">
      <c r="A10" s="204">
        <v>2.2999999999999998</v>
      </c>
      <c r="B10" s="205" t="s">
        <v>128</v>
      </c>
      <c r="C10" s="203">
        <v>0</v>
      </c>
    </row>
    <row r="11" spans="1:3" x14ac:dyDescent="0.2">
      <c r="A11" s="204">
        <v>2.4</v>
      </c>
      <c r="B11" s="205" t="s">
        <v>129</v>
      </c>
      <c r="C11" s="203">
        <v>0</v>
      </c>
    </row>
    <row r="12" spans="1:3" x14ac:dyDescent="0.2">
      <c r="A12" s="204">
        <v>2.5</v>
      </c>
      <c r="B12" s="205" t="s">
        <v>130</v>
      </c>
      <c r="C12" s="203">
        <v>0</v>
      </c>
    </row>
    <row r="13" spans="1:3" x14ac:dyDescent="0.2">
      <c r="A13" s="204">
        <v>2.6</v>
      </c>
      <c r="B13" s="205" t="s">
        <v>131</v>
      </c>
      <c r="C13" s="203">
        <v>0</v>
      </c>
    </row>
    <row r="14" spans="1:3" x14ac:dyDescent="0.2">
      <c r="A14" s="204">
        <v>2.7</v>
      </c>
      <c r="B14" s="205" t="s">
        <v>132</v>
      </c>
      <c r="C14" s="203">
        <v>0</v>
      </c>
    </row>
    <row r="15" spans="1:3" x14ac:dyDescent="0.2">
      <c r="A15" s="204">
        <v>2.8</v>
      </c>
      <c r="B15" s="205" t="s">
        <v>133</v>
      </c>
      <c r="C15" s="203">
        <v>0</v>
      </c>
    </row>
    <row r="16" spans="1:3" x14ac:dyDescent="0.2">
      <c r="A16" s="204">
        <v>2.9</v>
      </c>
      <c r="B16" s="205" t="s">
        <v>135</v>
      </c>
      <c r="C16" s="203">
        <v>0</v>
      </c>
    </row>
    <row r="17" spans="1:3" x14ac:dyDescent="0.2">
      <c r="A17" s="204" t="s">
        <v>502</v>
      </c>
      <c r="B17" s="205" t="s">
        <v>501</v>
      </c>
      <c r="C17" s="203">
        <v>3500000</v>
      </c>
    </row>
    <row r="18" spans="1:3" x14ac:dyDescent="0.2">
      <c r="A18" s="204" t="s">
        <v>500</v>
      </c>
      <c r="B18" s="205" t="s">
        <v>139</v>
      </c>
      <c r="C18" s="203">
        <v>0</v>
      </c>
    </row>
    <row r="19" spans="1:3" x14ac:dyDescent="0.2">
      <c r="A19" s="204" t="s">
        <v>499</v>
      </c>
      <c r="B19" s="205" t="s">
        <v>498</v>
      </c>
      <c r="C19" s="203">
        <v>0</v>
      </c>
    </row>
    <row r="20" spans="1:3" x14ac:dyDescent="0.2">
      <c r="A20" s="204" t="s">
        <v>497</v>
      </c>
      <c r="B20" s="205" t="s">
        <v>496</v>
      </c>
      <c r="C20" s="203">
        <v>0</v>
      </c>
    </row>
    <row r="21" spans="1:3" x14ac:dyDescent="0.2">
      <c r="A21" s="204" t="s">
        <v>495</v>
      </c>
      <c r="B21" s="205" t="s">
        <v>494</v>
      </c>
      <c r="C21" s="203">
        <v>0</v>
      </c>
    </row>
    <row r="22" spans="1:3" x14ac:dyDescent="0.2">
      <c r="A22" s="204" t="s">
        <v>493</v>
      </c>
      <c r="B22" s="205" t="s">
        <v>492</v>
      </c>
      <c r="C22" s="203">
        <v>0</v>
      </c>
    </row>
    <row r="23" spans="1:3" x14ac:dyDescent="0.2">
      <c r="A23" s="204" t="s">
        <v>491</v>
      </c>
      <c r="B23" s="205" t="s">
        <v>490</v>
      </c>
      <c r="C23" s="203">
        <v>0</v>
      </c>
    </row>
    <row r="24" spans="1:3" x14ac:dyDescent="0.2">
      <c r="A24" s="204" t="s">
        <v>489</v>
      </c>
      <c r="B24" s="205" t="s">
        <v>488</v>
      </c>
      <c r="C24" s="203">
        <v>0</v>
      </c>
    </row>
    <row r="25" spans="1:3" x14ac:dyDescent="0.2">
      <c r="A25" s="204" t="s">
        <v>487</v>
      </c>
      <c r="B25" s="205" t="s">
        <v>486</v>
      </c>
      <c r="C25" s="203">
        <v>0</v>
      </c>
    </row>
    <row r="26" spans="1:3" x14ac:dyDescent="0.2">
      <c r="A26" s="204" t="s">
        <v>485</v>
      </c>
      <c r="B26" s="205" t="s">
        <v>484</v>
      </c>
      <c r="C26" s="203">
        <v>0</v>
      </c>
    </row>
    <row r="27" spans="1:3" x14ac:dyDescent="0.2">
      <c r="A27" s="204" t="s">
        <v>483</v>
      </c>
      <c r="B27" s="205" t="s">
        <v>482</v>
      </c>
      <c r="C27" s="203">
        <v>0</v>
      </c>
    </row>
    <row r="28" spans="1:3" x14ac:dyDescent="0.2">
      <c r="A28" s="204" t="s">
        <v>481</v>
      </c>
      <c r="B28" s="202" t="s">
        <v>480</v>
      </c>
      <c r="C28" s="203">
        <v>0</v>
      </c>
    </row>
    <row r="29" spans="1:3" x14ac:dyDescent="0.2">
      <c r="A29" s="206"/>
      <c r="B29" s="207"/>
      <c r="C29" s="208"/>
    </row>
    <row r="30" spans="1:3" x14ac:dyDescent="0.2">
      <c r="A30" s="209" t="s">
        <v>479</v>
      </c>
      <c r="B30" s="210"/>
      <c r="C30" s="211">
        <f>SUM(C31:C35)</f>
        <v>126243.49</v>
      </c>
    </row>
    <row r="31" spans="1:3" x14ac:dyDescent="0.2">
      <c r="A31" s="204" t="s">
        <v>478</v>
      </c>
      <c r="B31" s="205" t="s">
        <v>233</v>
      </c>
      <c r="C31" s="203">
        <v>126243.49</v>
      </c>
    </row>
    <row r="32" spans="1:3" x14ac:dyDescent="0.2">
      <c r="A32" s="204" t="s">
        <v>477</v>
      </c>
      <c r="B32" s="205" t="s">
        <v>224</v>
      </c>
      <c r="C32" s="203">
        <v>0</v>
      </c>
    </row>
    <row r="33" spans="1:3" x14ac:dyDescent="0.2">
      <c r="A33" s="204" t="s">
        <v>476</v>
      </c>
      <c r="B33" s="205" t="s">
        <v>221</v>
      </c>
      <c r="C33" s="203">
        <v>0</v>
      </c>
    </row>
    <row r="34" spans="1:3" x14ac:dyDescent="0.2">
      <c r="A34" s="204" t="s">
        <v>475</v>
      </c>
      <c r="B34" s="205" t="s">
        <v>215</v>
      </c>
      <c r="C34" s="203">
        <v>0</v>
      </c>
    </row>
    <row r="35" spans="1:3" x14ac:dyDescent="0.2">
      <c r="A35" s="204" t="s">
        <v>474</v>
      </c>
      <c r="B35" s="202" t="s">
        <v>473</v>
      </c>
      <c r="C35" s="212">
        <v>0</v>
      </c>
    </row>
    <row r="36" spans="1:3" x14ac:dyDescent="0.2">
      <c r="A36" s="63"/>
      <c r="B36" s="213"/>
      <c r="C36" s="214"/>
    </row>
    <row r="37" spans="1:3" x14ac:dyDescent="0.2">
      <c r="A37" s="62" t="s">
        <v>587</v>
      </c>
      <c r="B37" s="57"/>
      <c r="C37" s="180">
        <f>C5-C7+C30</f>
        <v>6246267.1699999999</v>
      </c>
    </row>
    <row r="39" spans="1:3" x14ac:dyDescent="0.2">
      <c r="B39" s="58" t="s">
        <v>202</v>
      </c>
    </row>
    <row r="40" spans="1:3" ht="15" customHeight="1" x14ac:dyDescent="0.2"/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zoomScaleNormal="100" zoomScaleSheetLayoutView="100" workbookViewId="0">
      <selection activeCell="E21" sqref="E21"/>
    </sheetView>
  </sheetViews>
  <sheetFormatPr baseColWidth="10" defaultColWidth="9.140625" defaultRowHeight="11.25" x14ac:dyDescent="0.2"/>
  <cols>
    <col min="1" max="1" width="10" style="73" customWidth="1"/>
    <col min="2" max="2" width="68.5703125" style="73" bestFit="1" customWidth="1"/>
    <col min="3" max="3" width="17.42578125" style="73" bestFit="1" customWidth="1"/>
    <col min="4" max="5" width="23.7109375" style="73" bestFit="1" customWidth="1"/>
    <col min="6" max="6" width="19.28515625" style="73" customWidth="1"/>
    <col min="7" max="7" width="20.5703125" style="73" customWidth="1"/>
    <col min="8" max="10" width="20.28515625" style="73" customWidth="1"/>
    <col min="11" max="16384" width="9.140625" style="73"/>
  </cols>
  <sheetData>
    <row r="1" spans="1:10" ht="18.95" customHeight="1" x14ac:dyDescent="0.2">
      <c r="A1" s="144" t="s">
        <v>581</v>
      </c>
      <c r="B1" s="160"/>
      <c r="C1" s="160"/>
      <c r="D1" s="160"/>
      <c r="E1" s="160"/>
      <c r="F1" s="160"/>
      <c r="G1" s="42" t="s">
        <v>60</v>
      </c>
      <c r="H1" s="43">
        <v>2023</v>
      </c>
    </row>
    <row r="2" spans="1:10" ht="18.95" customHeight="1" x14ac:dyDescent="0.2">
      <c r="A2" s="144" t="s">
        <v>554</v>
      </c>
      <c r="B2" s="160"/>
      <c r="C2" s="160"/>
      <c r="D2" s="160"/>
      <c r="E2" s="160"/>
      <c r="F2" s="160"/>
      <c r="G2" s="42" t="s">
        <v>62</v>
      </c>
      <c r="H2" s="43" t="s">
        <v>556</v>
      </c>
    </row>
    <row r="3" spans="1:10" ht="18.95" customHeight="1" x14ac:dyDescent="0.2">
      <c r="A3" s="161" t="s">
        <v>585</v>
      </c>
      <c r="B3" s="162"/>
      <c r="C3" s="162"/>
      <c r="D3" s="162"/>
      <c r="E3" s="162"/>
      <c r="F3" s="162"/>
      <c r="G3" s="42" t="s">
        <v>63</v>
      </c>
      <c r="H3" s="43">
        <v>4</v>
      </c>
    </row>
    <row r="4" spans="1:10" x14ac:dyDescent="0.2">
      <c r="A4" s="44" t="s">
        <v>64</v>
      </c>
      <c r="B4" s="45"/>
      <c r="C4" s="45"/>
      <c r="D4" s="45"/>
      <c r="E4" s="45"/>
      <c r="F4" s="45"/>
      <c r="G4" s="45"/>
      <c r="H4" s="45"/>
    </row>
    <row r="7" spans="1:10" x14ac:dyDescent="0.2">
      <c r="A7" s="46" t="s">
        <v>66</v>
      </c>
      <c r="B7" s="46" t="s">
        <v>553</v>
      </c>
      <c r="C7" s="46" t="s">
        <v>552</v>
      </c>
      <c r="D7" s="46" t="s">
        <v>551</v>
      </c>
      <c r="E7" s="46" t="s">
        <v>550</v>
      </c>
      <c r="F7" s="46" t="s">
        <v>549</v>
      </c>
      <c r="G7" s="46" t="s">
        <v>544</v>
      </c>
      <c r="H7" s="46" t="s">
        <v>548</v>
      </c>
      <c r="I7" s="46" t="s">
        <v>547</v>
      </c>
      <c r="J7" s="46" t="s">
        <v>546</v>
      </c>
    </row>
    <row r="8" spans="1:10" s="52" customFormat="1" x14ac:dyDescent="0.2">
      <c r="A8" s="50">
        <v>7000</v>
      </c>
      <c r="B8" s="52" t="s">
        <v>545</v>
      </c>
    </row>
    <row r="9" spans="1:10" x14ac:dyDescent="0.2">
      <c r="A9" s="73">
        <v>7110</v>
      </c>
      <c r="B9" s="73" t="s">
        <v>544</v>
      </c>
      <c r="C9" s="48">
        <v>0</v>
      </c>
      <c r="D9" s="48">
        <v>0</v>
      </c>
      <c r="E9" s="48">
        <v>0</v>
      </c>
      <c r="F9" s="48">
        <f>C9+D9+E9</f>
        <v>0</v>
      </c>
    </row>
    <row r="10" spans="1:10" x14ac:dyDescent="0.2">
      <c r="A10" s="73">
        <v>7120</v>
      </c>
      <c r="B10" s="73" t="s">
        <v>543</v>
      </c>
      <c r="C10" s="48">
        <v>0</v>
      </c>
      <c r="D10" s="48">
        <v>0</v>
      </c>
      <c r="E10" s="48">
        <v>0</v>
      </c>
      <c r="F10" s="48">
        <f t="shared" ref="F10:F47" si="0">C10+D10+E10</f>
        <v>0</v>
      </c>
    </row>
    <row r="11" spans="1:10" x14ac:dyDescent="0.2">
      <c r="A11" s="73">
        <v>7130</v>
      </c>
      <c r="B11" s="73" t="s">
        <v>542</v>
      </c>
      <c r="C11" s="48">
        <v>0</v>
      </c>
      <c r="D11" s="48">
        <v>0</v>
      </c>
      <c r="E11" s="48">
        <v>0</v>
      </c>
      <c r="F11" s="48">
        <f t="shared" si="0"/>
        <v>0</v>
      </c>
    </row>
    <row r="12" spans="1:10" x14ac:dyDescent="0.2">
      <c r="A12" s="73">
        <v>7140</v>
      </c>
      <c r="B12" s="73" t="s">
        <v>541</v>
      </c>
      <c r="C12" s="48">
        <v>0</v>
      </c>
      <c r="D12" s="48">
        <v>0</v>
      </c>
      <c r="E12" s="48">
        <v>0</v>
      </c>
      <c r="F12" s="48">
        <f t="shared" si="0"/>
        <v>0</v>
      </c>
    </row>
    <row r="13" spans="1:10" x14ac:dyDescent="0.2">
      <c r="A13" s="73">
        <v>7150</v>
      </c>
      <c r="B13" s="73" t="s">
        <v>540</v>
      </c>
      <c r="C13" s="48">
        <v>0</v>
      </c>
      <c r="D13" s="48">
        <v>0</v>
      </c>
      <c r="E13" s="48">
        <v>0</v>
      </c>
      <c r="F13" s="48">
        <f t="shared" si="0"/>
        <v>0</v>
      </c>
    </row>
    <row r="14" spans="1:10" x14ac:dyDescent="0.2">
      <c r="A14" s="73">
        <v>7160</v>
      </c>
      <c r="B14" s="73" t="s">
        <v>539</v>
      </c>
      <c r="C14" s="48">
        <v>0</v>
      </c>
      <c r="D14" s="48">
        <v>0</v>
      </c>
      <c r="E14" s="48">
        <v>0</v>
      </c>
      <c r="F14" s="48">
        <f t="shared" si="0"/>
        <v>0</v>
      </c>
    </row>
    <row r="15" spans="1:10" x14ac:dyDescent="0.2">
      <c r="A15" s="73">
        <v>7210</v>
      </c>
      <c r="B15" s="73" t="s">
        <v>538</v>
      </c>
      <c r="C15" s="48">
        <v>0</v>
      </c>
      <c r="D15" s="48">
        <v>0</v>
      </c>
      <c r="E15" s="48">
        <v>0</v>
      </c>
      <c r="F15" s="48">
        <f t="shared" si="0"/>
        <v>0</v>
      </c>
    </row>
    <row r="16" spans="1:10" x14ac:dyDescent="0.2">
      <c r="A16" s="73">
        <v>7220</v>
      </c>
      <c r="B16" s="73" t="s">
        <v>537</v>
      </c>
      <c r="C16" s="48">
        <v>0</v>
      </c>
      <c r="D16" s="48">
        <v>0</v>
      </c>
      <c r="E16" s="48">
        <v>0</v>
      </c>
      <c r="F16" s="48">
        <f t="shared" si="0"/>
        <v>0</v>
      </c>
    </row>
    <row r="17" spans="1:6" x14ac:dyDescent="0.2">
      <c r="A17" s="73">
        <v>7230</v>
      </c>
      <c r="B17" s="73" t="s">
        <v>536</v>
      </c>
      <c r="C17" s="48">
        <v>0</v>
      </c>
      <c r="D17" s="48">
        <v>0</v>
      </c>
      <c r="E17" s="48">
        <v>0</v>
      </c>
      <c r="F17" s="48">
        <f t="shared" si="0"/>
        <v>0</v>
      </c>
    </row>
    <row r="18" spans="1:6" x14ac:dyDescent="0.2">
      <c r="A18" s="73">
        <v>7240</v>
      </c>
      <c r="B18" s="73" t="s">
        <v>535</v>
      </c>
      <c r="C18" s="48">
        <v>0</v>
      </c>
      <c r="D18" s="48">
        <v>0</v>
      </c>
      <c r="E18" s="48">
        <v>0</v>
      </c>
      <c r="F18" s="48">
        <f t="shared" si="0"/>
        <v>0</v>
      </c>
    </row>
    <row r="19" spans="1:6" x14ac:dyDescent="0.2">
      <c r="A19" s="73">
        <v>7250</v>
      </c>
      <c r="B19" s="73" t="s">
        <v>534</v>
      </c>
      <c r="C19" s="48">
        <v>0</v>
      </c>
      <c r="D19" s="48">
        <v>0</v>
      </c>
      <c r="E19" s="48">
        <v>0</v>
      </c>
      <c r="F19" s="48">
        <f t="shared" si="0"/>
        <v>0</v>
      </c>
    </row>
    <row r="20" spans="1:6" x14ac:dyDescent="0.2">
      <c r="A20" s="73">
        <v>7260</v>
      </c>
      <c r="B20" s="73" t="s">
        <v>533</v>
      </c>
      <c r="C20" s="48">
        <v>0</v>
      </c>
      <c r="D20" s="48">
        <v>0</v>
      </c>
      <c r="E20" s="48">
        <v>0</v>
      </c>
      <c r="F20" s="48">
        <f t="shared" si="0"/>
        <v>0</v>
      </c>
    </row>
    <row r="21" spans="1:6" x14ac:dyDescent="0.2">
      <c r="A21" s="73">
        <v>7310</v>
      </c>
      <c r="B21" s="73" t="s">
        <v>532</v>
      </c>
      <c r="C21" s="48">
        <v>0</v>
      </c>
      <c r="D21" s="48">
        <v>0</v>
      </c>
      <c r="E21" s="48">
        <v>0</v>
      </c>
      <c r="F21" s="48">
        <f t="shared" si="0"/>
        <v>0</v>
      </c>
    </row>
    <row r="22" spans="1:6" x14ac:dyDescent="0.2">
      <c r="A22" s="73">
        <v>7320</v>
      </c>
      <c r="B22" s="73" t="s">
        <v>531</v>
      </c>
      <c r="C22" s="48">
        <v>0</v>
      </c>
      <c r="D22" s="48">
        <v>0</v>
      </c>
      <c r="E22" s="48">
        <v>0</v>
      </c>
      <c r="F22" s="48">
        <f t="shared" si="0"/>
        <v>0</v>
      </c>
    </row>
    <row r="23" spans="1:6" x14ac:dyDescent="0.2">
      <c r="A23" s="73">
        <v>7330</v>
      </c>
      <c r="B23" s="73" t="s">
        <v>530</v>
      </c>
      <c r="C23" s="48">
        <v>0</v>
      </c>
      <c r="D23" s="48">
        <v>0</v>
      </c>
      <c r="E23" s="48">
        <v>0</v>
      </c>
      <c r="F23" s="48">
        <f t="shared" si="0"/>
        <v>0</v>
      </c>
    </row>
    <row r="24" spans="1:6" x14ac:dyDescent="0.2">
      <c r="A24" s="73">
        <v>7340</v>
      </c>
      <c r="B24" s="73" t="s">
        <v>529</v>
      </c>
      <c r="C24" s="48">
        <v>0</v>
      </c>
      <c r="D24" s="48">
        <v>0</v>
      </c>
      <c r="E24" s="48">
        <v>0</v>
      </c>
      <c r="F24" s="48">
        <f t="shared" si="0"/>
        <v>0</v>
      </c>
    </row>
    <row r="25" spans="1:6" x14ac:dyDescent="0.2">
      <c r="A25" s="73">
        <v>7350</v>
      </c>
      <c r="B25" s="73" t="s">
        <v>528</v>
      </c>
      <c r="C25" s="48">
        <v>0</v>
      </c>
      <c r="D25" s="48">
        <v>0</v>
      </c>
      <c r="E25" s="48">
        <v>0</v>
      </c>
      <c r="F25" s="48">
        <f t="shared" si="0"/>
        <v>0</v>
      </c>
    </row>
    <row r="26" spans="1:6" x14ac:dyDescent="0.2">
      <c r="A26" s="73">
        <v>7360</v>
      </c>
      <c r="B26" s="73" t="s">
        <v>527</v>
      </c>
      <c r="C26" s="48">
        <v>0</v>
      </c>
      <c r="D26" s="48">
        <v>0</v>
      </c>
      <c r="E26" s="48">
        <v>0</v>
      </c>
      <c r="F26" s="48">
        <f t="shared" si="0"/>
        <v>0</v>
      </c>
    </row>
    <row r="27" spans="1:6" x14ac:dyDescent="0.2">
      <c r="A27" s="73">
        <v>7410</v>
      </c>
      <c r="B27" s="73" t="s">
        <v>526</v>
      </c>
      <c r="C27" s="48">
        <v>0</v>
      </c>
      <c r="D27" s="48">
        <v>0</v>
      </c>
      <c r="E27" s="48">
        <v>0</v>
      </c>
      <c r="F27" s="48">
        <f t="shared" si="0"/>
        <v>0</v>
      </c>
    </row>
    <row r="28" spans="1:6" x14ac:dyDescent="0.2">
      <c r="A28" s="73">
        <v>7420</v>
      </c>
      <c r="B28" s="73" t="s">
        <v>525</v>
      </c>
      <c r="C28" s="48">
        <v>0</v>
      </c>
      <c r="D28" s="48">
        <v>0</v>
      </c>
      <c r="E28" s="48">
        <v>0</v>
      </c>
      <c r="F28" s="48">
        <f t="shared" si="0"/>
        <v>0</v>
      </c>
    </row>
    <row r="29" spans="1:6" x14ac:dyDescent="0.2">
      <c r="A29" s="73">
        <v>7510</v>
      </c>
      <c r="B29" s="73" t="s">
        <v>524</v>
      </c>
      <c r="C29" s="48">
        <v>0</v>
      </c>
      <c r="D29" s="48">
        <v>0</v>
      </c>
      <c r="E29" s="48">
        <v>0</v>
      </c>
      <c r="F29" s="48">
        <f t="shared" si="0"/>
        <v>0</v>
      </c>
    </row>
    <row r="30" spans="1:6" x14ac:dyDescent="0.2">
      <c r="A30" s="73">
        <v>7520</v>
      </c>
      <c r="B30" s="73" t="s">
        <v>523</v>
      </c>
      <c r="C30" s="48">
        <v>0</v>
      </c>
      <c r="D30" s="48">
        <v>0</v>
      </c>
      <c r="E30" s="48">
        <v>0</v>
      </c>
      <c r="F30" s="48">
        <f t="shared" si="0"/>
        <v>0</v>
      </c>
    </row>
    <row r="31" spans="1:6" x14ac:dyDescent="0.2">
      <c r="A31" s="73">
        <v>7610</v>
      </c>
      <c r="B31" s="73" t="s">
        <v>522</v>
      </c>
      <c r="C31" s="48">
        <v>0</v>
      </c>
      <c r="D31" s="48">
        <v>0</v>
      </c>
      <c r="E31" s="48">
        <v>0</v>
      </c>
      <c r="F31" s="48">
        <f t="shared" si="0"/>
        <v>0</v>
      </c>
    </row>
    <row r="32" spans="1:6" x14ac:dyDescent="0.2">
      <c r="A32" s="73">
        <v>7620</v>
      </c>
      <c r="B32" s="73" t="s">
        <v>521</v>
      </c>
      <c r="C32" s="48">
        <v>0</v>
      </c>
      <c r="D32" s="48">
        <v>0</v>
      </c>
      <c r="E32" s="48">
        <v>0</v>
      </c>
      <c r="F32" s="48">
        <f t="shared" si="0"/>
        <v>0</v>
      </c>
    </row>
    <row r="33" spans="1:8" x14ac:dyDescent="0.2">
      <c r="A33" s="73">
        <v>7630</v>
      </c>
      <c r="B33" s="73" t="s">
        <v>520</v>
      </c>
      <c r="C33" s="48">
        <v>0</v>
      </c>
      <c r="D33" s="48">
        <v>0</v>
      </c>
      <c r="E33" s="48">
        <v>0</v>
      </c>
      <c r="F33" s="48">
        <f t="shared" si="0"/>
        <v>0</v>
      </c>
    </row>
    <row r="34" spans="1:8" x14ac:dyDescent="0.2">
      <c r="A34" s="73">
        <v>7640</v>
      </c>
      <c r="B34" s="73" t="s">
        <v>519</v>
      </c>
      <c r="C34" s="48">
        <v>0</v>
      </c>
      <c r="D34" s="48">
        <v>0</v>
      </c>
      <c r="E34" s="48">
        <v>0</v>
      </c>
      <c r="F34" s="48">
        <f t="shared" si="0"/>
        <v>0</v>
      </c>
    </row>
    <row r="35" spans="1:8" s="52" customFormat="1" x14ac:dyDescent="0.2">
      <c r="A35" s="50">
        <v>8000</v>
      </c>
      <c r="B35" s="52" t="s">
        <v>518</v>
      </c>
    </row>
    <row r="36" spans="1:8" x14ac:dyDescent="0.2">
      <c r="A36" s="73">
        <v>8110</v>
      </c>
      <c r="B36" s="73" t="s">
        <v>517</v>
      </c>
      <c r="C36" s="48">
        <v>0</v>
      </c>
      <c r="D36" s="48">
        <v>35630332.060000002</v>
      </c>
      <c r="E36" s="48">
        <v>-35630332.060000002</v>
      </c>
      <c r="F36" s="48">
        <f t="shared" si="0"/>
        <v>0</v>
      </c>
    </row>
    <row r="37" spans="1:8" x14ac:dyDescent="0.2">
      <c r="A37" s="73">
        <v>8120</v>
      </c>
      <c r="B37" s="73" t="s">
        <v>516</v>
      </c>
      <c r="C37" s="48">
        <v>0</v>
      </c>
      <c r="D37" s="48">
        <v>33622657.640000001</v>
      </c>
      <c r="E37" s="48">
        <v>-33622657.640000001</v>
      </c>
      <c r="F37" s="48">
        <f t="shared" si="0"/>
        <v>0</v>
      </c>
    </row>
    <row r="38" spans="1:8" x14ac:dyDescent="0.2">
      <c r="A38" s="73">
        <v>8130</v>
      </c>
      <c r="B38" s="73" t="s">
        <v>515</v>
      </c>
      <c r="C38" s="48">
        <v>0</v>
      </c>
      <c r="D38" s="48">
        <v>0</v>
      </c>
      <c r="E38" s="48">
        <v>0</v>
      </c>
      <c r="F38" s="48">
        <f t="shared" si="0"/>
        <v>0</v>
      </c>
      <c r="H38" s="73" t="s">
        <v>588</v>
      </c>
    </row>
    <row r="39" spans="1:8" x14ac:dyDescent="0.2">
      <c r="A39" s="73">
        <v>8140</v>
      </c>
      <c r="B39" s="73" t="s">
        <v>514</v>
      </c>
      <c r="C39" s="48">
        <v>0</v>
      </c>
      <c r="D39" s="48">
        <v>0</v>
      </c>
      <c r="E39" s="48">
        <v>0</v>
      </c>
      <c r="F39" s="48">
        <f t="shared" si="0"/>
        <v>0</v>
      </c>
    </row>
    <row r="40" spans="1:8" x14ac:dyDescent="0.2">
      <c r="A40" s="73">
        <v>8150</v>
      </c>
      <c r="B40" s="73" t="s">
        <v>513</v>
      </c>
      <c r="C40" s="48">
        <v>0</v>
      </c>
      <c r="D40" s="48">
        <v>3203204.41</v>
      </c>
      <c r="E40" s="48">
        <v>-3203204.41</v>
      </c>
      <c r="F40" s="48">
        <f t="shared" si="0"/>
        <v>0</v>
      </c>
    </row>
    <row r="41" spans="1:8" x14ac:dyDescent="0.2">
      <c r="A41" s="73">
        <v>8210</v>
      </c>
      <c r="B41" s="73" t="s">
        <v>512</v>
      </c>
      <c r="C41" s="48">
        <v>0</v>
      </c>
      <c r="D41" s="48">
        <v>35630332.060000002</v>
      </c>
      <c r="E41" s="48">
        <v>-35630332.060000002</v>
      </c>
      <c r="F41" s="48">
        <f t="shared" si="0"/>
        <v>0</v>
      </c>
    </row>
    <row r="42" spans="1:8" x14ac:dyDescent="0.2">
      <c r="A42" s="73">
        <v>8220</v>
      </c>
      <c r="B42" s="73" t="s">
        <v>511</v>
      </c>
      <c r="C42" s="48">
        <v>0</v>
      </c>
      <c r="D42" s="48">
        <v>36294369.850000001</v>
      </c>
      <c r="E42" s="48">
        <v>-36294369.850000001</v>
      </c>
      <c r="F42" s="48">
        <f t="shared" si="0"/>
        <v>0</v>
      </c>
    </row>
    <row r="43" spans="1:8" x14ac:dyDescent="0.2">
      <c r="A43" s="73">
        <v>8230</v>
      </c>
      <c r="B43" s="73" t="s">
        <v>510</v>
      </c>
      <c r="C43" s="48">
        <v>0</v>
      </c>
      <c r="D43" s="48">
        <v>1667875</v>
      </c>
      <c r="E43" s="48">
        <v>-1667875</v>
      </c>
      <c r="F43" s="48">
        <f t="shared" si="0"/>
        <v>0</v>
      </c>
    </row>
    <row r="44" spans="1:8" x14ac:dyDescent="0.2">
      <c r="A44" s="73">
        <v>8240</v>
      </c>
      <c r="B44" s="73" t="s">
        <v>509</v>
      </c>
      <c r="C44" s="48">
        <v>0</v>
      </c>
      <c r="D44" s="48">
        <v>7132116.9699999997</v>
      </c>
      <c r="E44" s="48">
        <v>-7132116.9699999997</v>
      </c>
      <c r="F44" s="48">
        <f t="shared" si="0"/>
        <v>0</v>
      </c>
    </row>
    <row r="45" spans="1:8" x14ac:dyDescent="0.2">
      <c r="A45" s="73">
        <v>8250</v>
      </c>
      <c r="B45" s="73" t="s">
        <v>508</v>
      </c>
      <c r="C45" s="48">
        <v>0</v>
      </c>
      <c r="D45" s="48">
        <v>5935655.0800000001</v>
      </c>
      <c r="E45" s="48">
        <v>-5935655.0800000001</v>
      </c>
      <c r="F45" s="48">
        <f t="shared" si="0"/>
        <v>0</v>
      </c>
    </row>
    <row r="46" spans="1:8" x14ac:dyDescent="0.2">
      <c r="A46" s="73">
        <v>8260</v>
      </c>
      <c r="B46" s="73" t="s">
        <v>507</v>
      </c>
      <c r="C46" s="48">
        <v>0</v>
      </c>
      <c r="D46" s="48">
        <v>549922.43999999994</v>
      </c>
      <c r="E46" s="48">
        <v>-549922.43999999994</v>
      </c>
      <c r="F46" s="48">
        <f t="shared" si="0"/>
        <v>0</v>
      </c>
    </row>
    <row r="47" spans="1:8" x14ac:dyDescent="0.2">
      <c r="A47" s="73">
        <v>8270</v>
      </c>
      <c r="B47" s="73" t="s">
        <v>506</v>
      </c>
      <c r="C47" s="48">
        <v>0</v>
      </c>
      <c r="D47" s="48">
        <v>4900180.6500000004</v>
      </c>
      <c r="E47" s="48">
        <v>-4900180.6500000004</v>
      </c>
      <c r="F47" s="48">
        <f t="shared" si="0"/>
        <v>0</v>
      </c>
    </row>
    <row r="49" spans="2:2" x14ac:dyDescent="0.2">
      <c r="B49" s="73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Contenido</vt:lpstr>
      <vt:lpstr>Notas a los Edos Financieros</vt:lpstr>
      <vt:lpstr>ESF IMUVI</vt:lpstr>
      <vt:lpstr>ACT IMUVI</vt:lpstr>
      <vt:lpstr>VHP IMUVI</vt:lpstr>
      <vt:lpstr>EFE IMUVI</vt:lpstr>
      <vt:lpstr>Conciliacion_Ig IMUVI</vt:lpstr>
      <vt:lpstr>Conciliacion_Eg IMUVI</vt:lpstr>
      <vt:lpstr>Memoria IMUVI</vt:lpstr>
      <vt:lpstr>ESF  COMUDE</vt:lpstr>
      <vt:lpstr>ACT COMUDE</vt:lpstr>
      <vt:lpstr>VHP COMUDE</vt:lpstr>
      <vt:lpstr>EFE COMUDE</vt:lpstr>
      <vt:lpstr>Conciliacion_Ig COMUDE</vt:lpstr>
      <vt:lpstr>Conciliacion_Eg COMUDE</vt:lpstr>
      <vt:lpstr>Memoria COMUDE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CTA PCA</cp:lastModifiedBy>
  <cp:lastPrinted>2022-03-16T15:08:55Z</cp:lastPrinted>
  <dcterms:created xsi:type="dcterms:W3CDTF">2022-03-14T21:07:32Z</dcterms:created>
  <dcterms:modified xsi:type="dcterms:W3CDTF">2024-03-04T17:35:09Z</dcterms:modified>
</cp:coreProperties>
</file>