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4IFT2024\DIGITAL\"/>
    </mc:Choice>
  </mc:AlternateContent>
  <bookViews>
    <workbookView xWindow="0" yWindow="0" windowWidth="12690" windowHeight="759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9" l="1"/>
  <c r="E19" i="9"/>
  <c r="F19" i="9"/>
  <c r="C19" i="9"/>
  <c r="B19" i="9"/>
  <c r="G11" i="7"/>
  <c r="G159" i="7"/>
  <c r="D54" i="7"/>
  <c r="D50" i="7"/>
  <c r="D19" i="7"/>
  <c r="D15" i="6" l="1"/>
  <c r="D10" i="10" l="1"/>
  <c r="C10" i="7"/>
  <c r="D12" i="7"/>
  <c r="D13" i="7"/>
  <c r="D14" i="7"/>
  <c r="D15" i="7"/>
  <c r="D16" i="7"/>
  <c r="D17" i="7"/>
  <c r="D11" i="7"/>
  <c r="D10" i="7" l="1"/>
  <c r="E38" i="7"/>
  <c r="F38" i="7"/>
  <c r="G75" i="9" l="1"/>
  <c r="G74" i="9"/>
  <c r="G73" i="9"/>
  <c r="G72" i="9"/>
  <c r="G70" i="9"/>
  <c r="G69" i="9"/>
  <c r="G68" i="9"/>
  <c r="G67" i="9"/>
  <c r="G66" i="9"/>
  <c r="G65" i="9"/>
  <c r="G64" i="9"/>
  <c r="G63" i="9"/>
  <c r="G62" i="9"/>
  <c r="G60" i="9"/>
  <c r="G59" i="9"/>
  <c r="G58" i="9"/>
  <c r="G57" i="9"/>
  <c r="G56" i="9"/>
  <c r="G55" i="9"/>
  <c r="G54" i="9"/>
  <c r="G52" i="9"/>
  <c r="G51" i="9"/>
  <c r="G50" i="9"/>
  <c r="G49" i="9"/>
  <c r="G48" i="9"/>
  <c r="G47" i="9"/>
  <c r="G46" i="9"/>
  <c r="G45" i="9"/>
  <c r="G41" i="9"/>
  <c r="G40" i="9"/>
  <c r="G39" i="9"/>
  <c r="G38" i="9"/>
  <c r="G36" i="9"/>
  <c r="G35" i="9"/>
  <c r="G34" i="9"/>
  <c r="G33" i="9"/>
  <c r="G32" i="9"/>
  <c r="G31" i="9"/>
  <c r="G30" i="9"/>
  <c r="G29" i="9"/>
  <c r="G28" i="9"/>
  <c r="G26" i="9"/>
  <c r="G25" i="9"/>
  <c r="G24" i="9"/>
  <c r="G22" i="9"/>
  <c r="G21" i="9"/>
  <c r="G20" i="9"/>
  <c r="G12" i="9"/>
  <c r="G13" i="9"/>
  <c r="G14" i="9"/>
  <c r="G15" i="9"/>
  <c r="G16" i="9"/>
  <c r="G17" i="9"/>
  <c r="G18" i="9"/>
  <c r="G11" i="9"/>
  <c r="D23" i="9"/>
  <c r="G23" i="9" s="1"/>
  <c r="G19" i="9" s="1"/>
  <c r="G27" i="8"/>
  <c r="G26" i="8"/>
  <c r="G25" i="8"/>
  <c r="G24" i="8"/>
  <c r="G23" i="8"/>
  <c r="G22" i="8"/>
  <c r="G21" i="8"/>
  <c r="G20" i="8"/>
  <c r="G11" i="8"/>
  <c r="G12" i="8"/>
  <c r="G13" i="8"/>
  <c r="G14" i="8"/>
  <c r="G15" i="8"/>
  <c r="G16" i="8"/>
  <c r="G17" i="8"/>
  <c r="D10" i="8"/>
  <c r="G10" i="8" s="1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8" i="7" s="1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30" i="20" l="1"/>
  <c r="B31" i="16"/>
  <c r="E28" i="22"/>
  <c r="G28" i="22"/>
  <c r="F30" i="20"/>
  <c r="E30" i="20"/>
  <c r="B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0" i="9"/>
  <c r="D10" i="9"/>
  <c r="E10" i="9"/>
  <c r="F10" i="9"/>
  <c r="G10" i="9"/>
  <c r="B71" i="9"/>
  <c r="B61" i="9"/>
  <c r="B53" i="9"/>
  <c r="B44" i="9"/>
  <c r="B37" i="9"/>
  <c r="B27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C60" i="2"/>
  <c r="B60" i="2"/>
  <c r="C41" i="2"/>
  <c r="B41" i="2"/>
  <c r="C38" i="2"/>
  <c r="C9" i="7" l="1"/>
  <c r="G28" i="7"/>
  <c r="E79" i="2"/>
  <c r="E81" i="2" s="1"/>
  <c r="F81" i="2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D77" i="9" l="1"/>
  <c r="E77" i="9"/>
  <c r="G9" i="7"/>
  <c r="G77" i="9"/>
  <c r="C159" i="7"/>
  <c r="B77" i="9"/>
  <c r="F77" i="9"/>
  <c r="D159" i="7"/>
  <c r="G84" i="7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<sst xmlns="http://schemas.openxmlformats.org/spreadsheetml/2006/main" count="1025" uniqueCount="604">
  <si>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</si>
  <si>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</si>
  <si>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</si>
  <si>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</si>
  <si>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</si>
  <si>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</si>
  <si>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</si>
  <si>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</si>
  <si>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</si>
  <si>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</si>
  <si>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</si>
  <si>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</si>
  <si>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</si>
  <si>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</si>
  <si>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</si>
  <si>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</si>
  <si>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</si>
  <si>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</si>
  <si>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</si>
  <si>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</si>
  <si>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</si>
  <si>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</si>
  <si>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</si>
  <si>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</si>
  <si>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</si>
  <si>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</si>
  <si>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</si>
  <si>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</si>
  <si>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</si>
  <si>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</si>
  <si>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</si>
  <si>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</si>
  <si>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</si>
  <si>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</si>
  <si>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</si>
  <si>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</si>
  <si>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</si>
  <si>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</si>
  <si>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</si>
  <si>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</si>
  <si>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</si>
  <si>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</si>
  <si>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</si>
  <si>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</si>
  <si>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</si>
  <si>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</si>
  <si>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</si>
  <si>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</si>
  <si>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</si>
  <si>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</si>
  <si>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</si>
  <si>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</si>
  <si>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</si>
  <si>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</si>
  <si>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</si>
  <si>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</si>
  <si>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</si>
  <si>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</si>
  <si>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</si>
  <si>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</si>
  <si>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</si>
  <si>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</si>
  <si>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</si>
  <si>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</si>
  <si>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</si>
  <si>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</si>
  <si>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</si>
  <si>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</si>
  <si>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</si>
  <si>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</si>
  <si>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</si>
  <si>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</si>
  <si>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</si>
  <si>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</si>
  <si>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</si>
  <si>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</si>
  <si>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</si>
  <si>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</si>
  <si>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</si>
  <si>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</si>
  <si>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</si>
  <si>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</si>
  <si>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</si>
  <si>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</si>
  <si>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</si>
  <si>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</si>
  <si>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</si>
  <si>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</si>
  <si>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</si>
  <si>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</si>
  <si>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</si>
  <si>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</si>
  <si>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</si>
  <si>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</si>
  <si>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</si>
  <si>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</si>
  <si>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</si>
  <si>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</si>
  <si>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</si>
  <si>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</si>
  <si>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</si>
  <si>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</si>
  <si>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</si>
  <si>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</si>
  <si>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</si>
  <si>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</si>
  <si>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</si>
  <si>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</si>
  <si>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</si>
  <si>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</si>
  <si>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</si>
  <si>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</si>
  <si>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</si>
  <si>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</si>
  <si>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</si>
  <si>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</si>
  <si>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</si>
  <si>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</si>
  <si>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</si>
  <si>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</si>
  <si>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</si>
  <si>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</si>
  <si>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</si>
  <si>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</si>
  <si>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</si>
  <si>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</si>
  <si>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</si>
  <si>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</si>
  <si>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</si>
  <si>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</si>
  <si>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</si>
  <si>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</si>
  <si>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</si>
  <si>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</si>
  <si>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</si>
  <si>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</si>
  <si>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</si>
  <si>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</si>
  <si>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</si>
  <si>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</si>
  <si>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</si>
  <si>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</si>
  <si>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</si>
  <si>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</si>
  <si>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</si>
  <si>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</si>
  <si>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</si>
  <si>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</si>
  <si>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</si>
  <si>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</si>
  <si>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</si>
  <si>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</si>
  <si>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</si>
  <si>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</si>
  <si>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</si>
  <si>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</si>
  <si>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</si>
  <si>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</si>
  <si>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</si>
  <si>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</si>
  <si>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</si>
  <si>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</si>
  <si>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</si>
  <si>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</si>
  <si>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</si>
  <si>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</si>
  <si>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</si>
  <si>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</si>
  <si>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</si>
  <si>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</si>
  <si>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</si>
  <si>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</si>
  <si>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</si>
  <si>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</si>
  <si>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</si>
  <si>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</si>
  <si>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</si>
  <si>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</si>
  <si>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</si>
  <si>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</si>
  <si>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</si>
  <si>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</si>
  <si>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</si>
  <si>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</si>
  <si>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</si>
  <si>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</si>
  <si>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</si>
  <si>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</si>
  <si>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</si>
  <si>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</si>
  <si>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</si>
  <si>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</si>
  <si>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</si>
  <si>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</si>
  <si>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</si>
  <si>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</si>
  <si>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</si>
  <si>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</si>
  <si>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</si>
  <si>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</si>
  <si>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</si>
  <si>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</si>
  <si>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</si>
  <si>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</si>
  <si>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</si>
  <si>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</si>
  <si>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</si>
  <si>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</si>
  <si>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</si>
  <si>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</si>
  <si>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</si>
  <si>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</si>
  <si>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</si>
  <si>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</si>
  <si>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</si>
  <si>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</si>
  <si>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</si>
  <si>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</si>
  <si>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</si>
  <si>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</si>
  <si>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</si>
  <si>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</si>
  <si>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</si>
  <si>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</si>
  <si>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</si>
  <si>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</si>
  <si>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</si>
  <si>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</si>
  <si>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</si>
  <si>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</si>
  <si>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</si>
  <si>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</si>
  <si>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</si>
  <si>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</si>
  <si>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</si>
  <si>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</si>
  <si>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</si>
  <si>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</si>
  <si>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</si>
  <si>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</si>
  <si>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</si>
  <si>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</si>
  <si>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</si>
  <si>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</si>
  <si>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</si>
  <si>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</si>
  <si>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</si>
  <si>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</si>
  <si>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</si>
  <si>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</si>
  <si>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</si>
  <si>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</si>
  <si>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</si>
  <si>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</si>
  <si>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</si>
  <si>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</si>
  <si>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</si>
  <si>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</si>
  <si>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</si>
  <si>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</si>
  <si>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</si>
  <si>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</si>
  <si>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</si>
  <si>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</si>
  <si>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</si>
  <si>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</si>
  <si>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</si>
  <si>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</si>
  <si>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</si>
  <si>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</si>
  <si>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</si>
  <si>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</si>
  <si>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</si>
  <si>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</si>
  <si>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</si>
  <si>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</si>
  <si>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</si>
  <si>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</si>
  <si>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</si>
  <si>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</si>
  <si>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</si>
  <si>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</si>
  <si>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</si>
  <si>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</si>
  <si>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</si>
  <si>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</si>
  <si>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</si>
  <si>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</si>
  <si>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</si>
  <si>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</si>
  <si>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</si>
  <si>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</si>
  <si>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</si>
  <si>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</si>
  <si>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</si>
  <si>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</si>
  <si>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</si>
  <si>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</si>
  <si>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</si>
  <si>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</si>
  <si>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</si>
  <si>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</si>
  <si>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</si>
  <si>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</si>
  <si>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</si>
  <si>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</si>
  <si>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</si>
  <si>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</si>
  <si>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</si>
  <si>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</si>
  <si>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</si>
  <si>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</si>
  <si>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</si>
  <si>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</si>
  <si>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</si>
  <si>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</si>
  <si>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</si>
  <si>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</si>
  <si>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</si>
  <si>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</si>
  <si>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</si>
  <si>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</si>
  <si>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</si>
  <si>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</si>
  <si>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</si>
  <si>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</si>
  <si>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</si>
  <si>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</si>
  <si>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</si>
  <si>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</si>
  <si>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</si>
  <si>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</si>
  <si>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</si>
  <si>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</si>
  <si>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</si>
  <si>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</si>
  <si>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</si>
  <si>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</si>
  <si>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</si>
  <si>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</si>
  <si>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</si>
  <si>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</si>
  <si>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</si>
  <si>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</si>
  <si>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</si>
  <si>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</si>
  <si>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</si>
  <si>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</si>
  <si>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</si>
  <si>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</si>
  <si>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</si>
  <si>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</si>
  <si>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</si>
  <si>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</si>
  <si>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</si>
  <si>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</si>
  <si>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</si>
  <si>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</si>
  <si>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</si>
  <si>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</si>
  <si>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</si>
  <si>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</si>
  <si>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</si>
  <si>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</si>
  <si>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</si>
  <si>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</si>
  <si>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</si>
  <si>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</si>
  <si>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</si>
  <si>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</si>
  <si>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</si>
  <si>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</si>
  <si>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</si>
  <si>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</si>
  <si>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</si>
  <si>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</si>
  <si>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</si>
  <si>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</si>
  <si>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</si>
  <si>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</si>
  <si>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</si>
  <si>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</si>
  <si>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</si>
  <si>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</si>
  <si>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</si>
  <si>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</si>
  <si>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</si>
  <si>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</si>
  <si>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</si>
  <si>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</si>
  <si>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</si>
  <si>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</si>
  <si>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</si>
  <si>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</si>
  <si>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</si>
  <si>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</si>
  <si>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</si>
  <si>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</si>
  <si>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</si>
  <si>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</si>
  <si>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</si>
  <si>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</si>
  <si>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</si>
  <si>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</si>
  <si>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</si>
  <si>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</si>
  <si>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</si>
  <si>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</si>
  <si>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</si>
  <si>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</si>
  <si>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</si>
  <si>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</si>
  <si>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</si>
  <si>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</si>
  <si>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</si>
  <si>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</si>
  <si>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</si>
  <si>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</si>
  <si>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</si>
  <si>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</si>
  <si>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</si>
  <si>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</si>
  <si>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</si>
  <si>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</si>
  <si>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</si>
  <si>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</si>
  <si>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</si>
  <si>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</si>
  <si>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</si>
  <si>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</si>
  <si>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</si>
  <si>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</si>
  <si>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</si>
  <si>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</si>
  <si>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</si>
  <si>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</si>
  <si>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</si>
  <si>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</si>
  <si>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</si>
  <si>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</si>
  <si>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</si>
  <si>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</si>
  <si>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</si>
  <si>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</si>
  <si>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</si>
  <si>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</si>
  <si>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</si>
  <si>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</si>
  <si>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</si>
  <si>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</si>
  <si>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</si>
  <si>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</si>
  <si>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</si>
  <si>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</si>
  <si>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</si>
  <si>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</si>
  <si>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</si>
  <si>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</si>
  <si>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</si>
  <si>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</si>
  <si>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</si>
  <si>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</si>
  <si>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</si>
  <si>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</si>
  <si>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</si>
  <si>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</si>
  <si>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</si>
  <si>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</si>
  <si>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</si>
  <si>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</si>
  <si>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</si>
  <si>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</si>
  <si>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</si>
  <si>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</si>
  <si>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</si>
  <si>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</si>
  <si>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</si>
  <si>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</si>
  <si>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</si>
  <si>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</si>
  <si>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</si>
  <si>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</si>
  <si>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</si>
  <si>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</si>
  <si>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</si>
  <si>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</si>
  <si>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</si>
  <si>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</si>
  <si>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</si>
  <si>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</si>
  <si>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</si>
  <si>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</si>
  <si>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</si>
  <si>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</si>
  <si>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</si>
  <si>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</si>
  <si>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</si>
  <si>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</si>
  <si>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</si>
  <si>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</si>
  <si>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</si>
  <si>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</si>
  <si>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</si>
  <si>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</si>
  <si>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</si>
  <si>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</si>
  <si>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</si>
  <si>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</si>
  <si>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</si>
  <si>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</si>
  <si>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</si>
  <si>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</si>
  <si>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</si>
  <si>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</si>
  <si>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</si>
  <si>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</si>
  <si>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</si>
  <si>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</si>
  <si>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</si>
  <si>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</si>
  <si>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</si>
  <si>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</si>
  <si>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</si>
  <si>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</si>
  <si>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</si>
  <si>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</si>
  <si>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</si>
  <si>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</si>
  <si>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</si>
  <si>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</si>
  <si>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</si>
  <si>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</si>
  <si>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</si>
  <si>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</si>
  <si>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</si>
  <si>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</si>
  <si>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</si>
  <si>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</si>
  <si>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</si>
  <si>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</si>
  <si>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</si>
  <si>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</si>
  <si>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</si>
  <si>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</si>
  <si>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</si>
  <si>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</si>
  <si>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</si>
  <si>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</si>
  <si>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</si>
  <si>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</si>
  <si>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</si>
  <si>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</si>
  <si>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</si>
  <si>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</si>
  <si>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</si>
  <si>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</si>
  <si>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</si>
  <si>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</si>
  <si>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</si>
  <si>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</si>
  <si>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</si>
  <si>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</si>
  <si>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</si>
  <si>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</si>
  <si>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</si>
  <si>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</si>
  <si>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</si>
  <si>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</si>
  <si>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</si>
  <si>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</si>
  <si>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</si>
  <si>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</si>
  <si>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</si>
  <si>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</si>
  <si>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</si>
  <si>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</si>
  <si>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</si>
  <si>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</si>
  <si>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</si>
  <si>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</si>
  <si>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</si>
  <si>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</si>
  <si>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</si>
  <si>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</si>
  <si>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</si>
  <si>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</si>
  <si>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</si>
  <si>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</si>
  <si>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Comisión Municipal del Deporte de Dolores Hidalgo, CIN (a)</t>
  </si>
  <si>
    <t>31120M12F010000 DIRECCION GENERAL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</si>
  <si>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</si>
  <si>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</si>
  <si>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</si>
  <si>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</si>
  <si>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</si>
  <si>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</si>
  <si>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2024
(de iniciativa de Ley) (c)</t>
  </si>
  <si>
    <t>2025 (d)</t>
  </si>
  <si>
    <t>2026 (d)</t>
  </si>
  <si>
    <t>2027 (d)</t>
  </si>
  <si>
    <t>2028 (d)</t>
  </si>
  <si>
    <t>2029 (d)</t>
  </si>
  <si>
    <t>Al 31 de Diciembre de 2023 y al 31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</si>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</sst>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3" fontId="1" fillId="0" borderId="14" xfId="5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4" fontId="1" fillId="0" borderId="14" xfId="9" applyNumberFormat="1" applyFont="1" applyFill="1" applyBorder="1" applyAlignment="1" applyProtection="1">
      <alignment horizontal="right" vertical="center"/>
      <protection locked="0"/>
    </xf>
    <xf numFmtId="4" fontId="1" fillId="0" borderId="14" xfId="9" applyNumberFormat="1" applyFont="1" applyFill="1" applyBorder="1" applyAlignment="1" applyProtection="1">
      <alignment horizontal="right" vertical="center"/>
      <protection locked="0"/>
    </xf>
    <xf numFmtId="3" fontId="1" fillId="0" borderId="14" xfId="9" applyNumberFormat="1" applyFont="1" applyFill="1" applyBorder="1" applyAlignment="1" applyProtection="1">
      <alignment horizontal="right" vertical="center"/>
      <protection locked="0"/>
    </xf>
    <xf numFmtId="4" fontId="1" fillId="0" borderId="14" xfId="9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 applyProtection="1">
      <alignment vertical="center"/>
      <protection locked="0"/>
    </xf>
    <xf numFmtId="4" fontId="1" fillId="0" borderId="14" xfId="11" applyNumberFormat="1" applyFont="1" applyFill="1" applyBorder="1" applyAlignment="1" applyProtection="1">
      <alignment horizontal="right" vertical="center"/>
      <protection locked="0"/>
    </xf>
    <xf numFmtId="4" fontId="1" fillId="0" borderId="14" xfId="11" applyNumberFormat="1" applyFont="1" applyFill="1" applyBorder="1" applyAlignment="1" applyProtection="1">
      <alignment horizontal="right"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</cellXfs>
  <cellStyles count="14">
    <cellStyle name="Millares" xfId="1" builtinId="3"/>
    <cellStyle name="Millares 2" xfId="5"/>
    <cellStyle name="Millares 2 2" xfId="11"/>
    <cellStyle name="Millares 3" xfId="8"/>
    <cellStyle name="Millares 3 2" xfId="12"/>
    <cellStyle name="Millares 4" xfId="9"/>
    <cellStyle name="Millares 5" xfId="10"/>
    <cellStyle name="Millares 6" xfId="13"/>
    <cellStyle name="Normal" xfId="0" builtinId="0"/>
    <cellStyle name="Normal 2" xfId="3"/>
    <cellStyle name="Normal 2 2" xfId="2"/>
    <cellStyle name="Normal 2 3" xfId="7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3"/>
  <sheetViews>
    <sheetView showGridLines="0" tabSelected="1" topLeftCell="B58" zoomScale="75" zoomScaleNormal="75" workbookViewId="0">
      <selection activeCell="E70" sqref="E7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3" t="s">
        <v>0</v>
      </c>
      <c r="B1" s="174"/>
      <c r="C1" s="174"/>
      <c r="D1" s="174"/>
      <c r="E1" s="174"/>
      <c r="F1" s="175"/>
    </row>
    <row r="2" spans="1:6" ht="15" customHeight="1" x14ac:dyDescent="0.25">
      <c r="A2" s="110" t="s">
        <v>588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602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582</v>
      </c>
      <c r="C6" s="1" t="s">
        <v>583</v>
      </c>
      <c r="D6" s="42" t="s">
        <v>4</v>
      </c>
      <c r="E6" s="41" t="s">
        <v>582</v>
      </c>
      <c r="F6" s="1" t="s">
        <v>583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567779.4</v>
      </c>
      <c r="C9" s="47">
        <f>SUM(C10:C16)</f>
        <v>576660.63</v>
      </c>
      <c r="D9" s="46" t="s">
        <v>10</v>
      </c>
      <c r="E9" s="47">
        <f>SUM(E10:E18)</f>
        <v>114374.06</v>
      </c>
      <c r="F9" s="47">
        <f>SUM(F10:F18)</f>
        <v>123255.29000000001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169">
        <v>94465.33</v>
      </c>
      <c r="F10" s="169">
        <v>94465.33</v>
      </c>
    </row>
    <row r="11" spans="1:6" x14ac:dyDescent="0.25">
      <c r="A11" s="48" t="s">
        <v>13</v>
      </c>
      <c r="B11" s="164">
        <v>567779.4</v>
      </c>
      <c r="C11" s="164">
        <v>576660.63</v>
      </c>
      <c r="D11" s="48" t="s">
        <v>14</v>
      </c>
      <c r="E11" s="169">
        <v>-443.78</v>
      </c>
      <c r="F11" s="169">
        <v>2199.2199999999998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169">
        <v>0</v>
      </c>
      <c r="F12" s="169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169">
        <v>0</v>
      </c>
      <c r="F13" s="169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169">
        <v>6837</v>
      </c>
      <c r="F14" s="169">
        <v>6837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169">
        <v>0</v>
      </c>
      <c r="F15" s="169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169">
        <v>11105.04</v>
      </c>
      <c r="F16" s="169">
        <v>17343.27</v>
      </c>
    </row>
    <row r="17" spans="1:6" x14ac:dyDescent="0.25">
      <c r="A17" s="46" t="s">
        <v>25</v>
      </c>
      <c r="B17" s="47">
        <f>SUM(B18:B24)</f>
        <v>1291.7</v>
      </c>
      <c r="C17" s="47">
        <f>SUM(C18:C24)</f>
        <v>1291.7</v>
      </c>
      <c r="D17" s="48" t="s">
        <v>26</v>
      </c>
      <c r="E17" s="169">
        <v>0</v>
      </c>
      <c r="F17" s="169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169">
        <v>2410.4699999999998</v>
      </c>
      <c r="F18" s="169">
        <v>2410.4699999999998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5">
        <v>1291.7</v>
      </c>
      <c r="C20" s="165">
        <v>1291.7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569071.1</v>
      </c>
      <c r="C47" s="4">
        <f>C9+C17+C25+C31+C37+C38+C41</f>
        <v>577952.32999999996</v>
      </c>
      <c r="D47" s="2" t="s">
        <v>84</v>
      </c>
      <c r="E47" s="4">
        <f>E9+E19+E23+E26+E27+E31+E38+E42</f>
        <v>114374.06</v>
      </c>
      <c r="F47" s="4">
        <f>F9+F19+F23+F26+F27+F31+F38+F42</f>
        <v>123255.29000000001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6">
        <v>1021206.01</v>
      </c>
      <c r="C53" s="166">
        <v>749206.01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0</v>
      </c>
      <c r="C54" s="47">
        <v>0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2">
        <v>-519524.29</v>
      </c>
      <c r="C55" s="162">
        <v>-421459.22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114374.06</v>
      </c>
      <c r="F59" s="4">
        <f>F47+F57</f>
        <v>123255.29000000001</v>
      </c>
    </row>
    <row r="60" spans="1:6" x14ac:dyDescent="0.25">
      <c r="A60" s="3" t="s">
        <v>104</v>
      </c>
      <c r="B60" s="4">
        <f>SUM(B50:B58)</f>
        <v>501681.72000000003</v>
      </c>
      <c r="C60" s="4">
        <f>SUM(C50:C58)</f>
        <v>327746.79000000004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1070752.82</v>
      </c>
      <c r="C62" s="4">
        <f>SUM(C47+C60)</f>
        <v>905699.12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419725.6</v>
      </c>
      <c r="F63" s="47">
        <f>SUM(F64:F66)</f>
        <v>181725.6</v>
      </c>
    </row>
    <row r="64" spans="1:6" x14ac:dyDescent="0.25">
      <c r="A64" s="45"/>
      <c r="B64" s="45"/>
      <c r="C64" s="45"/>
      <c r="D64" s="46" t="s">
        <v>108</v>
      </c>
      <c r="E64" s="167">
        <v>92935.6</v>
      </c>
      <c r="F64" s="167">
        <v>92935.6</v>
      </c>
    </row>
    <row r="65" spans="1:6" x14ac:dyDescent="0.25">
      <c r="A65" s="45"/>
      <c r="B65" s="45"/>
      <c r="C65" s="45"/>
      <c r="D65" s="50" t="s">
        <v>109</v>
      </c>
      <c r="E65" s="167">
        <v>326790</v>
      </c>
      <c r="F65" s="167">
        <v>88790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536653.16</v>
      </c>
      <c r="F68" s="47">
        <f>SUM(F69:F73)</f>
        <v>600718.23</v>
      </c>
    </row>
    <row r="69" spans="1:6" x14ac:dyDescent="0.25">
      <c r="A69" s="53"/>
      <c r="B69" s="45"/>
      <c r="C69" s="45"/>
      <c r="D69" s="46" t="s">
        <v>112</v>
      </c>
      <c r="E69" s="170">
        <v>-64065.07</v>
      </c>
      <c r="F69" s="170">
        <v>129600.77</v>
      </c>
    </row>
    <row r="70" spans="1:6" x14ac:dyDescent="0.25">
      <c r="A70" s="53"/>
      <c r="B70" s="45"/>
      <c r="C70" s="45"/>
      <c r="D70" s="46" t="s">
        <v>113</v>
      </c>
      <c r="E70" s="170">
        <v>600718.23</v>
      </c>
      <c r="F70" s="170">
        <v>471117.46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956378.76</v>
      </c>
      <c r="F79" s="4">
        <f>F63+F68+F75</f>
        <v>782443.83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1070752.82</v>
      </c>
      <c r="F81" s="4">
        <f>F59+F79</f>
        <v>905699.12</v>
      </c>
    </row>
    <row r="82" spans="1:6" x14ac:dyDescent="0.25">
      <c r="A82" s="54"/>
      <c r="B82" s="55"/>
      <c r="C82" s="55"/>
      <c r="D82" s="55"/>
      <c r="E82" s="56"/>
      <c r="F82" s="56"/>
    </row>
    <row r="83" spans="1:6" x14ac:dyDescent="0.25">
      <c r="E83" s="163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2 B32:C46 B47 B12:C19 B21:C30 B54:C54 B56:C62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25" sqref="A2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2" t="s">
        <v>447</v>
      </c>
      <c r="B1" s="174"/>
      <c r="C1" s="174"/>
      <c r="D1" s="174"/>
      <c r="E1" s="174"/>
      <c r="F1" s="174"/>
      <c r="G1" s="175"/>
    </row>
    <row r="2" spans="1:7" x14ac:dyDescent="0.25">
      <c r="A2" s="194" t="str">
        <f>'Formato 1'!A2</f>
        <v>Comisión Municipal del Deporte de Dolores Hidalgo, CIN (a)</v>
      </c>
      <c r="B2" s="195"/>
      <c r="C2" s="195"/>
      <c r="D2" s="195"/>
      <c r="E2" s="195"/>
      <c r="F2" s="195"/>
      <c r="G2" s="196"/>
    </row>
    <row r="3" spans="1:7" x14ac:dyDescent="0.25">
      <c r="A3" s="191" t="s">
        <v>448</v>
      </c>
      <c r="B3" s="192"/>
      <c r="C3" s="192"/>
      <c r="D3" s="192"/>
      <c r="E3" s="192"/>
      <c r="F3" s="192"/>
      <c r="G3" s="193"/>
    </row>
    <row r="4" spans="1:7" x14ac:dyDescent="0.25">
      <c r="A4" s="191" t="s">
        <v>2</v>
      </c>
      <c r="B4" s="192"/>
      <c r="C4" s="192"/>
      <c r="D4" s="192"/>
      <c r="E4" s="192"/>
      <c r="F4" s="192"/>
      <c r="G4" s="193"/>
    </row>
    <row r="5" spans="1:7" x14ac:dyDescent="0.25">
      <c r="A5" s="185" t="s">
        <v>449</v>
      </c>
      <c r="B5" s="186"/>
      <c r="C5" s="186"/>
      <c r="D5" s="186"/>
      <c r="E5" s="186"/>
      <c r="F5" s="186"/>
      <c r="G5" s="187"/>
    </row>
    <row r="6" spans="1:7" ht="30" x14ac:dyDescent="0.25">
      <c r="A6" s="139" t="s">
        <v>574</v>
      </c>
      <c r="B6" s="7" t="s">
        <v>596</v>
      </c>
      <c r="C6" s="33" t="s">
        <v>597</v>
      </c>
      <c r="D6" s="33" t="s">
        <v>598</v>
      </c>
      <c r="E6" s="33" t="s">
        <v>599</v>
      </c>
      <c r="F6" s="33" t="s">
        <v>600</v>
      </c>
      <c r="G6" s="33" t="s">
        <v>601</v>
      </c>
    </row>
    <row r="7" spans="1:7" ht="15.75" customHeight="1" x14ac:dyDescent="0.25">
      <c r="A7" s="26" t="s">
        <v>558</v>
      </c>
      <c r="B7" s="119">
        <f>SUM(B8:B19)</f>
        <v>2400000</v>
      </c>
      <c r="C7" s="119">
        <f t="shared" ref="C7:G7" si="0">SUM(C8:C19)</f>
        <v>2520000</v>
      </c>
      <c r="D7" s="119">
        <f t="shared" si="0"/>
        <v>2646000</v>
      </c>
      <c r="E7" s="119">
        <f t="shared" si="0"/>
        <v>2778300</v>
      </c>
      <c r="F7" s="119">
        <f t="shared" si="0"/>
        <v>2917215</v>
      </c>
      <c r="G7" s="119">
        <f t="shared" si="0"/>
        <v>3063075.75</v>
      </c>
    </row>
    <row r="8" spans="1:7" x14ac:dyDescent="0.25">
      <c r="A8" s="58" t="s">
        <v>559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150000</v>
      </c>
      <c r="C14" s="75">
        <v>157500</v>
      </c>
      <c r="D14" s="75">
        <v>165375</v>
      </c>
      <c r="E14" s="75">
        <v>173643.75</v>
      </c>
      <c r="F14" s="75">
        <v>182325.9375</v>
      </c>
      <c r="G14" s="75">
        <v>191442.234375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2250000</v>
      </c>
      <c r="C17" s="75">
        <v>2362500</v>
      </c>
      <c r="D17" s="75">
        <v>2480625</v>
      </c>
      <c r="E17" s="75">
        <v>2604656.25</v>
      </c>
      <c r="F17" s="75">
        <v>2734889.0625</v>
      </c>
      <c r="G17" s="75">
        <v>2871633.515625</v>
      </c>
    </row>
    <row r="18" spans="1:7" x14ac:dyDescent="0.25">
      <c r="A18" s="58" t="s">
        <v>564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573</v>
      </c>
      <c r="B20" s="75"/>
      <c r="C20" s="75"/>
      <c r="D20" s="75"/>
      <c r="E20" s="75"/>
      <c r="F20" s="75"/>
      <c r="G20" s="75"/>
    </row>
    <row r="21" spans="1:7" x14ac:dyDescent="0.25">
      <c r="A21" s="3" t="s">
        <v>566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573</v>
      </c>
      <c r="B27" s="76"/>
      <c r="C27" s="76"/>
      <c r="D27" s="76"/>
      <c r="E27" s="76"/>
      <c r="F27" s="76"/>
      <c r="G27" s="76"/>
    </row>
    <row r="28" spans="1:7" x14ac:dyDescent="0.25">
      <c r="A28" s="3" t="s">
        <v>570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573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572</v>
      </c>
      <c r="B31" s="119">
        <f>B21+B7+B28</f>
        <v>2400000</v>
      </c>
      <c r="C31" s="119">
        <f t="shared" ref="C31:G31" si="3">C21+C7+C28</f>
        <v>2520000</v>
      </c>
      <c r="D31" s="119">
        <f t="shared" si="3"/>
        <v>2646000</v>
      </c>
      <c r="E31" s="119">
        <f t="shared" si="3"/>
        <v>2778300</v>
      </c>
      <c r="F31" s="119">
        <f t="shared" si="3"/>
        <v>2917215</v>
      </c>
      <c r="G31" s="119">
        <f t="shared" si="3"/>
        <v>3063075.75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C9" sqref="C9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2" t="s">
        <v>466</v>
      </c>
      <c r="B1" s="174"/>
      <c r="C1" s="174"/>
      <c r="D1" s="174"/>
      <c r="E1" s="174"/>
      <c r="F1" s="174"/>
      <c r="G1" s="175"/>
    </row>
    <row r="2" spans="1:7" x14ac:dyDescent="0.25">
      <c r="A2" s="194" t="str">
        <f>'Formato 1'!A2</f>
        <v>Comisión Municipal del Deporte de Dolores Hidalgo, CIN (a)</v>
      </c>
      <c r="B2" s="195"/>
      <c r="C2" s="195"/>
      <c r="D2" s="195"/>
      <c r="E2" s="195"/>
      <c r="F2" s="195"/>
      <c r="G2" s="196"/>
    </row>
    <row r="3" spans="1:7" x14ac:dyDescent="0.25">
      <c r="A3" s="191" t="s">
        <v>467</v>
      </c>
      <c r="B3" s="192"/>
      <c r="C3" s="192"/>
      <c r="D3" s="192"/>
      <c r="E3" s="192"/>
      <c r="F3" s="192"/>
      <c r="G3" s="193"/>
    </row>
    <row r="4" spans="1:7" x14ac:dyDescent="0.25">
      <c r="A4" s="191" t="s">
        <v>2</v>
      </c>
      <c r="B4" s="192"/>
      <c r="C4" s="192"/>
      <c r="D4" s="192"/>
      <c r="E4" s="192"/>
      <c r="F4" s="192"/>
      <c r="G4" s="193"/>
    </row>
    <row r="5" spans="1:7" x14ac:dyDescent="0.25">
      <c r="A5" s="185" t="s">
        <v>449</v>
      </c>
      <c r="B5" s="186"/>
      <c r="C5" s="186"/>
      <c r="D5" s="186"/>
      <c r="E5" s="186"/>
      <c r="F5" s="186"/>
      <c r="G5" s="187"/>
    </row>
    <row r="6" spans="1:7" ht="30" x14ac:dyDescent="0.25">
      <c r="A6" s="139" t="s">
        <v>574</v>
      </c>
      <c r="B6" s="160" t="s">
        <v>596</v>
      </c>
      <c r="C6" s="161" t="s">
        <v>597</v>
      </c>
      <c r="D6" s="161" t="s">
        <v>598</v>
      </c>
      <c r="E6" s="161" t="s">
        <v>599</v>
      </c>
      <c r="F6" s="161" t="s">
        <v>600</v>
      </c>
      <c r="G6" s="161" t="s">
        <v>601</v>
      </c>
    </row>
    <row r="7" spans="1:7" ht="15.75" customHeight="1" x14ac:dyDescent="0.25">
      <c r="A7" s="26" t="s">
        <v>469</v>
      </c>
      <c r="B7" s="119">
        <f t="shared" ref="B7:G7" si="0">SUM(B8:B16)</f>
        <v>2400000</v>
      </c>
      <c r="C7" s="119">
        <f t="shared" si="0"/>
        <v>2519999.9999999995</v>
      </c>
      <c r="D7" s="119">
        <f t="shared" si="0"/>
        <v>2646000</v>
      </c>
      <c r="E7" s="119">
        <f t="shared" si="0"/>
        <v>2778300.0000000005</v>
      </c>
      <c r="F7" s="119">
        <f t="shared" si="0"/>
        <v>2917215.0000000005</v>
      </c>
      <c r="G7" s="119">
        <f t="shared" si="0"/>
        <v>3063075.7500000009</v>
      </c>
    </row>
    <row r="8" spans="1:7" x14ac:dyDescent="0.25">
      <c r="A8" s="58" t="s">
        <v>575</v>
      </c>
      <c r="B8" s="75">
        <v>1985623.43</v>
      </c>
      <c r="C8" s="75">
        <v>2084904.6015000001</v>
      </c>
      <c r="D8" s="75">
        <v>2189149.8315750002</v>
      </c>
      <c r="E8" s="75">
        <v>2298607.3231537505</v>
      </c>
      <c r="F8" s="75">
        <v>2413537.6893114382</v>
      </c>
      <c r="G8" s="75">
        <v>2534214.5737770102</v>
      </c>
    </row>
    <row r="9" spans="1:7" ht="15.75" customHeight="1" x14ac:dyDescent="0.25">
      <c r="A9" s="58" t="s">
        <v>576</v>
      </c>
      <c r="B9" s="75">
        <v>130488.78</v>
      </c>
      <c r="C9" s="75">
        <v>137013.21900000001</v>
      </c>
      <c r="D9" s="75">
        <v>143863.87995000003</v>
      </c>
      <c r="E9" s="75">
        <v>151057.07394750003</v>
      </c>
      <c r="F9" s="75">
        <v>158609.92764487505</v>
      </c>
      <c r="G9" s="75">
        <v>166540.4240271188</v>
      </c>
    </row>
    <row r="10" spans="1:7" x14ac:dyDescent="0.25">
      <c r="A10" s="58" t="s">
        <v>472</v>
      </c>
      <c r="B10" s="75">
        <v>111046</v>
      </c>
      <c r="C10" s="75">
        <v>116598.3</v>
      </c>
      <c r="D10" s="75">
        <v>122428.21500000001</v>
      </c>
      <c r="E10" s="75">
        <v>128549.62575000002</v>
      </c>
      <c r="F10" s="75">
        <v>134977.10703750004</v>
      </c>
      <c r="G10" s="75">
        <v>141725.96238937505</v>
      </c>
    </row>
    <row r="11" spans="1:7" x14ac:dyDescent="0.25">
      <c r="A11" s="58" t="s">
        <v>473</v>
      </c>
      <c r="B11" s="75">
        <v>172841.79</v>
      </c>
      <c r="C11" s="75">
        <v>181483.87950000001</v>
      </c>
      <c r="D11" s="75">
        <v>190558.07347500001</v>
      </c>
      <c r="E11" s="75">
        <v>200085.97714875001</v>
      </c>
      <c r="F11" s="75">
        <v>210090.27600618752</v>
      </c>
      <c r="G11" s="75">
        <v>220594.7898064969</v>
      </c>
    </row>
    <row r="12" spans="1:7" x14ac:dyDescent="0.25">
      <c r="A12" s="58" t="s">
        <v>577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573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2400000</v>
      </c>
      <c r="C29" s="119">
        <f t="shared" ref="C29:G29" si="2">C18+C7</f>
        <v>2519999.9999999995</v>
      </c>
      <c r="D29" s="119">
        <f t="shared" si="2"/>
        <v>2646000</v>
      </c>
      <c r="E29" s="119">
        <f t="shared" si="2"/>
        <v>2778300.0000000005</v>
      </c>
      <c r="F29" s="119">
        <f t="shared" si="2"/>
        <v>2917215.0000000005</v>
      </c>
      <c r="G29" s="119">
        <f t="shared" si="2"/>
        <v>3063075.7500000009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2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C1" zoomScale="75" zoomScaleNormal="75" workbookViewId="0">
      <selection activeCell="D16" sqref="D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2" t="s">
        <v>482</v>
      </c>
      <c r="B1" s="174"/>
      <c r="C1" s="174"/>
      <c r="D1" s="174"/>
      <c r="E1" s="174"/>
      <c r="F1" s="174"/>
      <c r="G1" s="175"/>
    </row>
    <row r="2" spans="1:7" x14ac:dyDescent="0.25">
      <c r="A2" s="194" t="str">
        <f>'Formato 1'!A2</f>
        <v>Comisión Municipal del Deporte de Dolores Hidalgo, CIN (a)</v>
      </c>
      <c r="B2" s="195"/>
      <c r="C2" s="195"/>
      <c r="D2" s="195"/>
      <c r="E2" s="195"/>
      <c r="F2" s="195"/>
      <c r="G2" s="196"/>
    </row>
    <row r="3" spans="1:7" x14ac:dyDescent="0.25">
      <c r="A3" s="191" t="s">
        <v>483</v>
      </c>
      <c r="B3" s="192"/>
      <c r="C3" s="192"/>
      <c r="D3" s="192"/>
      <c r="E3" s="192"/>
      <c r="F3" s="192"/>
      <c r="G3" s="193"/>
    </row>
    <row r="4" spans="1:7" x14ac:dyDescent="0.25">
      <c r="A4" s="191" t="s">
        <v>2</v>
      </c>
      <c r="B4" s="192"/>
      <c r="C4" s="192"/>
      <c r="D4" s="192"/>
      <c r="E4" s="192"/>
      <c r="F4" s="192"/>
      <c r="G4" s="193"/>
    </row>
    <row r="5" spans="1:7" x14ac:dyDescent="0.25">
      <c r="A5" s="139" t="s">
        <v>450</v>
      </c>
      <c r="B5" s="7" t="s">
        <v>595</v>
      </c>
      <c r="C5" s="33" t="s">
        <v>594</v>
      </c>
      <c r="D5" s="33" t="s">
        <v>593</v>
      </c>
      <c r="E5" s="33" t="s">
        <v>592</v>
      </c>
      <c r="F5" s="33" t="s">
        <v>591</v>
      </c>
      <c r="G5" s="33" t="s">
        <v>590</v>
      </c>
    </row>
    <row r="6" spans="1:7" ht="15.75" customHeight="1" x14ac:dyDescent="0.25">
      <c r="A6" s="26" t="s">
        <v>452</v>
      </c>
      <c r="B6" s="119">
        <f>SUM(B7:B18)</f>
        <v>1663345.97</v>
      </c>
      <c r="C6" s="119">
        <f t="shared" ref="C6:G6" si="0">SUM(C7:C18)</f>
        <v>1713240</v>
      </c>
      <c r="D6" s="119">
        <f t="shared" si="0"/>
        <v>1713246</v>
      </c>
      <c r="E6" s="119">
        <f t="shared" si="0"/>
        <v>2450944</v>
      </c>
      <c r="F6" s="119">
        <f t="shared" si="0"/>
        <v>3808064.64</v>
      </c>
      <c r="G6" s="119">
        <f t="shared" si="0"/>
        <v>2400000</v>
      </c>
    </row>
    <row r="7" spans="1:7" x14ac:dyDescent="0.25">
      <c r="A7" s="58" t="s">
        <v>559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276000</v>
      </c>
      <c r="F13" s="75">
        <v>147064</v>
      </c>
      <c r="G13" s="75">
        <v>150000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1663345.97</v>
      </c>
      <c r="C16" s="75">
        <v>1713240</v>
      </c>
      <c r="D16" s="75">
        <v>1713246</v>
      </c>
      <c r="E16" s="75">
        <v>2174944</v>
      </c>
      <c r="F16" s="75">
        <v>3661000.64</v>
      </c>
      <c r="G16" s="75">
        <v>2250000</v>
      </c>
    </row>
    <row r="17" spans="1:7" x14ac:dyDescent="0.25">
      <c r="A17" s="58" t="s">
        <v>564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1663345.97</v>
      </c>
      <c r="C30" s="119">
        <f t="shared" ref="C30:G30" si="3">C20+C6+C27</f>
        <v>1713240</v>
      </c>
      <c r="D30" s="119">
        <f t="shared" si="3"/>
        <v>1713246</v>
      </c>
      <c r="E30" s="119">
        <f t="shared" si="3"/>
        <v>2450944</v>
      </c>
      <c r="F30" s="119">
        <f t="shared" si="3"/>
        <v>3808064.64</v>
      </c>
      <c r="G30" s="119">
        <f t="shared" si="3"/>
        <v>2400000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E13 B16:E16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7:G30 F7:G12 F14:G1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6"/>
  <sheetViews>
    <sheetView showGridLines="0" zoomScale="75" zoomScaleNormal="75" workbookViewId="0">
      <selection activeCell="G34" sqref="G3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2" t="s">
        <v>507</v>
      </c>
      <c r="B1" s="174"/>
      <c r="C1" s="174"/>
      <c r="D1" s="174"/>
      <c r="E1" s="174"/>
      <c r="F1" s="174"/>
      <c r="G1" s="175"/>
    </row>
    <row r="2" spans="1:7" x14ac:dyDescent="0.25">
      <c r="A2" s="194" t="str">
        <f>'Formato 1'!A2</f>
        <v>Comisión Municipal del Deporte de Dolores Hidalgo, CIN (a)</v>
      </c>
      <c r="B2" s="195"/>
      <c r="C2" s="195"/>
      <c r="D2" s="195"/>
      <c r="E2" s="195"/>
      <c r="F2" s="195"/>
      <c r="G2" s="196"/>
    </row>
    <row r="3" spans="1:7" x14ac:dyDescent="0.25">
      <c r="A3" s="191" t="s">
        <v>508</v>
      </c>
      <c r="B3" s="192"/>
      <c r="C3" s="192"/>
      <c r="D3" s="192"/>
      <c r="E3" s="192"/>
      <c r="F3" s="192"/>
      <c r="G3" s="193"/>
    </row>
    <row r="4" spans="1:7" x14ac:dyDescent="0.25">
      <c r="A4" s="191" t="s">
        <v>2</v>
      </c>
      <c r="B4" s="192"/>
      <c r="C4" s="192"/>
      <c r="D4" s="192"/>
      <c r="E4" s="192"/>
      <c r="F4" s="192"/>
      <c r="G4" s="193"/>
    </row>
    <row r="5" spans="1:7" x14ac:dyDescent="0.25">
      <c r="A5" s="139" t="s">
        <v>450</v>
      </c>
      <c r="B5" s="7" t="s">
        <v>595</v>
      </c>
      <c r="C5" s="33" t="s">
        <v>594</v>
      </c>
      <c r="D5" s="33" t="s">
        <v>593</v>
      </c>
      <c r="E5" s="33" t="s">
        <v>592</v>
      </c>
      <c r="F5" s="33" t="s">
        <v>591</v>
      </c>
      <c r="G5" s="33" t="s">
        <v>590</v>
      </c>
    </row>
    <row r="6" spans="1:7" ht="15.75" customHeight="1" x14ac:dyDescent="0.25">
      <c r="A6" s="26" t="s">
        <v>469</v>
      </c>
      <c r="B6" s="119">
        <f t="shared" ref="B6:G6" si="0">SUM(B7:B15)</f>
        <v>1663345.97</v>
      </c>
      <c r="C6" s="119">
        <f t="shared" si="0"/>
        <v>1032769.8</v>
      </c>
      <c r="D6" s="119">
        <f t="shared" si="0"/>
        <v>1526129.41</v>
      </c>
      <c r="E6" s="119">
        <f t="shared" si="0"/>
        <v>2450944</v>
      </c>
      <c r="F6" s="119">
        <f t="shared" si="0"/>
        <v>3808064.64</v>
      </c>
      <c r="G6" s="119">
        <f t="shared" si="0"/>
        <v>2400000</v>
      </c>
    </row>
    <row r="7" spans="1:7" x14ac:dyDescent="0.25">
      <c r="A7" s="58" t="s">
        <v>575</v>
      </c>
      <c r="B7" s="75">
        <v>1196526.5999999999</v>
      </c>
      <c r="C7" s="75">
        <v>936822.54</v>
      </c>
      <c r="D7" s="75">
        <v>1165273.71</v>
      </c>
      <c r="E7" s="75">
        <v>1534829.6</v>
      </c>
      <c r="F7" s="75">
        <v>1623961.68</v>
      </c>
      <c r="G7" s="75">
        <v>1985623.43</v>
      </c>
    </row>
    <row r="8" spans="1:7" ht="15.75" customHeight="1" x14ac:dyDescent="0.25">
      <c r="A8" s="58" t="s">
        <v>576</v>
      </c>
      <c r="B8" s="75">
        <v>84616.28</v>
      </c>
      <c r="C8" s="75">
        <v>58239.24</v>
      </c>
      <c r="D8" s="75">
        <v>58409.7</v>
      </c>
      <c r="E8" s="75">
        <v>117817.22</v>
      </c>
      <c r="F8" s="75">
        <v>314536.46999999997</v>
      </c>
      <c r="G8" s="75">
        <v>130488.78</v>
      </c>
    </row>
    <row r="9" spans="1:7" x14ac:dyDescent="0.25">
      <c r="A9" s="58" t="s">
        <v>472</v>
      </c>
      <c r="B9" s="75">
        <v>57546.34</v>
      </c>
      <c r="C9" s="75">
        <v>17772.34</v>
      </c>
      <c r="D9" s="75">
        <v>53292.57</v>
      </c>
      <c r="E9" s="75">
        <v>483775.72</v>
      </c>
      <c r="F9" s="75">
        <v>1120845.1000000001</v>
      </c>
      <c r="G9" s="75">
        <v>111046</v>
      </c>
    </row>
    <row r="10" spans="1:7" x14ac:dyDescent="0.25">
      <c r="A10" s="58" t="s">
        <v>473</v>
      </c>
      <c r="B10" s="75">
        <v>270301.75</v>
      </c>
      <c r="C10" s="75">
        <v>19935.68</v>
      </c>
      <c r="D10" s="75">
        <v>249153.43</v>
      </c>
      <c r="E10" s="75">
        <v>302242.62</v>
      </c>
      <c r="F10" s="75">
        <v>573305.53</v>
      </c>
      <c r="G10" s="75">
        <v>172841.79</v>
      </c>
    </row>
    <row r="11" spans="1:7" x14ac:dyDescent="0.25">
      <c r="A11" s="58" t="s">
        <v>577</v>
      </c>
      <c r="B11" s="75">
        <v>54355</v>
      </c>
      <c r="C11" s="75">
        <v>0</v>
      </c>
      <c r="D11" s="75">
        <v>0</v>
      </c>
      <c r="E11" s="75">
        <v>12278.84</v>
      </c>
      <c r="F11" s="75">
        <v>175415.86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573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1663345.97</v>
      </c>
      <c r="C28" s="119">
        <f t="shared" ref="C28:G28" si="2">C17+C6</f>
        <v>1032769.8</v>
      </c>
      <c r="D28" s="119">
        <f t="shared" si="2"/>
        <v>1526129.41</v>
      </c>
      <c r="E28" s="119">
        <f t="shared" si="2"/>
        <v>2450944</v>
      </c>
      <c r="F28" s="119">
        <f t="shared" si="2"/>
        <v>3808064.64</v>
      </c>
      <c r="G28" s="119">
        <f t="shared" si="2"/>
        <v>2400000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578</v>
      </c>
    </row>
    <row r="32" spans="1:7" x14ac:dyDescent="0.25">
      <c r="A32" t="s">
        <v>579</v>
      </c>
    </row>
    <row r="34" spans="2:7" x14ac:dyDescent="0.25">
      <c r="B34" s="163"/>
      <c r="C34" s="163"/>
      <c r="D34" s="163"/>
      <c r="E34" s="163"/>
      <c r="F34" s="163"/>
      <c r="G34" s="163"/>
    </row>
    <row r="35" spans="2:7" x14ac:dyDescent="0.25">
      <c r="C35" s="163"/>
    </row>
    <row r="36" spans="2:7" x14ac:dyDescent="0.25">
      <c r="C36" s="163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 B7:B11 E7:E11 C7:D1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2" t="s">
        <v>511</v>
      </c>
      <c r="B1" s="174"/>
      <c r="C1" s="174"/>
      <c r="D1" s="174"/>
      <c r="E1" s="174"/>
      <c r="F1" s="174"/>
    </row>
    <row r="2" spans="1:6" x14ac:dyDescent="0.25">
      <c r="A2" s="194" t="str">
        <f>'Formato 1'!A2</f>
        <v>Comisión Municipal del Deporte de Dolores Hidalgo, CIN (a)</v>
      </c>
      <c r="B2" s="195"/>
      <c r="C2" s="195"/>
      <c r="D2" s="195"/>
      <c r="E2" s="195"/>
      <c r="F2" s="196"/>
    </row>
    <row r="3" spans="1:6" x14ac:dyDescent="0.25">
      <c r="A3" s="191" t="s">
        <v>512</v>
      </c>
      <c r="B3" s="192"/>
      <c r="C3" s="192"/>
      <c r="D3" s="192"/>
      <c r="E3" s="192"/>
      <c r="F3" s="193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9" t="s">
        <v>447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Comisión Municipal del Deporte de Dolores Hidalgo, CIN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97" t="s">
        <v>450</v>
      </c>
      <c r="B6" s="36">
        <v>2022</v>
      </c>
      <c r="C6" s="197">
        <f>+B6+1</f>
        <v>2023</v>
      </c>
      <c r="D6" s="197">
        <f>+C6+1</f>
        <v>2024</v>
      </c>
      <c r="E6" s="197">
        <f>+D6+1</f>
        <v>2025</v>
      </c>
      <c r="F6" s="197">
        <f>+E6+1</f>
        <v>2026</v>
      </c>
      <c r="G6" s="197">
        <f>+F6+1</f>
        <v>2027</v>
      </c>
    </row>
    <row r="7" spans="1:7" ht="83.25" customHeight="1" x14ac:dyDescent="0.25">
      <c r="A7" s="198"/>
      <c r="B7" s="70" t="s">
        <v>451</v>
      </c>
      <c r="C7" s="198"/>
      <c r="D7" s="198"/>
      <c r="E7" s="198"/>
      <c r="F7" s="198"/>
      <c r="G7" s="198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00" t="s">
        <v>466</v>
      </c>
      <c r="B1" s="200"/>
      <c r="C1" s="200"/>
      <c r="D1" s="200"/>
      <c r="E1" s="200"/>
      <c r="F1" s="200"/>
      <c r="G1" s="200"/>
    </row>
    <row r="2" spans="1:7" x14ac:dyDescent="0.25">
      <c r="A2" s="128" t="str">
        <f>'Formato 1'!A2</f>
        <v>Comisión Municipal del Deporte de Dolores Hidalgo, CIN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01" t="s">
        <v>468</v>
      </c>
      <c r="B6" s="36">
        <v>2022</v>
      </c>
      <c r="C6" s="197">
        <f>+B6+1</f>
        <v>2023</v>
      </c>
      <c r="D6" s="197">
        <f>+C6+1</f>
        <v>2024</v>
      </c>
      <c r="E6" s="197">
        <f>+D6+1</f>
        <v>2025</v>
      </c>
      <c r="F6" s="197">
        <f>+E6+1</f>
        <v>2026</v>
      </c>
      <c r="G6" s="197">
        <f>+F6+1</f>
        <v>2027</v>
      </c>
    </row>
    <row r="7" spans="1:7" ht="57.75" customHeight="1" x14ac:dyDescent="0.25">
      <c r="A7" s="202"/>
      <c r="B7" s="37" t="s">
        <v>451</v>
      </c>
      <c r="C7" s="198"/>
      <c r="D7" s="198"/>
      <c r="E7" s="198"/>
      <c r="F7" s="198"/>
      <c r="G7" s="198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00" t="s">
        <v>482</v>
      </c>
      <c r="B1" s="200"/>
      <c r="C1" s="200"/>
      <c r="D1" s="200"/>
      <c r="E1" s="200"/>
      <c r="F1" s="200"/>
      <c r="G1" s="200"/>
    </row>
    <row r="2" spans="1:7" x14ac:dyDescent="0.25">
      <c r="A2" s="128" t="str">
        <f>'Formato 1'!A2</f>
        <v>Comisión Municipal del Deporte de Dolores Hidalgo, CIN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4" t="s">
        <v>450</v>
      </c>
      <c r="B5" s="205">
        <v>2017</v>
      </c>
      <c r="C5" s="205">
        <f>+B5+1</f>
        <v>2018</v>
      </c>
      <c r="D5" s="205">
        <f>+C5+1</f>
        <v>2019</v>
      </c>
      <c r="E5" s="205">
        <f>+D5+1</f>
        <v>2020</v>
      </c>
      <c r="F5" s="205">
        <f>+E5+1</f>
        <v>2021</v>
      </c>
      <c r="G5" s="36">
        <f>+F5+1</f>
        <v>2022</v>
      </c>
    </row>
    <row r="6" spans="1:7" ht="32.25" x14ac:dyDescent="0.25">
      <c r="A6" s="181"/>
      <c r="B6" s="206"/>
      <c r="C6" s="206"/>
      <c r="D6" s="206"/>
      <c r="E6" s="206"/>
      <c r="F6" s="206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3" t="s">
        <v>505</v>
      </c>
      <c r="B39" s="203"/>
      <c r="C39" s="203"/>
      <c r="D39" s="203"/>
      <c r="E39" s="203"/>
      <c r="F39" s="203"/>
      <c r="G39" s="203"/>
    </row>
    <row r="40" spans="1:7" x14ac:dyDescent="0.25">
      <c r="A40" s="203" t="s">
        <v>506</v>
      </c>
      <c r="B40" s="203"/>
      <c r="C40" s="203"/>
      <c r="D40" s="203"/>
      <c r="E40" s="203"/>
      <c r="F40" s="203"/>
      <c r="G40" s="20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00" t="s">
        <v>507</v>
      </c>
      <c r="B1" s="200"/>
      <c r="C1" s="200"/>
      <c r="D1" s="200"/>
      <c r="E1" s="200"/>
      <c r="F1" s="200"/>
      <c r="G1" s="200"/>
    </row>
    <row r="2" spans="1:7" x14ac:dyDescent="0.25">
      <c r="A2" s="128" t="str">
        <f>'Formato 1'!A2</f>
        <v>Comisión Municipal del Deporte de Dolores Hidalgo, CIN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7" t="s">
        <v>468</v>
      </c>
      <c r="B5" s="205">
        <v>2017</v>
      </c>
      <c r="C5" s="205">
        <f>+B5+1</f>
        <v>2018</v>
      </c>
      <c r="D5" s="205">
        <f>+C5+1</f>
        <v>2019</v>
      </c>
      <c r="E5" s="205">
        <f>+D5+1</f>
        <v>2020</v>
      </c>
      <c r="F5" s="205">
        <f>+E5+1</f>
        <v>2021</v>
      </c>
      <c r="G5" s="36">
        <v>2022</v>
      </c>
    </row>
    <row r="6" spans="1:7" ht="48.75" customHeight="1" x14ac:dyDescent="0.25">
      <c r="A6" s="208"/>
      <c r="B6" s="206"/>
      <c r="C6" s="206"/>
      <c r="D6" s="206"/>
      <c r="E6" s="206"/>
      <c r="F6" s="206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3" t="s">
        <v>505</v>
      </c>
      <c r="B32" s="203"/>
      <c r="C32" s="203"/>
      <c r="D32" s="203"/>
      <c r="E32" s="203"/>
      <c r="F32" s="203"/>
      <c r="G32" s="203"/>
    </row>
    <row r="33" spans="1:7" x14ac:dyDescent="0.25">
      <c r="A33" s="203" t="s">
        <v>506</v>
      </c>
      <c r="B33" s="203"/>
      <c r="C33" s="203"/>
      <c r="D33" s="203"/>
      <c r="E33" s="203"/>
      <c r="F33" s="203"/>
      <c r="G33" s="20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9" t="s">
        <v>511</v>
      </c>
      <c r="B1" s="209"/>
      <c r="C1" s="209"/>
      <c r="D1" s="209"/>
      <c r="E1" s="209"/>
      <c r="F1" s="209"/>
    </row>
    <row r="2" spans="1:6" ht="20.100000000000001" customHeight="1" x14ac:dyDescent="0.25">
      <c r="A2" s="110" t="str">
        <f>'Formato 1'!A2</f>
        <v>Comisión Municipal del Deporte de Dolores Hidalgo, CIN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B13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3" t="s">
        <v>122</v>
      </c>
      <c r="B1" s="174"/>
      <c r="C1" s="174"/>
      <c r="D1" s="174"/>
      <c r="E1" s="174"/>
      <c r="F1" s="174"/>
      <c r="G1" s="174"/>
      <c r="H1" s="175"/>
    </row>
    <row r="2" spans="1:8" x14ac:dyDescent="0.25">
      <c r="A2" s="110" t="str">
        <f>'Formato 1'!A2</f>
        <v>Comisión Municipal del Deporte de Dolores Hidalgo, CIN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123255.29</v>
      </c>
      <c r="C18" s="108"/>
      <c r="D18" s="108"/>
      <c r="E18" s="108"/>
      <c r="F18" s="4">
        <v>112342.69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123255.29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112342.69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6" t="s">
        <v>151</v>
      </c>
      <c r="B33" s="176"/>
      <c r="C33" s="176"/>
      <c r="D33" s="176"/>
      <c r="E33" s="176"/>
      <c r="F33" s="176"/>
      <c r="G33" s="176"/>
      <c r="H33" s="176"/>
    </row>
    <row r="34" spans="1:8" ht="14.45" customHeight="1" x14ac:dyDescent="0.25">
      <c r="A34" s="176"/>
      <c r="B34" s="176"/>
      <c r="C34" s="176"/>
      <c r="D34" s="176"/>
      <c r="E34" s="176"/>
      <c r="F34" s="176"/>
      <c r="G34" s="176"/>
      <c r="H34" s="176"/>
    </row>
    <row r="35" spans="1:8" ht="14.45" customHeight="1" x14ac:dyDescent="0.25">
      <c r="A35" s="176"/>
      <c r="B35" s="176"/>
      <c r="C35" s="176"/>
      <c r="D35" s="176"/>
      <c r="E35" s="176"/>
      <c r="F35" s="176"/>
      <c r="G35" s="176"/>
      <c r="H35" s="176"/>
    </row>
    <row r="36" spans="1:8" ht="14.45" customHeight="1" x14ac:dyDescent="0.25">
      <c r="A36" s="176"/>
      <c r="B36" s="176"/>
      <c r="C36" s="176"/>
      <c r="D36" s="176"/>
      <c r="E36" s="176"/>
      <c r="F36" s="176"/>
      <c r="G36" s="176"/>
      <c r="H36" s="176"/>
    </row>
    <row r="37" spans="1:8" ht="14.45" customHeight="1" x14ac:dyDescent="0.25">
      <c r="A37" s="176"/>
      <c r="B37" s="176"/>
      <c r="C37" s="176"/>
      <c r="D37" s="176"/>
      <c r="E37" s="176"/>
      <c r="F37" s="176"/>
      <c r="G37" s="176"/>
      <c r="H37" s="176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3" t="s">
        <v>162</v>
      </c>
      <c r="B1" s="174"/>
      <c r="C1" s="174"/>
      <c r="D1" s="174"/>
      <c r="E1" s="174"/>
      <c r="F1" s="174"/>
      <c r="G1" s="174"/>
      <c r="H1" s="174"/>
      <c r="I1" s="174"/>
      <c r="J1" s="174"/>
      <c r="K1" s="175"/>
    </row>
    <row r="2" spans="1:11" x14ac:dyDescent="0.25">
      <c r="A2" s="110" t="str">
        <f>'Formato 1'!A2</f>
        <v>Comisión Municipal del Deporte de Dolores Hidalgo, CIN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603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B1" zoomScale="60" zoomScaleNormal="60" workbookViewId="0">
      <selection activeCell="D15" sqref="D1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3" t="s">
        <v>183</v>
      </c>
      <c r="B1" s="174"/>
      <c r="C1" s="174"/>
      <c r="D1" s="175"/>
    </row>
    <row r="2" spans="1:4" x14ac:dyDescent="0.25">
      <c r="A2" s="110" t="str">
        <f>'Formato 1'!A2</f>
        <v>Comisión Municipal del Deporte de Dolores Hidalgo, CIN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2400000</v>
      </c>
      <c r="C8" s="14">
        <f>SUM(C9:C11)</f>
        <v>2932656</v>
      </c>
      <c r="D8" s="14">
        <f>SUM(D9:D11)</f>
        <v>2932656</v>
      </c>
    </row>
    <row r="9" spans="1:4" x14ac:dyDescent="0.25">
      <c r="A9" s="58" t="s">
        <v>189</v>
      </c>
      <c r="B9" s="94">
        <v>2400000</v>
      </c>
      <c r="C9" s="94">
        <v>2932656</v>
      </c>
      <c r="D9" s="94">
        <v>2932656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2400000</v>
      </c>
      <c r="C13" s="14">
        <f>C14+C15</f>
        <v>2932656</v>
      </c>
      <c r="D13" s="14">
        <f>D14+D15</f>
        <v>2926403</v>
      </c>
    </row>
    <row r="14" spans="1:4" x14ac:dyDescent="0.25">
      <c r="A14" s="58" t="s">
        <v>193</v>
      </c>
      <c r="B14" s="94">
        <v>2400000</v>
      </c>
      <c r="C14" s="94">
        <v>2932656</v>
      </c>
      <c r="D14" s="94">
        <v>2926403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0</v>
      </c>
      <c r="D21" s="14">
        <f>D8-D13+D17</f>
        <v>6253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0</v>
      </c>
      <c r="D23" s="14">
        <f>D21-D11</f>
        <v>6253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0</v>
      </c>
      <c r="D25" s="14">
        <f>D23-D17</f>
        <v>6253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0</v>
      </c>
      <c r="D33" s="4">
        <f>D25+D29</f>
        <v>6253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2400000</v>
      </c>
      <c r="C48" s="96">
        <f>C9</f>
        <v>2932656</v>
      </c>
      <c r="D48" s="96">
        <f>D9</f>
        <v>2932656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2400000</v>
      </c>
      <c r="C53" s="47">
        <f>C14</f>
        <v>2932656</v>
      </c>
      <c r="D53" s="47">
        <f>D14</f>
        <v>2926403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0</v>
      </c>
      <c r="D57" s="4">
        <f>D48+D49-D53+D55</f>
        <v>6253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0</v>
      </c>
      <c r="D59" s="4">
        <f>D57-D49</f>
        <v>6253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A70" sqref="A7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3" t="s">
        <v>224</v>
      </c>
      <c r="B1" s="174"/>
      <c r="C1" s="174"/>
      <c r="D1" s="174"/>
      <c r="E1" s="174"/>
      <c r="F1" s="174"/>
      <c r="G1" s="175"/>
    </row>
    <row r="2" spans="1:7" x14ac:dyDescent="0.25">
      <c r="A2" s="110" t="str">
        <f>'Formato 1'!A2</f>
        <v>Comisión Municipal del Deporte de Dolores Hidalgo, CIN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77" t="s">
        <v>226</v>
      </c>
      <c r="B6" s="179" t="s">
        <v>227</v>
      </c>
      <c r="C6" s="179"/>
      <c r="D6" s="179"/>
      <c r="E6" s="179"/>
      <c r="F6" s="179"/>
      <c r="G6" s="179" t="s">
        <v>228</v>
      </c>
    </row>
    <row r="7" spans="1:7" ht="30" x14ac:dyDescent="0.25">
      <c r="A7" s="17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9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150000</v>
      </c>
      <c r="C15" s="47">
        <v>-11740</v>
      </c>
      <c r="D15" s="168">
        <f>+B15+C15</f>
        <v>138260</v>
      </c>
      <c r="E15" s="47">
        <v>138260</v>
      </c>
      <c r="F15" s="47">
        <v>138260</v>
      </c>
      <c r="G15" s="47">
        <f t="shared" si="0"/>
        <v>-11740</v>
      </c>
    </row>
    <row r="16" spans="1:7" x14ac:dyDescent="0.25">
      <c r="A16" s="92" t="s">
        <v>241</v>
      </c>
      <c r="B16" s="47">
        <f t="shared" ref="B15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2250000</v>
      </c>
      <c r="C34" s="47">
        <v>544396</v>
      </c>
      <c r="D34" s="47">
        <v>2794396</v>
      </c>
      <c r="E34" s="47">
        <v>2794396</v>
      </c>
      <c r="F34" s="47">
        <v>2794396</v>
      </c>
      <c r="G34" s="47">
        <f t="shared" si="4"/>
        <v>544396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2400000</v>
      </c>
      <c r="C41" s="4">
        <f t="shared" si="7"/>
        <v>532656</v>
      </c>
      <c r="D41" s="4">
        <f t="shared" si="7"/>
        <v>2932656</v>
      </c>
      <c r="E41" s="4">
        <f t="shared" si="7"/>
        <v>2932656</v>
      </c>
      <c r="F41" s="4">
        <f t="shared" si="7"/>
        <v>2932656</v>
      </c>
      <c r="G41" s="4">
        <f t="shared" si="7"/>
        <v>532656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532656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2400000</v>
      </c>
      <c r="C70" s="4">
        <f t="shared" si="16"/>
        <v>532656</v>
      </c>
      <c r="D70" s="4">
        <f t="shared" si="16"/>
        <v>2932656</v>
      </c>
      <c r="E70" s="4">
        <f t="shared" si="16"/>
        <v>2932656</v>
      </c>
      <c r="F70" s="4">
        <f t="shared" si="16"/>
        <v>2932656</v>
      </c>
      <c r="G70" s="4">
        <f t="shared" si="16"/>
        <v>532656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B1" zoomScale="75" zoomScaleNormal="75" workbookViewId="0">
      <selection activeCell="G12" sqref="G1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2" t="s">
        <v>295</v>
      </c>
      <c r="B1" s="174"/>
      <c r="C1" s="174"/>
      <c r="D1" s="174"/>
      <c r="E1" s="174"/>
      <c r="F1" s="174"/>
      <c r="G1" s="175"/>
    </row>
    <row r="2" spans="1:7" x14ac:dyDescent="0.25">
      <c r="A2" s="125" t="str">
        <f>'Formato 1'!A2</f>
        <v>Comisión Municipal del Deporte de Dolores Hidalgo, CIN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80" t="s">
        <v>4</v>
      </c>
      <c r="B7" s="180" t="s">
        <v>298</v>
      </c>
      <c r="C7" s="180"/>
      <c r="D7" s="180"/>
      <c r="E7" s="180"/>
      <c r="F7" s="180"/>
      <c r="G7" s="181" t="s">
        <v>299</v>
      </c>
    </row>
    <row r="8" spans="1:7" ht="30" x14ac:dyDescent="0.25">
      <c r="A8" s="18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80"/>
    </row>
    <row r="9" spans="1:7" x14ac:dyDescent="0.25">
      <c r="A9" s="27" t="s">
        <v>304</v>
      </c>
      <c r="B9" s="83">
        <f t="shared" ref="B9:G9" si="0">SUM(B10,B18,B28,B38,B48,B58,B62,B71,B75)</f>
        <v>2400000</v>
      </c>
      <c r="C9" s="83">
        <f t="shared" si="0"/>
        <v>532656</v>
      </c>
      <c r="D9" s="83">
        <f t="shared" si="0"/>
        <v>2932656</v>
      </c>
      <c r="E9" s="83">
        <f t="shared" si="0"/>
        <v>2932656</v>
      </c>
      <c r="F9" s="83">
        <f t="shared" si="0"/>
        <v>2926403</v>
      </c>
      <c r="G9" s="83">
        <f t="shared" si="0"/>
        <v>0</v>
      </c>
    </row>
    <row r="10" spans="1:7" x14ac:dyDescent="0.25">
      <c r="A10" s="84" t="s">
        <v>305</v>
      </c>
      <c r="B10" s="83">
        <f t="shared" ref="B10:G10" si="1">SUM(B11:B17)</f>
        <v>1985623.43</v>
      </c>
      <c r="C10" s="83">
        <f>SUM(C11:C17)</f>
        <v>-30204.819999999996</v>
      </c>
      <c r="D10" s="83">
        <f>SUM(D11:D17)</f>
        <v>1955418.6099999999</v>
      </c>
      <c r="E10" s="83">
        <f t="shared" si="1"/>
        <v>1955418.6099999999</v>
      </c>
      <c r="F10" s="83">
        <f t="shared" si="1"/>
        <v>1955418.6099999999</v>
      </c>
      <c r="G10" s="83">
        <f t="shared" si="1"/>
        <v>0</v>
      </c>
    </row>
    <row r="11" spans="1:7" x14ac:dyDescent="0.25">
      <c r="A11" s="85" t="s">
        <v>306</v>
      </c>
      <c r="B11" s="75">
        <v>1199382</v>
      </c>
      <c r="C11" s="210">
        <v>-8297</v>
      </c>
      <c r="D11" s="75">
        <f>B11+C11</f>
        <v>1191085</v>
      </c>
      <c r="E11" s="210">
        <v>1191085</v>
      </c>
      <c r="F11" s="210">
        <v>1191085</v>
      </c>
      <c r="G11" s="75">
        <f>D11-E11</f>
        <v>0</v>
      </c>
    </row>
    <row r="12" spans="1:7" x14ac:dyDescent="0.25">
      <c r="A12" s="85" t="s">
        <v>307</v>
      </c>
      <c r="B12" s="75">
        <v>97356</v>
      </c>
      <c r="C12" s="210">
        <v>-22078</v>
      </c>
      <c r="D12" s="75">
        <f t="shared" ref="D12:D17" si="2">B12+C12</f>
        <v>75278</v>
      </c>
      <c r="E12" s="210">
        <v>75278</v>
      </c>
      <c r="F12" s="210">
        <v>75278</v>
      </c>
      <c r="G12" s="75">
        <f t="shared" ref="G12:G17" si="3">D12-E12</f>
        <v>0</v>
      </c>
    </row>
    <row r="13" spans="1:7" x14ac:dyDescent="0.25">
      <c r="A13" s="85" t="s">
        <v>308</v>
      </c>
      <c r="B13" s="75">
        <v>197741</v>
      </c>
      <c r="C13" s="210">
        <v>45185.66</v>
      </c>
      <c r="D13" s="75">
        <f t="shared" si="2"/>
        <v>242926.66</v>
      </c>
      <c r="E13" s="210">
        <v>242926.66</v>
      </c>
      <c r="F13" s="210">
        <v>242926.66</v>
      </c>
      <c r="G13" s="75">
        <f t="shared" si="3"/>
        <v>0</v>
      </c>
    </row>
    <row r="14" spans="1:7" x14ac:dyDescent="0.25">
      <c r="A14" s="85" t="s">
        <v>309</v>
      </c>
      <c r="B14" s="75">
        <v>112476</v>
      </c>
      <c r="C14" s="210">
        <v>-18890.060000000001</v>
      </c>
      <c r="D14" s="75">
        <f t="shared" si="2"/>
        <v>93585.94</v>
      </c>
      <c r="E14" s="210">
        <v>93585.94</v>
      </c>
      <c r="F14" s="210">
        <v>93585.94</v>
      </c>
      <c r="G14" s="75">
        <f t="shared" si="3"/>
        <v>0</v>
      </c>
    </row>
    <row r="15" spans="1:7" x14ac:dyDescent="0.25">
      <c r="A15" s="85" t="s">
        <v>310</v>
      </c>
      <c r="B15" s="75">
        <v>377668.43</v>
      </c>
      <c r="C15" s="210">
        <v>-25125.42</v>
      </c>
      <c r="D15" s="75">
        <f t="shared" si="2"/>
        <v>352543.01</v>
      </c>
      <c r="E15" s="210">
        <v>352543.01</v>
      </c>
      <c r="F15" s="210">
        <v>352543.01</v>
      </c>
      <c r="G15" s="75">
        <f t="shared" si="3"/>
        <v>0</v>
      </c>
    </row>
    <row r="16" spans="1:7" x14ac:dyDescent="0.25">
      <c r="A16" s="85" t="s">
        <v>311</v>
      </c>
      <c r="B16" s="75">
        <v>1000</v>
      </c>
      <c r="C16" s="210">
        <v>-1000</v>
      </c>
      <c r="D16" s="75">
        <f t="shared" si="2"/>
        <v>0</v>
      </c>
      <c r="E16" s="75">
        <v>0</v>
      </c>
      <c r="F16" s="75">
        <v>0</v>
      </c>
      <c r="G16" s="75">
        <f t="shared" si="3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f t="shared" si="2"/>
        <v>0</v>
      </c>
      <c r="E17" s="75">
        <v>0</v>
      </c>
      <c r="F17" s="75">
        <v>0</v>
      </c>
      <c r="G17" s="75">
        <f t="shared" si="3"/>
        <v>0</v>
      </c>
    </row>
    <row r="18" spans="1:7" x14ac:dyDescent="0.25">
      <c r="A18" s="84" t="s">
        <v>313</v>
      </c>
      <c r="B18" s="83">
        <f t="shared" ref="B18:G18" si="4">SUM(B19:B27)</f>
        <v>130488.78</v>
      </c>
      <c r="C18" s="83">
        <f t="shared" si="4"/>
        <v>100666.89</v>
      </c>
      <c r="D18" s="83">
        <f>SUM(D19:D27)</f>
        <v>231155.66999999998</v>
      </c>
      <c r="E18" s="83">
        <f t="shared" si="4"/>
        <v>231155.66999999998</v>
      </c>
      <c r="F18" s="83">
        <f t="shared" si="4"/>
        <v>231155.66999999998</v>
      </c>
      <c r="G18" s="83">
        <f t="shared" si="4"/>
        <v>0</v>
      </c>
    </row>
    <row r="19" spans="1:7" x14ac:dyDescent="0.25">
      <c r="A19" s="85" t="s">
        <v>314</v>
      </c>
      <c r="B19" s="75">
        <v>16000</v>
      </c>
      <c r="C19" s="210">
        <v>14931.86</v>
      </c>
      <c r="D19" s="75">
        <f t="shared" ref="D19:D27" si="5">B19+C19</f>
        <v>30931.86</v>
      </c>
      <c r="E19" s="210">
        <v>30931.86</v>
      </c>
      <c r="F19" s="210">
        <v>30931.86</v>
      </c>
      <c r="G19" s="75">
        <f>D19-E19</f>
        <v>0</v>
      </c>
    </row>
    <row r="20" spans="1:7" x14ac:dyDescent="0.25">
      <c r="A20" s="85" t="s">
        <v>315</v>
      </c>
      <c r="B20" s="75">
        <v>0</v>
      </c>
      <c r="C20" s="75">
        <v>0</v>
      </c>
      <c r="D20" s="75">
        <f t="shared" si="5"/>
        <v>0</v>
      </c>
      <c r="E20" s="75">
        <v>0</v>
      </c>
      <c r="F20" s="75">
        <v>0</v>
      </c>
      <c r="G20" s="75">
        <f t="shared" ref="G20:G27" si="6">D20-E20</f>
        <v>0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f t="shared" si="5"/>
        <v>0</v>
      </c>
      <c r="E21" s="75">
        <v>0</v>
      </c>
      <c r="F21" s="75">
        <v>0</v>
      </c>
      <c r="G21" s="75">
        <f t="shared" si="6"/>
        <v>0</v>
      </c>
    </row>
    <row r="22" spans="1:7" x14ac:dyDescent="0.25">
      <c r="A22" s="85" t="s">
        <v>317</v>
      </c>
      <c r="B22" s="75">
        <v>18000</v>
      </c>
      <c r="C22" s="210">
        <v>-15268</v>
      </c>
      <c r="D22" s="75">
        <f t="shared" si="5"/>
        <v>2732</v>
      </c>
      <c r="E22" s="210">
        <v>2732</v>
      </c>
      <c r="F22" s="210">
        <v>2732</v>
      </c>
      <c r="G22" s="75">
        <f t="shared" si="6"/>
        <v>0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f t="shared" si="5"/>
        <v>0</v>
      </c>
      <c r="E23" s="75">
        <v>0</v>
      </c>
      <c r="F23" s="75">
        <v>0</v>
      </c>
      <c r="G23" s="75">
        <f t="shared" si="6"/>
        <v>0</v>
      </c>
    </row>
    <row r="24" spans="1:7" x14ac:dyDescent="0.25">
      <c r="A24" s="85" t="s">
        <v>319</v>
      </c>
      <c r="B24" s="75">
        <v>27560</v>
      </c>
      <c r="C24" s="210">
        <v>-315.43</v>
      </c>
      <c r="D24" s="75">
        <f t="shared" si="5"/>
        <v>27244.57</v>
      </c>
      <c r="E24" s="210">
        <v>27244.57</v>
      </c>
      <c r="F24" s="210">
        <v>27244.57</v>
      </c>
      <c r="G24" s="75">
        <f t="shared" si="6"/>
        <v>0</v>
      </c>
    </row>
    <row r="25" spans="1:7" x14ac:dyDescent="0.25">
      <c r="A25" s="85" t="s">
        <v>320</v>
      </c>
      <c r="B25" s="75">
        <v>56628.78</v>
      </c>
      <c r="C25" s="210">
        <v>77923.899999999994</v>
      </c>
      <c r="D25" s="75">
        <f t="shared" si="5"/>
        <v>134552.68</v>
      </c>
      <c r="E25" s="210">
        <v>134552.68</v>
      </c>
      <c r="F25" s="210">
        <v>134552.68</v>
      </c>
      <c r="G25" s="75">
        <f t="shared" si="6"/>
        <v>0</v>
      </c>
    </row>
    <row r="26" spans="1:7" x14ac:dyDescent="0.25">
      <c r="A26" s="85" t="s">
        <v>321</v>
      </c>
      <c r="B26" s="75">
        <v>0</v>
      </c>
      <c r="C26" s="211">
        <v>0</v>
      </c>
      <c r="D26" s="75">
        <f t="shared" si="5"/>
        <v>0</v>
      </c>
      <c r="E26" s="75">
        <v>0</v>
      </c>
      <c r="F26" s="75">
        <v>0</v>
      </c>
      <c r="G26" s="75">
        <f t="shared" si="6"/>
        <v>0</v>
      </c>
    </row>
    <row r="27" spans="1:7" x14ac:dyDescent="0.25">
      <c r="A27" s="85" t="s">
        <v>322</v>
      </c>
      <c r="B27" s="75">
        <v>12300</v>
      </c>
      <c r="C27" s="210">
        <v>23394.560000000001</v>
      </c>
      <c r="D27" s="75">
        <f t="shared" si="5"/>
        <v>35694.559999999998</v>
      </c>
      <c r="E27" s="210">
        <v>35694.559999999998</v>
      </c>
      <c r="F27" s="210">
        <v>35694.559999999998</v>
      </c>
      <c r="G27" s="75">
        <f t="shared" si="6"/>
        <v>0</v>
      </c>
    </row>
    <row r="28" spans="1:7" x14ac:dyDescent="0.25">
      <c r="A28" s="84" t="s">
        <v>323</v>
      </c>
      <c r="B28" s="83">
        <f t="shared" ref="B28:G28" si="7">SUM(B29:B37)</f>
        <v>111046</v>
      </c>
      <c r="C28" s="83">
        <f t="shared" si="7"/>
        <v>2406.5399999999991</v>
      </c>
      <c r="D28" s="83">
        <f t="shared" si="7"/>
        <v>113452.54000000001</v>
      </c>
      <c r="E28" s="83">
        <f t="shared" si="7"/>
        <v>113452.54000000001</v>
      </c>
      <c r="F28" s="83">
        <f t="shared" si="7"/>
        <v>107199.54000000001</v>
      </c>
      <c r="G28" s="83">
        <f t="shared" si="7"/>
        <v>0</v>
      </c>
    </row>
    <row r="29" spans="1:7" x14ac:dyDescent="0.25">
      <c r="A29" s="85" t="s">
        <v>324</v>
      </c>
      <c r="B29" s="75">
        <v>0</v>
      </c>
      <c r="C29" s="75">
        <v>0</v>
      </c>
      <c r="D29" s="75">
        <f t="shared" ref="D29:D37" si="8">B29+C29</f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85" t="s">
        <v>325</v>
      </c>
      <c r="B30" s="75">
        <v>0</v>
      </c>
      <c r="C30" s="210">
        <v>334.08</v>
      </c>
      <c r="D30" s="75">
        <f t="shared" si="8"/>
        <v>334.08</v>
      </c>
      <c r="E30" s="210">
        <v>334.08</v>
      </c>
      <c r="F30" s="210">
        <v>334.08</v>
      </c>
      <c r="G30" s="75">
        <f t="shared" ref="G30:G37" si="9">D30-E30</f>
        <v>0</v>
      </c>
    </row>
    <row r="31" spans="1:7" x14ac:dyDescent="0.25">
      <c r="A31" s="85" t="s">
        <v>326</v>
      </c>
      <c r="B31" s="210">
        <v>2000</v>
      </c>
      <c r="C31" s="210">
        <v>-250</v>
      </c>
      <c r="D31" s="75">
        <f t="shared" si="8"/>
        <v>1750</v>
      </c>
      <c r="E31" s="210">
        <v>1750</v>
      </c>
      <c r="F31" s="210">
        <v>1750</v>
      </c>
      <c r="G31" s="75">
        <f t="shared" si="9"/>
        <v>0</v>
      </c>
    </row>
    <row r="32" spans="1:7" x14ac:dyDescent="0.25">
      <c r="A32" s="85" t="s">
        <v>327</v>
      </c>
      <c r="B32" s="210">
        <v>36721</v>
      </c>
      <c r="C32" s="210">
        <v>760.6</v>
      </c>
      <c r="D32" s="75">
        <f t="shared" si="8"/>
        <v>37481.599999999999</v>
      </c>
      <c r="E32" s="210">
        <v>37481.599999999999</v>
      </c>
      <c r="F32" s="210">
        <v>37481.599999999999</v>
      </c>
      <c r="G32" s="75">
        <f t="shared" si="9"/>
        <v>0</v>
      </c>
    </row>
    <row r="33" spans="1:7" ht="14.45" customHeight="1" x14ac:dyDescent="0.25">
      <c r="A33" s="85" t="s">
        <v>328</v>
      </c>
      <c r="B33" s="210">
        <v>18500</v>
      </c>
      <c r="C33" s="210">
        <v>-11556.24</v>
      </c>
      <c r="D33" s="75">
        <f t="shared" si="8"/>
        <v>6943.76</v>
      </c>
      <c r="E33" s="210">
        <v>6943.76</v>
      </c>
      <c r="F33" s="210">
        <v>6943.76</v>
      </c>
      <c r="G33" s="75">
        <f t="shared" si="9"/>
        <v>0</v>
      </c>
    </row>
    <row r="34" spans="1:7" ht="14.45" customHeight="1" x14ac:dyDescent="0.25">
      <c r="A34" s="85" t="s">
        <v>329</v>
      </c>
      <c r="B34" s="210">
        <v>2000</v>
      </c>
      <c r="C34" s="210">
        <v>-2000</v>
      </c>
      <c r="D34" s="75">
        <f t="shared" si="8"/>
        <v>0</v>
      </c>
      <c r="E34" s="75">
        <v>0</v>
      </c>
      <c r="F34" s="75">
        <v>0</v>
      </c>
      <c r="G34" s="75">
        <f t="shared" si="9"/>
        <v>0</v>
      </c>
    </row>
    <row r="35" spans="1:7" ht="14.45" customHeight="1" x14ac:dyDescent="0.25">
      <c r="A35" s="85" t="s">
        <v>330</v>
      </c>
      <c r="B35" s="210">
        <v>1400</v>
      </c>
      <c r="C35" s="210">
        <v>-1216</v>
      </c>
      <c r="D35" s="75">
        <f t="shared" si="8"/>
        <v>184</v>
      </c>
      <c r="E35" s="210">
        <v>184</v>
      </c>
      <c r="F35" s="210">
        <v>184</v>
      </c>
      <c r="G35" s="75">
        <f t="shared" si="9"/>
        <v>0</v>
      </c>
    </row>
    <row r="36" spans="1:7" ht="14.45" customHeight="1" x14ac:dyDescent="0.25">
      <c r="A36" s="85" t="s">
        <v>331</v>
      </c>
      <c r="B36" s="210">
        <v>1000</v>
      </c>
      <c r="C36" s="210">
        <v>20913.099999999999</v>
      </c>
      <c r="D36" s="75">
        <f t="shared" si="8"/>
        <v>21913.1</v>
      </c>
      <c r="E36" s="210">
        <v>21913.1</v>
      </c>
      <c r="F36" s="210">
        <v>21913.1</v>
      </c>
      <c r="G36" s="75">
        <f t="shared" si="9"/>
        <v>0</v>
      </c>
    </row>
    <row r="37" spans="1:7" ht="14.45" customHeight="1" x14ac:dyDescent="0.25">
      <c r="A37" s="85" t="s">
        <v>332</v>
      </c>
      <c r="B37" s="210">
        <v>49425</v>
      </c>
      <c r="C37" s="210">
        <v>-4579</v>
      </c>
      <c r="D37" s="75">
        <f t="shared" si="8"/>
        <v>44846</v>
      </c>
      <c r="E37" s="210">
        <v>44846</v>
      </c>
      <c r="F37" s="210">
        <v>38593</v>
      </c>
      <c r="G37" s="75">
        <f t="shared" si="9"/>
        <v>0</v>
      </c>
    </row>
    <row r="38" spans="1:7" x14ac:dyDescent="0.25">
      <c r="A38" s="84" t="s">
        <v>333</v>
      </c>
      <c r="B38" s="83">
        <f t="shared" ref="B38:G38" si="10">SUM(B39:B47)</f>
        <v>172841.79</v>
      </c>
      <c r="C38" s="83">
        <f t="shared" si="10"/>
        <v>425787.39</v>
      </c>
      <c r="D38" s="83">
        <f t="shared" si="10"/>
        <v>598629.18000000005</v>
      </c>
      <c r="E38" s="83">
        <f t="shared" si="10"/>
        <v>598629.18000000005</v>
      </c>
      <c r="F38" s="83">
        <f t="shared" si="10"/>
        <v>598629.18000000005</v>
      </c>
      <c r="G38" s="83">
        <f t="shared" si="10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f t="shared" ref="D39:E57" si="11">B39+C39</f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f t="shared" si="11"/>
        <v>0</v>
      </c>
      <c r="E40" s="75">
        <v>0</v>
      </c>
      <c r="F40" s="75">
        <v>0</v>
      </c>
      <c r="G40" s="75">
        <f t="shared" ref="G40:G47" si="12">D40-E40</f>
        <v>0</v>
      </c>
    </row>
    <row r="41" spans="1:7" x14ac:dyDescent="0.25">
      <c r="A41" s="85" t="s">
        <v>336</v>
      </c>
      <c r="B41" s="75">
        <v>1</v>
      </c>
      <c r="C41" s="210">
        <v>-1</v>
      </c>
      <c r="D41" s="75">
        <f t="shared" si="11"/>
        <v>0</v>
      </c>
      <c r="E41" s="75">
        <v>0</v>
      </c>
      <c r="F41" s="75">
        <v>0</v>
      </c>
      <c r="G41" s="75">
        <f t="shared" si="12"/>
        <v>0</v>
      </c>
    </row>
    <row r="42" spans="1:7" x14ac:dyDescent="0.25">
      <c r="A42" s="85" t="s">
        <v>337</v>
      </c>
      <c r="B42" s="75">
        <v>172840.79</v>
      </c>
      <c r="C42" s="210">
        <v>425788.39</v>
      </c>
      <c r="D42" s="75">
        <f t="shared" si="11"/>
        <v>598629.18000000005</v>
      </c>
      <c r="E42" s="210">
        <v>598629.18000000005</v>
      </c>
      <c r="F42" s="210">
        <v>598629.18000000005</v>
      </c>
      <c r="G42" s="75">
        <f t="shared" si="12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f t="shared" si="11"/>
        <v>0</v>
      </c>
      <c r="E43" s="75">
        <v>0</v>
      </c>
      <c r="F43" s="75">
        <v>0</v>
      </c>
      <c r="G43" s="75">
        <f t="shared" si="12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f t="shared" si="11"/>
        <v>0</v>
      </c>
      <c r="E44" s="75">
        <v>0</v>
      </c>
      <c r="F44" s="75">
        <v>0</v>
      </c>
      <c r="G44" s="75">
        <f t="shared" si="12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f t="shared" si="11"/>
        <v>0</v>
      </c>
      <c r="E45" s="75">
        <v>0</v>
      </c>
      <c r="F45" s="75">
        <v>0</v>
      </c>
      <c r="G45" s="75">
        <f t="shared" si="12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f t="shared" si="11"/>
        <v>0</v>
      </c>
      <c r="E46" s="75">
        <v>0</v>
      </c>
      <c r="F46" s="75">
        <v>0</v>
      </c>
      <c r="G46" s="75">
        <f t="shared" si="12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f t="shared" si="11"/>
        <v>0</v>
      </c>
      <c r="E47" s="75">
        <v>0</v>
      </c>
      <c r="F47" s="75">
        <v>0</v>
      </c>
      <c r="G47" s="75">
        <f t="shared" si="12"/>
        <v>0</v>
      </c>
    </row>
    <row r="48" spans="1:7" x14ac:dyDescent="0.25">
      <c r="A48" s="84" t="s">
        <v>343</v>
      </c>
      <c r="B48" s="83">
        <f t="shared" ref="B48:G48" si="13">SUM(B49:B57)</f>
        <v>0</v>
      </c>
      <c r="C48" s="83">
        <f t="shared" si="13"/>
        <v>34000</v>
      </c>
      <c r="D48" s="83">
        <f t="shared" si="13"/>
        <v>34000</v>
      </c>
      <c r="E48" s="83">
        <f t="shared" si="13"/>
        <v>34000</v>
      </c>
      <c r="F48" s="83">
        <f t="shared" si="13"/>
        <v>34000</v>
      </c>
      <c r="G48" s="83">
        <f t="shared" si="13"/>
        <v>0</v>
      </c>
    </row>
    <row r="49" spans="1:7" x14ac:dyDescent="0.25">
      <c r="A49" s="85" t="s">
        <v>344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25">
      <c r="A50" s="85" t="s">
        <v>345</v>
      </c>
      <c r="B50" s="75">
        <v>0</v>
      </c>
      <c r="C50" s="210">
        <v>22000</v>
      </c>
      <c r="D50" s="75">
        <f t="shared" si="11"/>
        <v>22000</v>
      </c>
      <c r="E50" s="210">
        <v>22000</v>
      </c>
      <c r="F50" s="210">
        <v>22000</v>
      </c>
      <c r="G50" s="75">
        <f t="shared" ref="G50:G57" si="14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4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4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4"/>
        <v>0</v>
      </c>
    </row>
    <row r="54" spans="1:7" x14ac:dyDescent="0.25">
      <c r="A54" s="85" t="s">
        <v>349</v>
      </c>
      <c r="B54" s="75">
        <v>0</v>
      </c>
      <c r="C54" s="210">
        <v>12000</v>
      </c>
      <c r="D54" s="75">
        <f t="shared" si="11"/>
        <v>12000</v>
      </c>
      <c r="E54" s="210">
        <v>12000</v>
      </c>
      <c r="F54" s="210">
        <v>12000</v>
      </c>
      <c r="G54" s="75">
        <f t="shared" si="14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4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4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4"/>
        <v>0</v>
      </c>
    </row>
    <row r="58" spans="1:7" x14ac:dyDescent="0.25">
      <c r="A58" s="84" t="s">
        <v>353</v>
      </c>
      <c r="B58" s="83">
        <f t="shared" ref="B58:G58" si="15">SUM(B59:B61)</f>
        <v>0</v>
      </c>
      <c r="C58" s="83">
        <f t="shared" si="15"/>
        <v>0</v>
      </c>
      <c r="D58" s="83">
        <f t="shared" si="15"/>
        <v>0</v>
      </c>
      <c r="E58" s="83">
        <f t="shared" si="15"/>
        <v>0</v>
      </c>
      <c r="F58" s="83">
        <f t="shared" si="15"/>
        <v>0</v>
      </c>
      <c r="G58" s="83">
        <f t="shared" si="15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6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6"/>
        <v>0</v>
      </c>
    </row>
    <row r="62" spans="1:7" x14ac:dyDescent="0.25">
      <c r="A62" s="84" t="s">
        <v>357</v>
      </c>
      <c r="B62" s="83">
        <f t="shared" ref="B62:G62" si="17">SUM(B63:B67,B69:B70)</f>
        <v>0</v>
      </c>
      <c r="C62" s="83">
        <f t="shared" si="17"/>
        <v>0</v>
      </c>
      <c r="D62" s="83">
        <f t="shared" si="17"/>
        <v>0</v>
      </c>
      <c r="E62" s="83">
        <f t="shared" si="17"/>
        <v>0</v>
      </c>
      <c r="F62" s="83">
        <f t="shared" si="17"/>
        <v>0</v>
      </c>
      <c r="G62" s="83">
        <f t="shared" si="17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8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8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8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8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8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8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8"/>
        <v>0</v>
      </c>
    </row>
    <row r="71" spans="1:7" x14ac:dyDescent="0.25">
      <c r="A71" s="84" t="s">
        <v>366</v>
      </c>
      <c r="B71" s="83">
        <f t="shared" ref="B71:G71" si="19">SUM(B72:B74)</f>
        <v>0</v>
      </c>
      <c r="C71" s="83">
        <f t="shared" si="19"/>
        <v>0</v>
      </c>
      <c r="D71" s="83">
        <f t="shared" si="19"/>
        <v>0</v>
      </c>
      <c r="E71" s="83">
        <f t="shared" si="19"/>
        <v>0</v>
      </c>
      <c r="F71" s="83">
        <f t="shared" si="19"/>
        <v>0</v>
      </c>
      <c r="G71" s="83">
        <f t="shared" si="19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20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20"/>
        <v>0</v>
      </c>
    </row>
    <row r="75" spans="1:7" x14ac:dyDescent="0.25">
      <c r="A75" s="84" t="s">
        <v>370</v>
      </c>
      <c r="B75" s="83">
        <f t="shared" ref="B75:G75" si="21">SUM(B76:B82)</f>
        <v>0</v>
      </c>
      <c r="C75" s="83">
        <f t="shared" si="21"/>
        <v>0</v>
      </c>
      <c r="D75" s="83">
        <f t="shared" si="21"/>
        <v>0</v>
      </c>
      <c r="E75" s="83">
        <f t="shared" si="21"/>
        <v>0</v>
      </c>
      <c r="F75" s="83">
        <f t="shared" si="21"/>
        <v>0</v>
      </c>
      <c r="G75" s="83">
        <f t="shared" si="21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22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22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22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22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22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22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23">SUM(B85,B93,B103,B113,B123,B133,B137,B146,B150)</f>
        <v>0</v>
      </c>
      <c r="C84" s="83">
        <f t="shared" si="23"/>
        <v>0</v>
      </c>
      <c r="D84" s="83">
        <f t="shared" si="23"/>
        <v>0</v>
      </c>
      <c r="E84" s="83">
        <f t="shared" si="23"/>
        <v>0</v>
      </c>
      <c r="F84" s="83">
        <f t="shared" si="23"/>
        <v>0</v>
      </c>
      <c r="G84" s="83">
        <f t="shared" si="23"/>
        <v>0</v>
      </c>
    </row>
    <row r="85" spans="1:7" x14ac:dyDescent="0.25">
      <c r="A85" s="84" t="s">
        <v>305</v>
      </c>
      <c r="B85" s="83">
        <f t="shared" ref="B85:G85" si="24">SUM(B86:B92)</f>
        <v>0</v>
      </c>
      <c r="C85" s="83">
        <f t="shared" si="24"/>
        <v>0</v>
      </c>
      <c r="D85" s="83">
        <f t="shared" si="24"/>
        <v>0</v>
      </c>
      <c r="E85" s="83">
        <f t="shared" si="24"/>
        <v>0</v>
      </c>
      <c r="F85" s="83">
        <f t="shared" si="24"/>
        <v>0</v>
      </c>
      <c r="G85" s="83">
        <f t="shared" si="24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5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5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5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5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5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5"/>
        <v>0</v>
      </c>
    </row>
    <row r="93" spans="1:7" x14ac:dyDescent="0.25">
      <c r="A93" s="84" t="s">
        <v>313</v>
      </c>
      <c r="B93" s="83">
        <f t="shared" ref="B93:G93" si="26">SUM(B94:B102)</f>
        <v>0</v>
      </c>
      <c r="C93" s="83">
        <f t="shared" si="26"/>
        <v>0</v>
      </c>
      <c r="D93" s="83">
        <f t="shared" si="26"/>
        <v>0</v>
      </c>
      <c r="E93" s="83">
        <f t="shared" si="26"/>
        <v>0</v>
      </c>
      <c r="F93" s="83">
        <f t="shared" si="26"/>
        <v>0</v>
      </c>
      <c r="G93" s="83">
        <f t="shared" si="26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7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7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7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7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7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7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7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7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8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8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8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8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8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8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8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8"/>
        <v>0</v>
      </c>
    </row>
    <row r="113" spans="1:7" x14ac:dyDescent="0.25">
      <c r="A113" s="84" t="s">
        <v>333</v>
      </c>
      <c r="B113" s="83">
        <f t="shared" ref="B113:G113" si="29">SUM(B114:B122)</f>
        <v>0</v>
      </c>
      <c r="C113" s="83">
        <f t="shared" si="29"/>
        <v>0</v>
      </c>
      <c r="D113" s="83">
        <f t="shared" si="29"/>
        <v>0</v>
      </c>
      <c r="E113" s="83">
        <f t="shared" si="29"/>
        <v>0</v>
      </c>
      <c r="F113" s="83">
        <f t="shared" si="29"/>
        <v>0</v>
      </c>
      <c r="G113" s="83">
        <f t="shared" si="29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30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30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30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30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30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30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30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30"/>
        <v>0</v>
      </c>
    </row>
    <row r="123" spans="1:7" x14ac:dyDescent="0.25">
      <c r="A123" s="84" t="s">
        <v>343</v>
      </c>
      <c r="B123" s="83">
        <f t="shared" ref="B123:G123" si="31">SUM(B124:B132)</f>
        <v>0</v>
      </c>
      <c r="C123" s="83">
        <f t="shared" si="31"/>
        <v>0</v>
      </c>
      <c r="D123" s="83">
        <f t="shared" si="31"/>
        <v>0</v>
      </c>
      <c r="E123" s="83">
        <f t="shared" si="31"/>
        <v>0</v>
      </c>
      <c r="F123" s="83">
        <f t="shared" si="31"/>
        <v>0</v>
      </c>
      <c r="G123" s="83">
        <f t="shared" si="31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32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32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32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32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32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32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32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32"/>
        <v>0</v>
      </c>
    </row>
    <row r="133" spans="1:7" x14ac:dyDescent="0.25">
      <c r="A133" s="84" t="s">
        <v>353</v>
      </c>
      <c r="B133" s="83">
        <f t="shared" ref="B133:G133" si="33">SUM(B134:B136)</f>
        <v>0</v>
      </c>
      <c r="C133" s="83">
        <f t="shared" si="33"/>
        <v>0</v>
      </c>
      <c r="D133" s="83">
        <f t="shared" si="33"/>
        <v>0</v>
      </c>
      <c r="E133" s="83">
        <f t="shared" si="33"/>
        <v>0</v>
      </c>
      <c r="F133" s="83">
        <f t="shared" si="33"/>
        <v>0</v>
      </c>
      <c r="G133" s="83">
        <f t="shared" si="33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4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4"/>
        <v>0</v>
      </c>
    </row>
    <row r="137" spans="1:7" x14ac:dyDescent="0.25">
      <c r="A137" s="84" t="s">
        <v>357</v>
      </c>
      <c r="B137" s="83">
        <f t="shared" ref="B137:G137" si="35">SUM(B138:B142,B144:B145)</f>
        <v>0</v>
      </c>
      <c r="C137" s="83">
        <f t="shared" si="35"/>
        <v>0</v>
      </c>
      <c r="D137" s="83">
        <f t="shared" si="35"/>
        <v>0</v>
      </c>
      <c r="E137" s="83">
        <f t="shared" si="35"/>
        <v>0</v>
      </c>
      <c r="F137" s="83">
        <f t="shared" si="35"/>
        <v>0</v>
      </c>
      <c r="G137" s="83">
        <f t="shared" si="35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6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6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6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6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6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6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6"/>
        <v>0</v>
      </c>
    </row>
    <row r="146" spans="1:7" x14ac:dyDescent="0.25">
      <c r="A146" s="84" t="s">
        <v>366</v>
      </c>
      <c r="B146" s="83">
        <f t="shared" ref="B146:G146" si="37">SUM(B147:B149)</f>
        <v>0</v>
      </c>
      <c r="C146" s="83">
        <f t="shared" si="37"/>
        <v>0</v>
      </c>
      <c r="D146" s="83">
        <f t="shared" si="37"/>
        <v>0</v>
      </c>
      <c r="E146" s="83">
        <f t="shared" si="37"/>
        <v>0</v>
      </c>
      <c r="F146" s="83">
        <f t="shared" si="37"/>
        <v>0</v>
      </c>
      <c r="G146" s="83">
        <f t="shared" si="37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8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8"/>
        <v>0</v>
      </c>
    </row>
    <row r="150" spans="1:7" x14ac:dyDescent="0.25">
      <c r="A150" s="84" t="s">
        <v>370</v>
      </c>
      <c r="B150" s="83">
        <f t="shared" ref="B150:G150" si="39">SUM(B151:B157)</f>
        <v>0</v>
      </c>
      <c r="C150" s="83">
        <f t="shared" si="39"/>
        <v>0</v>
      </c>
      <c r="D150" s="83">
        <f t="shared" si="39"/>
        <v>0</v>
      </c>
      <c r="E150" s="83">
        <f t="shared" si="39"/>
        <v>0</v>
      </c>
      <c r="F150" s="83">
        <f t="shared" si="39"/>
        <v>0</v>
      </c>
      <c r="G150" s="83">
        <f t="shared" si="39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40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40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40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40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40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40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41">B9+B84</f>
        <v>2400000</v>
      </c>
      <c r="C159" s="90">
        <f t="shared" si="41"/>
        <v>532656</v>
      </c>
      <c r="D159" s="90">
        <f t="shared" si="41"/>
        <v>2932656</v>
      </c>
      <c r="E159" s="90">
        <f t="shared" si="41"/>
        <v>2932656</v>
      </c>
      <c r="F159" s="90">
        <f t="shared" si="41"/>
        <v>2926403</v>
      </c>
      <c r="G159" s="90">
        <f>G9+G84</f>
        <v>0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 G19:G27 B18:C18 G29:G37 B28:F28 G39:G47 B38:F38 B49:B57 B48:F48 B59:G61 B58:F58 B63:G70 B62:F62 B71:F92 B94:F159 B93:C93 E93:F93 B17 G12:G15 G16 G17 B10 E10:G10 E18:F18 G49:G57" unlockedFormula="1"/>
    <ignoredError sqref="G18 G28 G38 G48 G58 G62 G71:G158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opLeftCell="A7" zoomScale="75" zoomScaleNormal="75" workbookViewId="0">
      <selection activeCell="F13" sqref="F1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2" t="s">
        <v>380</v>
      </c>
      <c r="B1" s="183"/>
      <c r="C1" s="183"/>
      <c r="D1" s="183"/>
      <c r="E1" s="183"/>
      <c r="F1" s="183"/>
      <c r="G1" s="184"/>
    </row>
    <row r="2" spans="1:7" ht="15" customHeight="1" x14ac:dyDescent="0.25">
      <c r="A2" s="110" t="str">
        <f>'Formato 1'!A2</f>
        <v>Comisión Municipal del Deporte de Dolores Hidalgo, CIN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7" t="s">
        <v>4</v>
      </c>
      <c r="B7" s="179" t="s">
        <v>298</v>
      </c>
      <c r="C7" s="179"/>
      <c r="D7" s="179"/>
      <c r="E7" s="179"/>
      <c r="F7" s="179"/>
      <c r="G7" s="181" t="s">
        <v>299</v>
      </c>
    </row>
    <row r="8" spans="1:7" ht="30" x14ac:dyDescent="0.25">
      <c r="A8" s="17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80"/>
    </row>
    <row r="9" spans="1:7" ht="15.75" customHeight="1" x14ac:dyDescent="0.25">
      <c r="A9" s="26" t="s">
        <v>382</v>
      </c>
      <c r="B9" s="30">
        <f>SUM(B10:B17)</f>
        <v>2400000</v>
      </c>
      <c r="C9" s="30">
        <f t="shared" ref="C9:G9" si="0">SUM(C10:C17)</f>
        <v>532656</v>
      </c>
      <c r="D9" s="30">
        <f t="shared" si="0"/>
        <v>2932656</v>
      </c>
      <c r="E9" s="30">
        <f t="shared" si="0"/>
        <v>2932656</v>
      </c>
      <c r="F9" s="30">
        <f t="shared" si="0"/>
        <v>2926403</v>
      </c>
      <c r="G9" s="30">
        <f t="shared" si="0"/>
        <v>0</v>
      </c>
    </row>
    <row r="10" spans="1:7" x14ac:dyDescent="0.25">
      <c r="A10" s="63" t="s">
        <v>589</v>
      </c>
      <c r="B10" s="75">
        <v>2400000</v>
      </c>
      <c r="C10" s="171">
        <v>532656</v>
      </c>
      <c r="D10" s="75">
        <f>B10+C10</f>
        <v>2932656</v>
      </c>
      <c r="E10" s="172">
        <v>2932656</v>
      </c>
      <c r="F10" s="172">
        <v>2926403</v>
      </c>
      <c r="G10" s="75">
        <f>D10-E10</f>
        <v>0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7" si="1">D11-E11</f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si="1"/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1"/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2">SUM(C20:C27)</f>
        <v>0</v>
      </c>
      <c r="D19" s="4">
        <f t="shared" si="2"/>
        <v>0</v>
      </c>
      <c r="E19" s="4">
        <f t="shared" si="2"/>
        <v>0</v>
      </c>
      <c r="F19" s="4">
        <f t="shared" si="2"/>
        <v>0</v>
      </c>
      <c r="G19" s="4">
        <f t="shared" si="2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3">D20-E20</f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3"/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3"/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3"/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f t="shared" si="3"/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3"/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3"/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3"/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2400000</v>
      </c>
      <c r="C29" s="4">
        <f t="shared" ref="C29:G29" si="4">SUM(C19,C9)</f>
        <v>532656</v>
      </c>
      <c r="D29" s="4">
        <f t="shared" si="4"/>
        <v>2932656</v>
      </c>
      <c r="E29" s="4">
        <f t="shared" si="4"/>
        <v>2932656</v>
      </c>
      <c r="F29" s="4">
        <f t="shared" si="4"/>
        <v>2926403</v>
      </c>
      <c r="G29" s="4">
        <f t="shared" si="4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8:G19 B11:F17 B28:G29 B20:F2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C66" zoomScale="75" zoomScaleNormal="75" workbookViewId="0">
      <selection activeCell="C19" sqref="C19:F1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8" t="s">
        <v>392</v>
      </c>
      <c r="B1" s="189"/>
      <c r="C1" s="189"/>
      <c r="D1" s="189"/>
      <c r="E1" s="189"/>
      <c r="F1" s="189"/>
      <c r="G1" s="189"/>
    </row>
    <row r="2" spans="1:7" x14ac:dyDescent="0.25">
      <c r="A2" s="110" t="str">
        <f>'Formato 1'!A2</f>
        <v>Comisión Municipal del Deporte de Dolores Hidalgo, CIN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7" t="s">
        <v>4</v>
      </c>
      <c r="B7" s="185" t="s">
        <v>298</v>
      </c>
      <c r="C7" s="186"/>
      <c r="D7" s="186"/>
      <c r="E7" s="186"/>
      <c r="F7" s="187"/>
      <c r="G7" s="181" t="s">
        <v>395</v>
      </c>
    </row>
    <row r="8" spans="1:7" ht="30" x14ac:dyDescent="0.25">
      <c r="A8" s="178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80"/>
    </row>
    <row r="9" spans="1:7" ht="16.5" customHeight="1" x14ac:dyDescent="0.25">
      <c r="A9" s="26" t="s">
        <v>397</v>
      </c>
      <c r="B9" s="30">
        <f>SUM(B10,B19,B27,B37)</f>
        <v>2400000</v>
      </c>
      <c r="C9" s="30">
        <f t="shared" ref="C9:G9" si="0">SUM(C10,C19,C27,C37)</f>
        <v>532656</v>
      </c>
      <c r="D9" s="30">
        <f t="shared" si="0"/>
        <v>2932656</v>
      </c>
      <c r="E9" s="30">
        <f t="shared" si="0"/>
        <v>2932656</v>
      </c>
      <c r="F9" s="30">
        <f t="shared" si="0"/>
        <v>2926403</v>
      </c>
      <c r="G9" s="30">
        <f t="shared" si="0"/>
        <v>0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>D11-E11</f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ref="G12:G41" si="2">D12-E12</f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2"/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2"/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2"/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f t="shared" si="2"/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 t="shared" si="2"/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si="2"/>
        <v>0</v>
      </c>
    </row>
    <row r="19" spans="1:7" x14ac:dyDescent="0.25">
      <c r="A19" s="58" t="s">
        <v>407</v>
      </c>
      <c r="B19" s="47">
        <f>SUM(B20:B26)</f>
        <v>2400000</v>
      </c>
      <c r="C19" s="168">
        <f>SUM(C20:C26)</f>
        <v>532656</v>
      </c>
      <c r="D19" s="168">
        <f t="shared" ref="D19:F19" si="3">SUM(D20:D26)</f>
        <v>2932656</v>
      </c>
      <c r="E19" s="168">
        <f t="shared" si="3"/>
        <v>2932656</v>
      </c>
      <c r="F19" s="168">
        <f t="shared" si="3"/>
        <v>2926403</v>
      </c>
      <c r="G19" s="47">
        <f>SUM(G20:G26)</f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411</v>
      </c>
      <c r="B23" s="168">
        <v>2400000</v>
      </c>
      <c r="C23" s="168">
        <v>532656</v>
      </c>
      <c r="D23" s="168">
        <f t="shared" ref="D23" si="4">B23+C23</f>
        <v>2932656</v>
      </c>
      <c r="E23" s="168">
        <v>2932656</v>
      </c>
      <c r="F23" s="168">
        <v>2926403</v>
      </c>
      <c r="G23" s="168">
        <f t="shared" si="2"/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5">SUM(C28:C36)</f>
        <v>0</v>
      </c>
      <c r="D27" s="47">
        <f t="shared" si="5"/>
        <v>0</v>
      </c>
      <c r="E27" s="47">
        <f t="shared" si="5"/>
        <v>0</v>
      </c>
      <c r="F27" s="47">
        <f t="shared" si="5"/>
        <v>0</v>
      </c>
      <c r="G27" s="47">
        <f t="shared" si="5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f t="shared" si="2"/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 t="shared" si="2"/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si="2"/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2"/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2"/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2"/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2"/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f t="shared" si="2"/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 t="shared" si="2"/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6">SUM(C38:C41)</f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 t="shared" si="2"/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 t="shared" si="2"/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f t="shared" si="2"/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f t="shared" si="2"/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7">SUM(C44,C53,C61,C71)</f>
        <v>0</v>
      </c>
      <c r="D43" s="4">
        <f t="shared" si="7"/>
        <v>0</v>
      </c>
      <c r="E43" s="4">
        <f t="shared" si="7"/>
        <v>0</v>
      </c>
      <c r="F43" s="4">
        <f t="shared" si="7"/>
        <v>0</v>
      </c>
      <c r="G43" s="4">
        <f t="shared" si="7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8">SUM(C45:C52)</f>
        <v>0</v>
      </c>
      <c r="D44" s="47">
        <f t="shared" si="8"/>
        <v>0</v>
      </c>
      <c r="E44" s="47">
        <f t="shared" si="8"/>
        <v>0</v>
      </c>
      <c r="F44" s="47">
        <f t="shared" si="8"/>
        <v>0</v>
      </c>
      <c r="G44" s="47">
        <f t="shared" si="8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f t="shared" ref="G45:G52" si="9">D45-E45</f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 t="shared" si="9"/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si="9"/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10">SUM(C54:C60)</f>
        <v>0</v>
      </c>
      <c r="D53" s="47">
        <f t="shared" si="10"/>
        <v>0</v>
      </c>
      <c r="E53" s="47">
        <f t="shared" si="10"/>
        <v>0</v>
      </c>
      <c r="F53" s="47">
        <f t="shared" si="10"/>
        <v>0</v>
      </c>
      <c r="G53" s="47">
        <f t="shared" si="10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f t="shared" ref="G54:G75" si="11">D54-E54</f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 t="shared" si="11"/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si="11"/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f t="shared" si="11"/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 t="shared" si="11"/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12">SUM(C62:C70)</f>
        <v>0</v>
      </c>
      <c r="D61" s="47">
        <f t="shared" si="12"/>
        <v>0</v>
      </c>
      <c r="E61" s="47">
        <f t="shared" si="12"/>
        <v>0</v>
      </c>
      <c r="F61" s="47">
        <f t="shared" si="12"/>
        <v>0</v>
      </c>
      <c r="G61" s="47">
        <f t="shared" si="12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1"/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1"/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f t="shared" si="11"/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f t="shared" si="11"/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f t="shared" si="11"/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f t="shared" si="11"/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 t="shared" si="11"/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f t="shared" si="11"/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f t="shared" si="11"/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13">SUM(C72:C75)</f>
        <v>0</v>
      </c>
      <c r="D71" s="47">
        <f t="shared" si="13"/>
        <v>0</v>
      </c>
      <c r="E71" s="47">
        <f t="shared" si="13"/>
        <v>0</v>
      </c>
      <c r="F71" s="47">
        <f t="shared" si="13"/>
        <v>0</v>
      </c>
      <c r="G71" s="47">
        <f t="shared" si="13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f t="shared" si="11"/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 t="shared" si="11"/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 t="shared" si="11"/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f t="shared" si="11"/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2400000</v>
      </c>
      <c r="C77" s="4">
        <f t="shared" ref="C77:G77" si="14">C43+C9</f>
        <v>532656</v>
      </c>
      <c r="D77" s="4">
        <f t="shared" si="14"/>
        <v>2932656</v>
      </c>
      <c r="E77" s="4">
        <f t="shared" si="14"/>
        <v>2932656</v>
      </c>
      <c r="F77" s="4">
        <f t="shared" si="14"/>
        <v>2926403</v>
      </c>
      <c r="G77" s="4">
        <f t="shared" si="14"/>
        <v>0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28:G36 B61:G61 B9:B10 B37:G37 C72:G75 B27:G27 B53:G53 C62:G70 B43:B44 B71:G71 B76:G77 C9:G18 C20:G26 C38:G41 C43:G52 C54:G60 B19:G1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27:G27 B11:F11 B12:F18 B24:F26 B20:F22 B37:G37 B28:F36 B42:G44 B38:F41 B53:G53 B45:F52 B61:G61 B54:F60 B71:G71 B62:F70 B76:G77 B72:F7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B13" zoomScale="75" zoomScaleNormal="75" workbookViewId="0">
      <selection activeCell="F11" sqref="F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2" t="s">
        <v>431</v>
      </c>
      <c r="B1" s="174"/>
      <c r="C1" s="174"/>
      <c r="D1" s="174"/>
      <c r="E1" s="174"/>
      <c r="F1" s="174"/>
      <c r="G1" s="175"/>
    </row>
    <row r="2" spans="1:7" x14ac:dyDescent="0.25">
      <c r="A2" s="110" t="str">
        <f>'Formato 1'!A2</f>
        <v>Comisión Municipal del Deporte de Dolores Hidalgo, CIN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77" t="s">
        <v>433</v>
      </c>
      <c r="B7" s="180" t="s">
        <v>298</v>
      </c>
      <c r="C7" s="180"/>
      <c r="D7" s="180"/>
      <c r="E7" s="180"/>
      <c r="F7" s="180"/>
      <c r="G7" s="180" t="s">
        <v>299</v>
      </c>
    </row>
    <row r="8" spans="1:7" ht="30" x14ac:dyDescent="0.25">
      <c r="A8" s="178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90"/>
    </row>
    <row r="9" spans="1:7" ht="15.75" customHeight="1" x14ac:dyDescent="0.25">
      <c r="A9" s="26" t="s">
        <v>434</v>
      </c>
      <c r="B9" s="119">
        <f>SUM(B10,B11,B12,B15,B16,B19)</f>
        <v>1985623.43</v>
      </c>
      <c r="C9" s="119">
        <f t="shared" ref="C9:G9" si="0">SUM(C10,C11,C12,C15,C16,C19)</f>
        <v>-30204.82</v>
      </c>
      <c r="D9" s="119">
        <f t="shared" si="0"/>
        <v>1955418.6099999999</v>
      </c>
      <c r="E9" s="119">
        <f t="shared" si="0"/>
        <v>1955418.61</v>
      </c>
      <c r="F9" s="119">
        <f t="shared" si="0"/>
        <v>1955418.61</v>
      </c>
      <c r="G9" s="119">
        <f t="shared" si="0"/>
        <v>0</v>
      </c>
    </row>
    <row r="10" spans="1:7" x14ac:dyDescent="0.25">
      <c r="A10" s="58" t="s">
        <v>435</v>
      </c>
      <c r="B10" s="75">
        <v>1985623.43</v>
      </c>
      <c r="C10" s="75">
        <v>-30204.82</v>
      </c>
      <c r="D10" s="75">
        <f>+B10+C10</f>
        <v>1955418.6099999999</v>
      </c>
      <c r="E10" s="75">
        <v>1955418.61</v>
      </c>
      <c r="F10" s="75">
        <v>1955418.61</v>
      </c>
      <c r="G10" s="76">
        <f>D10-E10</f>
        <v>0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1985623.43</v>
      </c>
      <c r="C33" s="119">
        <f t="shared" ref="C33:G33" si="8">C21+C9</f>
        <v>-30204.82</v>
      </c>
      <c r="D33" s="119">
        <f t="shared" si="8"/>
        <v>1955418.6099999999</v>
      </c>
      <c r="E33" s="119">
        <f t="shared" si="8"/>
        <v>1955418.61</v>
      </c>
      <c r="F33" s="119">
        <f t="shared" si="8"/>
        <v>1955418.61</v>
      </c>
      <c r="G33" s="119">
        <f t="shared" si="8"/>
        <v>0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COMUDE</cp:lastModifiedBy>
  <cp:revision/>
  <cp:lastPrinted>2024-03-20T14:35:03Z</cp:lastPrinted>
  <dcterms:created xsi:type="dcterms:W3CDTF">2023-03-16T22:14:51Z</dcterms:created>
  <dcterms:modified xsi:type="dcterms:W3CDTF">2025-01-24T18:02:50Z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