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CUENTA PUBLICA 2024\"/>
    </mc:Choice>
  </mc:AlternateContent>
  <xr:revisionPtr revIDLastSave="0" documentId="13_ncr:1_{63DC2A8C-9D6A-4EB8-8E60-C8AE934D0E26}" xr6:coauthVersionLast="47" xr6:coauthVersionMax="47" xr10:uidLastSave="{00000000-0000-0000-0000-000000000000}"/>
  <bookViews>
    <workbookView xWindow="-120" yWindow="-120" windowWidth="29040" windowHeight="1584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<sst xmlns="http://schemas.openxmlformats.org/spreadsheetml/2006/main" count="859" uniqueCount="603">
  <si>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</si>
  <si>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</si>
  <si>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</si>
  <si>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</si>
  <si>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</si>
  <si>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</si>
  <si>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</si>
  <si>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</si>
  <si>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</si>
  <si>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</si>
  <si>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</si>
  <si>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</si>
  <si>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</si>
  <si>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</si>
  <si>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</si>
  <si>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</si>
  <si>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</si>
  <si>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</si>
  <si>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</si>
  <si>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</si>
  <si>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</si>
  <si>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</si>
  <si>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</si>
  <si>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</si>
  <si>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</si>
  <si>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</si>
  <si>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</si>
  <si>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</si>
  <si>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</si>
  <si>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</si>
  <si>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</si>
  <si>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</si>
  <si>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</si>
  <si>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</si>
  <si>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</si>
  <si>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</si>
  <si>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</si>
  <si>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</si>
  <si>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</si>
  <si>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</si>
  <si>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</si>
  <si>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</si>
  <si>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</si>
  <si>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</si>
  <si>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</si>
  <si>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</si>
  <si>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</si>
  <si>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</si>
  <si>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</si>
  <si>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</si>
  <si>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</si>
  <si>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</si>
  <si>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</si>
  <si>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</si>
  <si>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</si>
  <si>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</si>
  <si>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</si>
  <si>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</si>
  <si>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</si>
  <si>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</si>
  <si>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</si>
  <si>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</si>
  <si>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</si>
  <si>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</si>
  <si>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</si>
  <si>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</si>
  <si>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</si>
  <si>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</si>
  <si>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</si>
  <si>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</si>
  <si>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</si>
  <si>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</si>
  <si>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</si>
  <si>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</si>
  <si>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</si>
  <si>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</si>
  <si>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</si>
  <si>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</si>
  <si>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</si>
  <si>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</si>
  <si>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</si>
  <si>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</si>
  <si>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</si>
  <si>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</si>
  <si>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</si>
  <si>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</si>
  <si>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</si>
  <si>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</si>
  <si>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</si>
  <si>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</si>
  <si>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</si>
  <si>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</si>
  <si>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</si>
  <si>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</si>
  <si>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</si>
  <si>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</si>
  <si>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</si>
  <si>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</si>
  <si>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</si>
  <si>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</si>
  <si>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</si>
  <si>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</si>
  <si>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</si>
  <si>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</si>
  <si>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</si>
  <si>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</si>
  <si>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</si>
  <si>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</si>
  <si>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</si>
  <si>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</si>
  <si>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</si>
  <si>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</si>
  <si>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</si>
  <si>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</si>
  <si>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</si>
  <si>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</si>
  <si>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</si>
  <si>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</si>
  <si>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</si>
  <si>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</si>
  <si>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</si>
  <si>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</si>
  <si>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</si>
  <si>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</si>
  <si>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</si>
  <si>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</si>
  <si>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</si>
  <si>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</si>
  <si>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</si>
  <si>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</si>
  <si>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</si>
  <si>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</si>
  <si>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</si>
  <si>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</si>
  <si>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</si>
  <si>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</si>
  <si>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</si>
  <si>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</si>
  <si>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</si>
  <si>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</si>
  <si>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</si>
  <si>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</si>
  <si>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</si>
  <si>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</si>
  <si>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</si>
  <si>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</si>
  <si>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</si>
  <si>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</si>
  <si>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</si>
  <si>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</si>
  <si>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</si>
  <si>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</si>
  <si>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</si>
  <si>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</si>
  <si>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</si>
  <si>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</si>
  <si>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</si>
  <si>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</si>
  <si>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</si>
  <si>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</si>
  <si>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</si>
  <si>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</si>
  <si>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</si>
  <si>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</si>
  <si>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</si>
  <si>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</si>
  <si>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</si>
  <si>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</si>
  <si>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</si>
  <si>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</si>
  <si>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</si>
  <si>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</si>
  <si>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</si>
  <si>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</si>
  <si>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</si>
  <si>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</si>
  <si>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</si>
  <si>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</si>
  <si>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</si>
  <si>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</si>
  <si>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</si>
  <si>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</si>
  <si>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</si>
  <si>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</si>
  <si>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</si>
  <si>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</si>
  <si>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</si>
  <si>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</si>
  <si>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</si>
  <si>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</si>
  <si>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</si>
  <si>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</si>
  <si>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</si>
  <si>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</si>
  <si>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</si>
  <si>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</si>
  <si>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</si>
  <si>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</si>
  <si>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</si>
  <si>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</si>
  <si>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</si>
  <si>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</si>
  <si>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</si>
  <si>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</si>
  <si>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</si>
  <si>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</si>
  <si>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</si>
  <si>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</si>
  <si>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</si>
  <si>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</si>
  <si>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</si>
  <si>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</si>
  <si>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</si>
  <si>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</si>
  <si>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</si>
  <si>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</si>
  <si>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</si>
  <si>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</si>
  <si>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</si>
  <si>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</si>
  <si>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</si>
  <si>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</si>
  <si>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</si>
  <si>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</si>
  <si>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</si>
  <si>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</si>
  <si>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</si>
  <si>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</si>
  <si>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</si>
  <si>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</si>
  <si>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</si>
  <si>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</si>
  <si>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</si>
  <si>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</si>
  <si>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</si>
  <si>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</si>
  <si>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</si>
  <si>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</si>
  <si>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</si>
  <si>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</si>
  <si>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</si>
  <si>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</si>
  <si>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</si>
  <si>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</si>
  <si>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</si>
  <si>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</si>
  <si>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</si>
  <si>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</si>
  <si>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</si>
  <si>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</si>
  <si>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</si>
  <si>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</si>
  <si>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</si>
  <si>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</si>
  <si>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</si>
  <si>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</si>
  <si>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</si>
  <si>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</si>
  <si>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</si>
  <si>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</si>
  <si>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</si>
  <si>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</si>
  <si>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</si>
  <si>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</si>
  <si>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</si>
  <si>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</si>
  <si>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</si>
  <si>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</si>
  <si>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</si>
  <si>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</si>
  <si>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</si>
  <si>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</si>
  <si>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</si>
  <si>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</si>
  <si>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</si>
  <si>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</si>
  <si>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</si>
  <si>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</si>
  <si>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</si>
  <si>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</si>
  <si>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</si>
  <si>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</si>
  <si>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</si>
  <si>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</si>
  <si>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</si>
  <si>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</si>
  <si>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</si>
  <si>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</si>
  <si>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</si>
  <si>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</si>
  <si>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</si>
  <si>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</si>
  <si>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</si>
  <si>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</si>
  <si>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</si>
  <si>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</si>
  <si>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</si>
  <si>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</si>
  <si>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</si>
  <si>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</si>
  <si>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</si>
  <si>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</si>
  <si>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</si>
  <si>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</si>
  <si>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</si>
  <si>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</si>
  <si>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</si>
  <si>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</si>
  <si>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</si>
  <si>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</si>
  <si>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</si>
  <si>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</si>
  <si>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</si>
  <si>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</si>
  <si>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</si>
  <si>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</si>
  <si>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</si>
  <si>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</si>
  <si>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</si>
  <si>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</si>
  <si>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</si>
  <si>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</si>
  <si>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</si>
  <si>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</si>
  <si>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</si>
  <si>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</si>
  <si>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</si>
  <si>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</si>
  <si>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</si>
  <si>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</si>
  <si>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</si>
  <si>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</si>
  <si>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</si>
  <si>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</si>
  <si>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</si>
  <si>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</si>
  <si>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</si>
  <si>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</si>
  <si>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</si>
  <si>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</si>
  <si>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</si>
  <si>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</si>
  <si>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</si>
  <si>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</si>
  <si>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</si>
  <si>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</si>
  <si>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</si>
  <si>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</si>
  <si>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</si>
  <si>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</si>
  <si>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</si>
  <si>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</si>
  <si>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</si>
  <si>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</si>
  <si>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</si>
  <si>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</si>
  <si>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</si>
  <si>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</si>
  <si>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</si>
  <si>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</si>
  <si>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</si>
  <si>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</si>
  <si>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</si>
  <si>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</si>
  <si>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</si>
  <si>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</si>
  <si>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</si>
  <si>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</si>
  <si>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</si>
  <si>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</si>
  <si>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</si>
  <si>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</si>
  <si>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</si>
  <si>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</si>
  <si>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</si>
  <si>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</si>
  <si>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</si>
  <si>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</si>
  <si>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</si>
  <si>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</si>
  <si>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</si>
  <si>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</si>
  <si>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</si>
  <si>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</si>
  <si>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</si>
  <si>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</si>
  <si>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</si>
  <si>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</si>
  <si>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</si>
  <si>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</si>
  <si>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</si>
  <si>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</si>
  <si>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</si>
  <si>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</si>
  <si>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</si>
  <si>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</si>
  <si>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</si>
  <si>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</si>
  <si>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</si>
  <si>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</si>
  <si>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</si>
  <si>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</si>
  <si>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</si>
  <si>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</si>
  <si>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</si>
  <si>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</si>
  <si>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</si>
  <si>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</si>
  <si>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</si>
  <si>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</si>
  <si>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</si>
  <si>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</si>
  <si>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</si>
  <si>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</si>
  <si>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</si>
  <si>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</si>
  <si>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</si>
  <si>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</si>
  <si>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</si>
  <si>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</si>
  <si>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</si>
  <si>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</si>
  <si>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</si>
  <si>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</si>
  <si>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</si>
  <si>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</si>
  <si>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</si>
  <si>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</si>
  <si>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</si>
  <si>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</si>
  <si>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</si>
  <si>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</si>
  <si>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</si>
  <si>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</si>
  <si>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</si>
  <si>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</si>
  <si>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</si>
  <si>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</si>
  <si>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</si>
  <si>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</si>
  <si>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</si>
  <si>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</si>
  <si>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</si>
  <si>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</si>
  <si>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</si>
  <si>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</si>
  <si>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</si>
  <si>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</si>
  <si>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</si>
  <si>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</si>
  <si>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</si>
  <si>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</si>
  <si>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</si>
  <si>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</si>
  <si>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</si>
  <si>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</si>
  <si>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</si>
  <si>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</si>
  <si>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</si>
  <si>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</si>
  <si>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</si>
  <si>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</si>
  <si>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</si>
  <si>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</si>
  <si>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</si>
  <si>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</si>
  <si>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</si>
  <si>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</si>
  <si>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</si>
  <si>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</si>
  <si>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</si>
  <si>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</si>
  <si>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</si>
  <si>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</si>
  <si>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</si>
  <si>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</si>
  <si>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</si>
  <si>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</si>
  <si>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</si>
  <si>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</si>
  <si>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</si>
  <si>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</si>
  <si>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</si>
  <si>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</si>
  <si>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</si>
  <si>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</si>
  <si>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</si>
  <si>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</si>
  <si>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</si>
  <si>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</si>
  <si>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</si>
  <si>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</si>
  <si>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</si>
  <si>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</si>
  <si>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</si>
  <si>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</si>
  <si>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</si>
  <si>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</si>
  <si>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</si>
  <si>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</si>
  <si>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</si>
  <si>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</si>
  <si>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</si>
  <si>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</si>
  <si>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</si>
  <si>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</si>
  <si>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</si>
  <si>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</si>
  <si>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</si>
  <si>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</si>
  <si>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</si>
  <si>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</si>
  <si>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</si>
  <si>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</si>
  <si>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</si>
  <si>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</si>
  <si>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</si>
  <si>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</si>
  <si>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</si>
  <si>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</si>
  <si>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</si>
  <si>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</si>
  <si>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</si>
  <si>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</si>
  <si>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</si>
  <si>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</si>
  <si>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</si>
  <si>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</si>
  <si>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</si>
  <si>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</si>
  <si>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</si>
  <si>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</si>
  <si>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</si>
  <si>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</si>
  <si>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</si>
  <si>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</si>
  <si>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</si>
  <si>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</si>
  <si>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</si>
  <si>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</si>
  <si>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</si>
  <si>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</si>
  <si>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</si>
  <si>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</si>
  <si>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</si>
  <si>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</si>
  <si>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</si>
  <si>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</si>
  <si>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</si>
  <si>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</si>
  <si>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</si>
  <si>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</si>
  <si>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</si>
  <si>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</si>
  <si>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</si>
  <si>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</si>
  <si>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</si>
  <si>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</si>
  <si>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</si>
  <si>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</si>
  <si>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</si>
  <si>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</si>
  <si>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</si>
  <si>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</si>
  <si>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</si>
  <si>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</si>
  <si>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</si>
  <si>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</si>
  <si>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</si>
  <si>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</si>
  <si>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</si>
  <si>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</si>
  <si>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</si>
  <si>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</si>
  <si>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</si>
  <si>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</si>
  <si>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</si>
  <si>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</si>
  <si>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</si>
  <si>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</si>
  <si>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</si>
  <si>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</si>
  <si>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</si>
  <si>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</si>
  <si>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</si>
  <si>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</si>
  <si>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</si>
  <si>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</si>
  <si>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</si>
  <si>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</si>
  <si>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</si>
  <si>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</si>
  <si>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</si>
  <si>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</si>
  <si>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</si>
  <si>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</si>
  <si>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</si>
  <si>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</si>
  <si>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</si>
  <si>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</si>
  <si>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Instituto Municipal de Vivienda de Dolores Hidalgo, Gto.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</si>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</sst>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46</xdr:row>
      <xdr:rowOff>104775</xdr:rowOff>
    </xdr:from>
    <xdr:to>
      <xdr:col>1</xdr:col>
      <xdr:colOff>3143250</xdr:colOff>
      <xdr:row>57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91BC54F9-3218-42AE-BF3F-005B5074228F}"/>
            </a:ext>
          </a:extLst>
        </xdr:cNvPr>
        <xdr:cNvSpPr txBox="1">
          <a:spLocks noChangeArrowheads="1"/>
        </xdr:cNvSpPr>
      </xdr:nvSpPr>
      <xdr:spPr bwMode="auto">
        <a:xfrm>
          <a:off x="1057275" y="6962775"/>
          <a:ext cx="3067050" cy="1504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  <a:tabLst>
              <a:tab pos="3095625" algn="l"/>
            </a:tabLst>
          </a:pPr>
          <a:r>
            <a:rPr lang="es-MX" sz="1000" b="1">
              <a:effectLst/>
              <a:latin typeface="Albertus Medium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________________________________ 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LIC. JOSÉ FRANCISCO GONZÁLEZ RODRÍGUEZ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800" b="1"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DIRECTOR DEL INSTITUTO MUNICIPAL DE VIVIENDA.</a:t>
          </a:r>
          <a:endParaRPr lang="es-MX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15" activePane="bottomLeft" state="frozen"/>
      <selection activeCell="A14" sqref="A14:B14"/>
      <selection pane="bottomLeft" activeCell="D3" sqref="D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14"/>
  <sheetViews>
    <sheetView zoomScaleNormal="100" workbookViewId="0">
      <selection activeCell="E94" sqref="E94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1961078.8900000001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1961078.8900000001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766826.14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766826.14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1194252.75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1194252.75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0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0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0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6226659.25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6115036.7699999996</v>
      </c>
      <c r="D95" s="124">
        <f>C95/$C$94</f>
        <v>0.98207345616351172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4720289.32</v>
      </c>
      <c r="D96" s="124">
        <f t="shared" ref="D96:D159" si="0">C96/$C$94</f>
        <v>0.75807734621097189</v>
      </c>
      <c r="E96" s="42"/>
    </row>
    <row r="97" spans="1:5" x14ac:dyDescent="0.2">
      <c r="A97" s="44">
        <v>5111</v>
      </c>
      <c r="B97" s="42" t="s">
        <v>279</v>
      </c>
      <c r="C97" s="45">
        <v>2802258.89</v>
      </c>
      <c r="D97" s="46">
        <f t="shared" si="0"/>
        <v>0.4500421136743592</v>
      </c>
      <c r="E97" s="42"/>
    </row>
    <row r="98" spans="1:5" x14ac:dyDescent="0.2">
      <c r="A98" s="44">
        <v>5112</v>
      </c>
      <c r="B98" s="42" t="s">
        <v>280</v>
      </c>
      <c r="C98" s="45">
        <v>680504.77</v>
      </c>
      <c r="D98" s="46">
        <f t="shared" si="0"/>
        <v>0.10928890480075652</v>
      </c>
      <c r="E98" s="42"/>
    </row>
    <row r="99" spans="1:5" x14ac:dyDescent="0.2">
      <c r="A99" s="44">
        <v>5113</v>
      </c>
      <c r="B99" s="42" t="s">
        <v>281</v>
      </c>
      <c r="C99" s="45">
        <v>545045.48</v>
      </c>
      <c r="D99" s="46">
        <f t="shared" si="0"/>
        <v>8.7534174926948177E-2</v>
      </c>
      <c r="E99" s="42"/>
    </row>
    <row r="100" spans="1:5" x14ac:dyDescent="0.2">
      <c r="A100" s="44">
        <v>5114</v>
      </c>
      <c r="B100" s="42" t="s">
        <v>282</v>
      </c>
      <c r="C100" s="45">
        <v>262318.82</v>
      </c>
      <c r="D100" s="46">
        <f t="shared" si="0"/>
        <v>4.2128340329527426E-2</v>
      </c>
      <c r="E100" s="42"/>
    </row>
    <row r="101" spans="1:5" x14ac:dyDescent="0.2">
      <c r="A101" s="44">
        <v>5115</v>
      </c>
      <c r="B101" s="42" t="s">
        <v>283</v>
      </c>
      <c r="C101" s="45">
        <v>430161.36</v>
      </c>
      <c r="D101" s="46">
        <f t="shared" si="0"/>
        <v>6.9083812479380488E-2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170413.66999999998</v>
      </c>
      <c r="D103" s="124">
        <f t="shared" si="0"/>
        <v>2.7368395018564726E-2</v>
      </c>
      <c r="E103" s="42"/>
    </row>
    <row r="104" spans="1:5" x14ac:dyDescent="0.2">
      <c r="A104" s="44">
        <v>5121</v>
      </c>
      <c r="B104" s="42" t="s">
        <v>286</v>
      </c>
      <c r="C104" s="45">
        <v>26268.71</v>
      </c>
      <c r="D104" s="46">
        <f t="shared" si="0"/>
        <v>4.2187486010255015E-3</v>
      </c>
      <c r="E104" s="42"/>
    </row>
    <row r="105" spans="1:5" x14ac:dyDescent="0.2">
      <c r="A105" s="44">
        <v>5122</v>
      </c>
      <c r="B105" s="42" t="s">
        <v>287</v>
      </c>
      <c r="C105" s="45">
        <v>0</v>
      </c>
      <c r="D105" s="46">
        <f t="shared" si="0"/>
        <v>0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0</v>
      </c>
      <c r="D107" s="46">
        <f t="shared" si="0"/>
        <v>0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90300.160000000003</v>
      </c>
      <c r="D109" s="46">
        <f t="shared" si="0"/>
        <v>1.450218429730196E-2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53844.800000000003</v>
      </c>
      <c r="D112" s="46">
        <f t="shared" si="0"/>
        <v>8.6474621202372697E-3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1224333.7799999998</v>
      </c>
      <c r="D113" s="124">
        <f t="shared" si="0"/>
        <v>0.19662771493397518</v>
      </c>
      <c r="E113" s="42"/>
    </row>
    <row r="114" spans="1:5" x14ac:dyDescent="0.2">
      <c r="A114" s="44">
        <v>5131</v>
      </c>
      <c r="B114" s="42" t="s">
        <v>296</v>
      </c>
      <c r="C114" s="45">
        <v>25565.38</v>
      </c>
      <c r="D114" s="46">
        <f t="shared" si="0"/>
        <v>4.1057939696957082E-3</v>
      </c>
      <c r="E114" s="42"/>
    </row>
    <row r="115" spans="1:5" x14ac:dyDescent="0.2">
      <c r="A115" s="44">
        <v>5132</v>
      </c>
      <c r="B115" s="42" t="s">
        <v>297</v>
      </c>
      <c r="C115" s="45">
        <v>307473.68</v>
      </c>
      <c r="D115" s="46">
        <f t="shared" si="0"/>
        <v>4.9380200145045676E-2</v>
      </c>
      <c r="E115" s="42"/>
    </row>
    <row r="116" spans="1:5" x14ac:dyDescent="0.2">
      <c r="A116" s="44">
        <v>5133</v>
      </c>
      <c r="B116" s="42" t="s">
        <v>298</v>
      </c>
      <c r="C116" s="45">
        <v>194509.36</v>
      </c>
      <c r="D116" s="46">
        <f t="shared" si="0"/>
        <v>3.1238157122537257E-2</v>
      </c>
      <c r="E116" s="42"/>
    </row>
    <row r="117" spans="1:5" x14ac:dyDescent="0.2">
      <c r="A117" s="44">
        <v>5134</v>
      </c>
      <c r="B117" s="42" t="s">
        <v>299</v>
      </c>
      <c r="C117" s="45">
        <v>88414.44</v>
      </c>
      <c r="D117" s="46">
        <f t="shared" si="0"/>
        <v>1.419933811216665E-2</v>
      </c>
      <c r="E117" s="42"/>
    </row>
    <row r="118" spans="1:5" x14ac:dyDescent="0.2">
      <c r="A118" s="44">
        <v>5135</v>
      </c>
      <c r="B118" s="42" t="s">
        <v>300</v>
      </c>
      <c r="C118" s="45">
        <v>130414</v>
      </c>
      <c r="D118" s="46">
        <f t="shared" si="0"/>
        <v>2.0944457495405744E-2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303</v>
      </c>
      <c r="C121" s="45">
        <v>45828.480000000003</v>
      </c>
      <c r="D121" s="46">
        <f t="shared" si="0"/>
        <v>7.3600430278885111E-3</v>
      </c>
      <c r="E121" s="42"/>
    </row>
    <row r="122" spans="1:5" x14ac:dyDescent="0.2">
      <c r="A122" s="44">
        <v>5139</v>
      </c>
      <c r="B122" s="42" t="s">
        <v>304</v>
      </c>
      <c r="C122" s="45">
        <v>432128.44</v>
      </c>
      <c r="D122" s="46">
        <f t="shared" si="0"/>
        <v>6.9399725061235693E-2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0</v>
      </c>
      <c r="D123" s="124">
        <f t="shared" si="0"/>
        <v>0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111622.48</v>
      </c>
      <c r="D181" s="124">
        <f t="shared" si="1"/>
        <v>1.7926543836488243E-2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111622.48</v>
      </c>
      <c r="D182" s="124">
        <f t="shared" si="1"/>
        <v>1.7926543836488243E-2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84159.64</v>
      </c>
      <c r="D187" s="46">
        <f t="shared" si="1"/>
        <v>1.3516018240439286E-2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27462.84</v>
      </c>
      <c r="D189" s="46">
        <f t="shared" si="1"/>
        <v>4.4105255960489569E-3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73"/>
  <sheetViews>
    <sheetView zoomScale="80" zoomScaleNormal="80" workbookViewId="0">
      <selection activeCell="A7" sqref="A7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2827851.88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10274454.359999999</v>
      </c>
      <c r="D15" s="18">
        <v>11468954.43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3972.88</v>
      </c>
      <c r="D20" s="18">
        <v>3972.88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5113197.8600000003</v>
      </c>
      <c r="D23" s="18">
        <v>5113197.8600000003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133594.32</v>
      </c>
      <c r="D27" s="18">
        <v>133594.32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14657.62</v>
      </c>
      <c r="D28" s="18">
        <v>14657.62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101732547.61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22467819.210000001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8240684.6699999999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0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25048575.719999999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45975468.009999998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1996241.07</v>
      </c>
      <c r="D64" s="18">
        <f t="shared" ref="D64:E64" si="0">SUM(D65:D72)</f>
        <v>84159.64</v>
      </c>
      <c r="E64" s="18">
        <f t="shared" si="0"/>
        <v>776563.63</v>
      </c>
    </row>
    <row r="65" spans="1:9" x14ac:dyDescent="0.2">
      <c r="A65" s="16">
        <v>1241</v>
      </c>
      <c r="B65" s="14" t="s">
        <v>157</v>
      </c>
      <c r="C65" s="18">
        <v>606012.04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1352724.99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84159.64</v>
      </c>
      <c r="E69" s="18">
        <v>776563.63</v>
      </c>
    </row>
    <row r="70" spans="1:9" x14ac:dyDescent="0.2">
      <c r="A70" s="16">
        <v>1246</v>
      </c>
      <c r="B70" s="14" t="s">
        <v>162</v>
      </c>
      <c r="C70" s="18">
        <v>37504.04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280303.8</v>
      </c>
      <c r="D76" s="18">
        <f>SUM(D77:D81)</f>
        <v>462.84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272777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7526.8</v>
      </c>
      <c r="D80" s="18">
        <v>462.84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794558.01</v>
      </c>
      <c r="D110" s="18">
        <f>SUM(D111:D119)</f>
        <v>794558.01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192795.37</v>
      </c>
      <c r="D112" s="18">
        <f t="shared" ref="D112:D119" si="1">C112</f>
        <v>192795.37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189819.78</v>
      </c>
      <c r="D113" s="18">
        <f t="shared" si="1"/>
        <v>189819.78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180074.67</v>
      </c>
      <c r="D117" s="18">
        <f t="shared" si="1"/>
        <v>180074.67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231868.19</v>
      </c>
      <c r="D119" s="18">
        <f t="shared" si="1"/>
        <v>231868.19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13966915.65</v>
      </c>
    </row>
    <row r="149" spans="1:5" x14ac:dyDescent="0.2">
      <c r="A149" s="16">
        <v>2241</v>
      </c>
      <c r="B149" s="14" t="s">
        <v>219</v>
      </c>
      <c r="C149" s="18">
        <v>13966915.65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0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-4265580.3600000003</v>
      </c>
    </row>
    <row r="16" spans="1:5" x14ac:dyDescent="0.2">
      <c r="A16" s="27">
        <v>3220</v>
      </c>
      <c r="B16" s="23" t="s">
        <v>387</v>
      </c>
      <c r="C16" s="28">
        <v>109519439.47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9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7"/>
  <sheetViews>
    <sheetView zoomScale="130" zoomScaleNormal="130" workbookViewId="0">
      <selection activeCell="E17" sqref="E17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368345.29</v>
      </c>
      <c r="D9" s="28">
        <v>368345.29</v>
      </c>
    </row>
    <row r="10" spans="1:5" x14ac:dyDescent="0.2">
      <c r="A10" s="27">
        <v>1112</v>
      </c>
      <c r="B10" s="23" t="s">
        <v>401</v>
      </c>
      <c r="C10" s="28">
        <v>-1751181.87</v>
      </c>
      <c r="D10" s="28">
        <v>429115.9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2827851.88</v>
      </c>
      <c r="D12" s="28">
        <v>4927851.88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1445015.2999999998</v>
      </c>
      <c r="D16" s="84">
        <f>SUM(D9:D15)</f>
        <v>5725313.0700000003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3500000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3500000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8190</v>
      </c>
      <c r="D29" s="84">
        <f>SUM(D30:D37)</f>
        <v>0</v>
      </c>
    </row>
    <row r="30" spans="1:4" x14ac:dyDescent="0.2">
      <c r="A30" s="27">
        <v>1241</v>
      </c>
      <c r="B30" s="23" t="s">
        <v>157</v>
      </c>
      <c r="C30" s="28">
        <v>8190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8190</v>
      </c>
      <c r="D44" s="84">
        <f>D21+D29+D38</f>
        <v>3500000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-4265580.3600000003</v>
      </c>
      <c r="D48" s="84">
        <v>-428358.58</v>
      </c>
    </row>
    <row r="49" spans="1:4" x14ac:dyDescent="0.2">
      <c r="A49" s="27"/>
      <c r="B49" s="85" t="s">
        <v>509</v>
      </c>
      <c r="C49" s="84">
        <f>C54+C66+C94+C97+C50</f>
        <v>134044.76</v>
      </c>
      <c r="D49" s="84">
        <f>D54+D66+D94+D97+D50</f>
        <v>271410.68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111622.48</v>
      </c>
      <c r="D66" s="84">
        <f>D67+D76+D79+D85</f>
        <v>126243.48999999999</v>
      </c>
    </row>
    <row r="67" spans="1:4" x14ac:dyDescent="0.2">
      <c r="A67" s="27">
        <v>5510</v>
      </c>
      <c r="B67" s="23" t="s">
        <v>357</v>
      </c>
      <c r="C67" s="28">
        <f>SUM(C68:C75)</f>
        <v>111622.48</v>
      </c>
      <c r="D67" s="28">
        <f>SUM(D68:D75)</f>
        <v>126243.48999999999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84159.64</v>
      </c>
      <c r="D72" s="28">
        <v>98780.65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27462.84</v>
      </c>
      <c r="D74" s="28">
        <v>27462.84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22422.28</v>
      </c>
      <c r="D97" s="84">
        <f>SUM(D98:D102)</f>
        <v>145167.19</v>
      </c>
    </row>
    <row r="98" spans="1:4" x14ac:dyDescent="0.2">
      <c r="A98" s="27">
        <v>2111</v>
      </c>
      <c r="B98" s="23" t="s">
        <v>522</v>
      </c>
      <c r="C98" s="28">
        <v>2240.2800000000002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20182</v>
      </c>
      <c r="D100" s="28">
        <v>145167.19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-4131535.6000000006</v>
      </c>
      <c r="D145" s="84">
        <f>D48+D49+D103-D109-D112</f>
        <v>-156947.90000000002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600</v>
      </c>
      <c r="B1" s="173"/>
      <c r="C1" s="174"/>
    </row>
    <row r="2" spans="1:3" s="30" customFormat="1" ht="18" customHeight="1" x14ac:dyDescent="0.25">
      <c r="A2" s="175" t="s">
        <v>505</v>
      </c>
      <c r="B2" s="176"/>
      <c r="C2" s="177"/>
    </row>
    <row r="3" spans="1:3" s="30" customFormat="1" ht="18" customHeight="1" x14ac:dyDescent="0.25">
      <c r="A3" s="175" t="s">
        <v>601</v>
      </c>
      <c r="B3" s="176"/>
      <c r="C3" s="177"/>
    </row>
    <row r="4" spans="1:3" s="32" customFormat="1" ht="18" customHeight="1" x14ac:dyDescent="0.2">
      <c r="A4" s="178" t="s">
        <v>506</v>
      </c>
      <c r="B4" s="179"/>
      <c r="C4" s="180"/>
    </row>
    <row r="5" spans="1:3" s="32" customFormat="1" ht="18" customHeight="1" x14ac:dyDescent="0.2">
      <c r="A5" s="181" t="s">
        <v>405</v>
      </c>
      <c r="B5" s="182"/>
      <c r="C5" s="147">
        <v>2024</v>
      </c>
    </row>
    <row r="6" spans="1:3" x14ac:dyDescent="0.2">
      <c r="A6" s="47" t="s">
        <v>434</v>
      </c>
      <c r="B6" s="47"/>
      <c r="C6" s="92">
        <v>1961078.89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1961078.89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600</v>
      </c>
      <c r="B1" s="184"/>
      <c r="C1" s="185"/>
    </row>
    <row r="2" spans="1:3" s="33" customFormat="1" ht="18.95" customHeight="1" x14ac:dyDescent="0.25">
      <c r="A2" s="186" t="s">
        <v>507</v>
      </c>
      <c r="B2" s="187"/>
      <c r="C2" s="188"/>
    </row>
    <row r="3" spans="1:3" s="33" customFormat="1" ht="18.95" customHeight="1" x14ac:dyDescent="0.25">
      <c r="A3" s="186" t="s">
        <v>601</v>
      </c>
      <c r="B3" s="187"/>
      <c r="C3" s="188"/>
    </row>
    <row r="4" spans="1:3" x14ac:dyDescent="0.2">
      <c r="A4" s="178" t="s">
        <v>506</v>
      </c>
      <c r="B4" s="179"/>
      <c r="C4" s="180"/>
    </row>
    <row r="5" spans="1:3" ht="22.15" customHeight="1" x14ac:dyDescent="0.2">
      <c r="A5" s="189" t="s">
        <v>405</v>
      </c>
      <c r="B5" s="190"/>
      <c r="C5" s="147">
        <v>2024</v>
      </c>
    </row>
    <row r="6" spans="1:3" x14ac:dyDescent="0.2">
      <c r="A6" s="72" t="s">
        <v>447</v>
      </c>
      <c r="B6" s="47"/>
      <c r="C6" s="96">
        <v>6123226.7699999996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8190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8190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111622.48</v>
      </c>
    </row>
    <row r="32" spans="1:3" x14ac:dyDescent="0.2">
      <c r="A32" s="78" t="s">
        <v>469</v>
      </c>
      <c r="B32" s="65" t="s">
        <v>357</v>
      </c>
      <c r="C32" s="97">
        <v>111622.48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6226659.25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58"/>
  <sheetViews>
    <sheetView tabSelected="1" workbookViewId="0">
      <selection activeCell="B38" sqref="B38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2"/>
      <c r="C1" s="192"/>
      <c r="D1" s="192"/>
      <c r="E1" s="192"/>
      <c r="F1" s="192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2"/>
      <c r="C2" s="192"/>
      <c r="D2" s="192"/>
      <c r="E2" s="192"/>
      <c r="F2" s="192"/>
      <c r="G2" s="21" t="s">
        <v>498</v>
      </c>
      <c r="H2" s="22" t="s">
        <v>500</v>
      </c>
    </row>
    <row r="3" spans="1:10" ht="18.95" customHeight="1" x14ac:dyDescent="0.2">
      <c r="A3" s="193" t="s">
        <v>601</v>
      </c>
      <c r="B3" s="194"/>
      <c r="C3" s="194"/>
      <c r="D3" s="194"/>
      <c r="E3" s="194"/>
      <c r="F3" s="194"/>
      <c r="G3" s="21" t="s">
        <v>499</v>
      </c>
      <c r="H3" s="22">
        <v>4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552</v>
      </c>
      <c r="C39" s="191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0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0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553</v>
      </c>
      <c r="C48" s="191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0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0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0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PC</cp:lastModifiedBy>
  <cp:lastPrinted>2025-02-27T20:39:11Z</cp:lastPrinted>
  <dcterms:created xsi:type="dcterms:W3CDTF">2012-12-11T20:36:24Z</dcterms:created>
  <dcterms:modified xsi:type="dcterms:W3CDTF">2025-02-27T20:39:21Z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