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GRESO DEL EDO GTO\CTA PUB 2024\PT CP 2024 TOMO II\"/>
    </mc:Choice>
  </mc:AlternateContent>
  <bookViews>
    <workbookView xWindow="0" yWindow="0" windowWidth="20490" windowHeight="7605" tabRatio="948"/>
  </bookViews>
  <sheets>
    <sheet name="Contenido" sheetId="2" r:id="rId1"/>
    <sheet name="Notas a los Edos Financieros" sheetId="1" r:id="rId2"/>
    <sheet name="ESF SIMAPAS" sheetId="94" r:id="rId3"/>
    <sheet name="ACT SIMAPAS" sheetId="97" r:id="rId4"/>
    <sheet name="VHP SIMAPAS" sheetId="98" r:id="rId5"/>
    <sheet name="EFE SIMAPS" sheetId="96" r:id="rId6"/>
    <sheet name="Conciliacion_Ig SIMAPAS" sheetId="99" r:id="rId7"/>
    <sheet name="Conciliacion_Eg SIMAPAS" sheetId="100" r:id="rId8"/>
    <sheet name="Memoria SIMAPAS" sheetId="95" r:id="rId9"/>
    <sheet name="ESF DIF" sheetId="107" r:id="rId10"/>
    <sheet name="ACT DIF" sheetId="106" r:id="rId11"/>
    <sheet name="VHP DIF" sheetId="105" r:id="rId12"/>
    <sheet name="EFE DIF" sheetId="104" r:id="rId13"/>
    <sheet name="Conciliacion_Ig DIF" sheetId="103" r:id="rId14"/>
    <sheet name="Conciliacion_Eg DIF" sheetId="102" r:id="rId15"/>
    <sheet name="Memoria DIF" sheetId="101" r:id="rId16"/>
    <sheet name="ESF IMUVI" sheetId="87" r:id="rId17"/>
    <sheet name="ACT IMUVI" sheetId="88" r:id="rId18"/>
    <sheet name="VHP IMUVI" sheetId="89" r:id="rId19"/>
    <sheet name="EFE IMUVI" sheetId="90" r:id="rId20"/>
    <sheet name="Conciliacion_Ig IMUVI" sheetId="91" r:id="rId21"/>
    <sheet name="Conciliacion_Eg IMUVI" sheetId="92" r:id="rId22"/>
    <sheet name="Memoria IMUVI" sheetId="93" r:id="rId23"/>
    <sheet name="ESF  COMUDE" sheetId="30" r:id="rId24"/>
    <sheet name="ACT COMUDE" sheetId="31" r:id="rId25"/>
    <sheet name="VHP COMUDE" sheetId="32" r:id="rId26"/>
    <sheet name="EFE COMUDE" sheetId="33" r:id="rId27"/>
    <sheet name="Conciliacion_Ig COMUDE" sheetId="34" r:id="rId28"/>
    <sheet name="Conciliacion_Eg COMUDE" sheetId="35" r:id="rId29"/>
    <sheet name="Memoria COMUDE" sheetId="36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24" hidden="1">'ACT COMUDE'!$A$98:$E$221</definedName>
    <definedName name="_xlnm._FilterDatabase" localSheetId="17" hidden="1">'ACT IMUVI'!#REF!</definedName>
    <definedName name="_xlnm._FilterDatabase" localSheetId="26" hidden="1">'EFE COMUDE'!$A$19:$D$43</definedName>
    <definedName name="_xlnm._FilterDatabase" localSheetId="19" hidden="1">'EFE IMUVI'!$A$19:$D$43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01" l="1"/>
  <c r="A3" i="101"/>
  <c r="H2" i="101"/>
  <c r="H1" i="101"/>
  <c r="A1" i="101"/>
  <c r="A3" i="102"/>
  <c r="A1" i="102"/>
  <c r="A3" i="103"/>
  <c r="A1" i="103"/>
  <c r="E3" i="104"/>
  <c r="A3" i="104"/>
  <c r="E2" i="104"/>
  <c r="E1" i="104"/>
  <c r="A1" i="104"/>
  <c r="E3" i="105"/>
  <c r="A3" i="105"/>
  <c r="E2" i="105"/>
  <c r="E1" i="105"/>
  <c r="A1" i="105"/>
  <c r="E3" i="106"/>
  <c r="A3" i="106"/>
  <c r="E2" i="106"/>
  <c r="E1" i="106"/>
  <c r="A1" i="106"/>
  <c r="H2" i="107"/>
  <c r="H1" i="107"/>
  <c r="C49" i="95" l="1"/>
  <c r="C40" i="95"/>
  <c r="F35" i="95"/>
  <c r="F34" i="95"/>
  <c r="F33" i="95"/>
  <c r="F32" i="95"/>
  <c r="F31" i="95"/>
  <c r="F30" i="95"/>
  <c r="F29" i="95"/>
  <c r="F28" i="95"/>
  <c r="F27" i="95"/>
  <c r="F26" i="95"/>
  <c r="F25" i="95"/>
  <c r="F24" i="95"/>
  <c r="F23" i="95"/>
  <c r="F22" i="95"/>
  <c r="F21" i="95"/>
  <c r="F20" i="95"/>
  <c r="F19" i="95"/>
  <c r="F18" i="95"/>
  <c r="F17" i="95"/>
  <c r="F16" i="95"/>
  <c r="F15" i="95"/>
  <c r="F14" i="95"/>
  <c r="F13" i="95"/>
  <c r="F12" i="95"/>
  <c r="F11" i="95"/>
  <c r="F10" i="95"/>
  <c r="A4" i="95"/>
  <c r="C31" i="100"/>
  <c r="C8" i="100"/>
  <c r="C40" i="100" s="1"/>
  <c r="C16" i="99"/>
  <c r="C21" i="99" s="1"/>
  <c r="C8" i="99"/>
  <c r="D135" i="96"/>
  <c r="C135" i="96"/>
  <c r="D127" i="96"/>
  <c r="D113" i="96" s="1"/>
  <c r="D112" i="96" s="1"/>
  <c r="C127" i="96"/>
  <c r="C113" i="96" s="1"/>
  <c r="C112" i="96" s="1"/>
  <c r="D125" i="96"/>
  <c r="C125" i="96"/>
  <c r="D123" i="96"/>
  <c r="C123" i="96"/>
  <c r="D117" i="96"/>
  <c r="C117" i="96"/>
  <c r="D114" i="96"/>
  <c r="C114" i="96"/>
  <c r="D110" i="96"/>
  <c r="C110" i="96"/>
  <c r="D109" i="96"/>
  <c r="C109" i="96"/>
  <c r="D104" i="96"/>
  <c r="C104" i="96"/>
  <c r="D103" i="96"/>
  <c r="C103" i="96"/>
  <c r="D97" i="96"/>
  <c r="C97" i="96"/>
  <c r="D95" i="96"/>
  <c r="D94" i="96" s="1"/>
  <c r="C95" i="96"/>
  <c r="C94" i="96" s="1"/>
  <c r="D85" i="96"/>
  <c r="C85" i="96"/>
  <c r="C66" i="96" s="1"/>
  <c r="D79" i="96"/>
  <c r="C79" i="96"/>
  <c r="D76" i="96"/>
  <c r="C76" i="96"/>
  <c r="D67" i="96"/>
  <c r="C67" i="96"/>
  <c r="D66" i="96"/>
  <c r="D63" i="96"/>
  <c r="C63" i="96"/>
  <c r="D61" i="96"/>
  <c r="C61" i="96"/>
  <c r="D59" i="96"/>
  <c r="C59" i="96"/>
  <c r="D57" i="96"/>
  <c r="D54" i="96" s="1"/>
  <c r="D49" i="96" s="1"/>
  <c r="D145" i="96" s="1"/>
  <c r="C57" i="96"/>
  <c r="C54" i="96" s="1"/>
  <c r="D55" i="96"/>
  <c r="C55" i="96"/>
  <c r="D51" i="96"/>
  <c r="C51" i="96"/>
  <c r="D50" i="96"/>
  <c r="C50" i="96"/>
  <c r="D38" i="96"/>
  <c r="C38" i="96"/>
  <c r="D29" i="96"/>
  <c r="D44" i="96" s="1"/>
  <c r="C29" i="96"/>
  <c r="C44" i="96" s="1"/>
  <c r="D21" i="96"/>
  <c r="C21" i="96"/>
  <c r="D16" i="96"/>
  <c r="C16" i="96"/>
  <c r="C26" i="98"/>
  <c r="C22" i="98"/>
  <c r="C17" i="98"/>
  <c r="C211" i="97"/>
  <c r="C210" i="97"/>
  <c r="C200" i="97"/>
  <c r="C194" i="97"/>
  <c r="C191" i="97"/>
  <c r="C182" i="97"/>
  <c r="C178" i="97"/>
  <c r="C176" i="97"/>
  <c r="C173" i="97"/>
  <c r="C170" i="97"/>
  <c r="C167" i="97"/>
  <c r="C163" i="97"/>
  <c r="C160" i="97"/>
  <c r="C157" i="97"/>
  <c r="C156" i="97"/>
  <c r="C153" i="97"/>
  <c r="C147" i="97"/>
  <c r="C145" i="97"/>
  <c r="C142" i="97"/>
  <c r="C138" i="97"/>
  <c r="C123" i="97" s="1"/>
  <c r="C133" i="97"/>
  <c r="C130" i="97"/>
  <c r="C127" i="97"/>
  <c r="C124" i="97"/>
  <c r="C113" i="97"/>
  <c r="C95" i="97" s="1"/>
  <c r="C103" i="97"/>
  <c r="C96" i="97"/>
  <c r="C83" i="97"/>
  <c r="C81" i="97"/>
  <c r="C79" i="97"/>
  <c r="C73" i="97"/>
  <c r="C70" i="97"/>
  <c r="C69" i="97" s="1"/>
  <c r="C64" i="97"/>
  <c r="C58" i="97"/>
  <c r="C57" i="97" s="1"/>
  <c r="C48" i="97"/>
  <c r="C39" i="97"/>
  <c r="C36" i="97"/>
  <c r="C30" i="97"/>
  <c r="C27" i="97"/>
  <c r="C21" i="97"/>
  <c r="C11" i="97"/>
  <c r="C10" i="97" s="1"/>
  <c r="C9" i="97" s="1"/>
  <c r="C167" i="94"/>
  <c r="C159" i="94"/>
  <c r="C155" i="94"/>
  <c r="C148" i="94"/>
  <c r="C144" i="94"/>
  <c r="C134" i="94"/>
  <c r="C127" i="94"/>
  <c r="D123" i="94"/>
  <c r="D122" i="94"/>
  <c r="D121" i="94"/>
  <c r="D120" i="94" s="1"/>
  <c r="G120" i="94"/>
  <c r="F120" i="94"/>
  <c r="E120" i="94"/>
  <c r="C120" i="94"/>
  <c r="D119" i="94"/>
  <c r="D118" i="94"/>
  <c r="D117" i="94"/>
  <c r="D116" i="94"/>
  <c r="D115" i="94"/>
  <c r="D114" i="94"/>
  <c r="D113" i="94"/>
  <c r="D112" i="94"/>
  <c r="D111" i="94"/>
  <c r="D110" i="94" s="1"/>
  <c r="G110" i="94"/>
  <c r="F110" i="94"/>
  <c r="E110" i="94"/>
  <c r="C110" i="94"/>
  <c r="C103" i="94"/>
  <c r="C98" i="94"/>
  <c r="C92" i="94"/>
  <c r="C82" i="94"/>
  <c r="E76" i="94"/>
  <c r="D76" i="94"/>
  <c r="C76" i="94"/>
  <c r="E64" i="94"/>
  <c r="D64" i="94"/>
  <c r="C64" i="94"/>
  <c r="E56" i="94"/>
  <c r="D56" i="94"/>
  <c r="C56" i="94"/>
  <c r="C41" i="94"/>
  <c r="C32" i="94"/>
  <c r="C49" i="96" l="1"/>
  <c r="C145" i="96" s="1"/>
  <c r="C181" i="97"/>
  <c r="C166" i="97"/>
  <c r="D166" i="97" l="1"/>
  <c r="D181" i="97"/>
  <c r="C94" i="97"/>
  <c r="D212" i="97" l="1"/>
  <c r="D206" i="97"/>
  <c r="D199" i="97"/>
  <c r="D192" i="97"/>
  <c r="D185" i="97"/>
  <c r="D179" i="97"/>
  <c r="D162" i="97"/>
  <c r="D150" i="97"/>
  <c r="D144" i="97"/>
  <c r="D131" i="97"/>
  <c r="D125" i="97"/>
  <c r="D119" i="97"/>
  <c r="D112" i="97"/>
  <c r="D104" i="97"/>
  <c r="D97" i="97"/>
  <c r="D211" i="97"/>
  <c r="D205" i="97"/>
  <c r="D191" i="97"/>
  <c r="D184" i="97"/>
  <c r="D178" i="97"/>
  <c r="D130" i="97"/>
  <c r="D198" i="97"/>
  <c r="D161" i="97"/>
  <c r="D149" i="97"/>
  <c r="D143" i="97"/>
  <c r="D96" i="97"/>
  <c r="D204" i="97"/>
  <c r="D197" i="97"/>
  <c r="D183" i="97"/>
  <c r="D172" i="97"/>
  <c r="D155" i="97"/>
  <c r="D148" i="97"/>
  <c r="D136" i="97"/>
  <c r="D117" i="97"/>
  <c r="D110" i="97"/>
  <c r="D165" i="97"/>
  <c r="D134" i="97"/>
  <c r="D209" i="97"/>
  <c r="D194" i="97"/>
  <c r="D158" i="97"/>
  <c r="D140" i="97"/>
  <c r="D122" i="97"/>
  <c r="D168" i="97"/>
  <c r="D138" i="97"/>
  <c r="D105" i="97"/>
  <c r="D137" i="97"/>
  <c r="D203" i="97"/>
  <c r="D196" i="97"/>
  <c r="D190" i="97"/>
  <c r="D177" i="97"/>
  <c r="D171" i="97"/>
  <c r="D154" i="97"/>
  <c r="D135" i="97"/>
  <c r="D129" i="97"/>
  <c r="D116" i="97"/>
  <c r="D109" i="97"/>
  <c r="D102" i="97"/>
  <c r="D195" i="97"/>
  <c r="D115" i="97"/>
  <c r="D101" i="97"/>
  <c r="D201" i="97"/>
  <c r="D133" i="97"/>
  <c r="D114" i="97"/>
  <c r="D100" i="97"/>
  <c r="D151" i="97"/>
  <c r="D120" i="97"/>
  <c r="D103" i="97"/>
  <c r="D202" i="97"/>
  <c r="D189" i="97"/>
  <c r="D159" i="97"/>
  <c r="D141" i="97"/>
  <c r="D128" i="97"/>
  <c r="D108" i="97"/>
  <c r="D188" i="97"/>
  <c r="D164" i="97"/>
  <c r="D146" i="97"/>
  <c r="D127" i="97"/>
  <c r="D107" i="97"/>
  <c r="D126" i="97"/>
  <c r="D98" i="97"/>
  <c r="D118" i="97"/>
  <c r="D111" i="97"/>
  <c r="D208" i="97"/>
  <c r="D187" i="97"/>
  <c r="D175" i="97"/>
  <c r="D169" i="97"/>
  <c r="D152" i="97"/>
  <c r="D139" i="97"/>
  <c r="D121" i="97"/>
  <c r="D106" i="97"/>
  <c r="D99" i="97"/>
  <c r="D207" i="97"/>
  <c r="D193" i="97"/>
  <c r="D186" i="97"/>
  <c r="D180" i="97"/>
  <c r="D174" i="97"/>
  <c r="D132" i="97"/>
  <c r="D124" i="97"/>
  <c r="D200" i="97"/>
  <c r="D210" i="97"/>
  <c r="D163" i="97"/>
  <c r="D167" i="97"/>
  <c r="D123" i="97"/>
  <c r="D170" i="97"/>
  <c r="D156" i="97"/>
  <c r="D113" i="97"/>
  <c r="D176" i="97"/>
  <c r="D142" i="97"/>
  <c r="D157" i="97"/>
  <c r="D173" i="97"/>
  <c r="D147" i="97"/>
  <c r="D145" i="97"/>
  <c r="D95" i="97"/>
  <c r="D182" i="97"/>
  <c r="D160" i="97"/>
  <c r="D153" i="97"/>
  <c r="C49" i="93" l="1"/>
  <c r="C40" i="93"/>
  <c r="F35" i="93"/>
  <c r="F34" i="93"/>
  <c r="F33" i="93"/>
  <c r="F32" i="93"/>
  <c r="F31" i="93"/>
  <c r="F30" i="93"/>
  <c r="F29" i="93"/>
  <c r="F28" i="93"/>
  <c r="F27" i="93"/>
  <c r="F26" i="93"/>
  <c r="F25" i="93"/>
  <c r="F24" i="93"/>
  <c r="F23" i="93"/>
  <c r="F22" i="93"/>
  <c r="F21" i="93"/>
  <c r="F20" i="93"/>
  <c r="F19" i="93"/>
  <c r="F18" i="93"/>
  <c r="F17" i="93"/>
  <c r="F16" i="93"/>
  <c r="F15" i="93"/>
  <c r="F14" i="93"/>
  <c r="F13" i="93"/>
  <c r="F12" i="93"/>
  <c r="F11" i="93"/>
  <c r="F10" i="93"/>
  <c r="A4" i="93"/>
  <c r="C31" i="92"/>
  <c r="C40" i="92" s="1"/>
  <c r="C8" i="92"/>
  <c r="C21" i="91"/>
  <c r="C16" i="91"/>
  <c r="C8" i="91"/>
  <c r="D135" i="90"/>
  <c r="C135" i="90"/>
  <c r="D127" i="90"/>
  <c r="D113" i="90" s="1"/>
  <c r="D112" i="90" s="1"/>
  <c r="C127" i="90"/>
  <c r="C113" i="90" s="1"/>
  <c r="C112" i="90" s="1"/>
  <c r="D125" i="90"/>
  <c r="C125" i="90"/>
  <c r="D123" i="90"/>
  <c r="C123" i="90"/>
  <c r="D117" i="90"/>
  <c r="C117" i="90"/>
  <c r="D114" i="90"/>
  <c r="C114" i="90"/>
  <c r="D110" i="90"/>
  <c r="D109" i="90" s="1"/>
  <c r="C110" i="90"/>
  <c r="C109" i="90" s="1"/>
  <c r="D104" i="90"/>
  <c r="C104" i="90"/>
  <c r="D103" i="90"/>
  <c r="C103" i="90"/>
  <c r="D97" i="90"/>
  <c r="C97" i="90"/>
  <c r="D95" i="90"/>
  <c r="D94" i="90" s="1"/>
  <c r="C95" i="90"/>
  <c r="C94" i="90" s="1"/>
  <c r="D85" i="90"/>
  <c r="C85" i="90"/>
  <c r="D79" i="90"/>
  <c r="D66" i="90" s="1"/>
  <c r="C79" i="90"/>
  <c r="C66" i="90" s="1"/>
  <c r="D76" i="90"/>
  <c r="C76" i="90"/>
  <c r="D67" i="90"/>
  <c r="C67" i="90"/>
  <c r="D63" i="90"/>
  <c r="C63" i="90"/>
  <c r="D61" i="90"/>
  <c r="C61" i="90"/>
  <c r="D59" i="90"/>
  <c r="C59" i="90"/>
  <c r="D57" i="90"/>
  <c r="C57" i="90"/>
  <c r="D55" i="90"/>
  <c r="D54" i="90" s="1"/>
  <c r="C55" i="90"/>
  <c r="C54" i="90" s="1"/>
  <c r="D51" i="90"/>
  <c r="C51" i="90"/>
  <c r="D50" i="90"/>
  <c r="C50" i="90"/>
  <c r="D38" i="90"/>
  <c r="C38" i="90"/>
  <c r="D29" i="90"/>
  <c r="C29" i="90"/>
  <c r="D21" i="90"/>
  <c r="D44" i="90" s="1"/>
  <c r="C21" i="90"/>
  <c r="C44" i="90" s="1"/>
  <c r="D16" i="90"/>
  <c r="C16" i="90"/>
  <c r="C26" i="89"/>
  <c r="C22" i="89"/>
  <c r="C17" i="89"/>
  <c r="C11" i="88"/>
  <c r="C10" i="88" s="1"/>
  <c r="C21" i="88"/>
  <c r="C27" i="88"/>
  <c r="C30" i="88"/>
  <c r="C36" i="88"/>
  <c r="C39" i="88"/>
  <c r="C48" i="88"/>
  <c r="C58" i="88"/>
  <c r="C57" i="88" s="1"/>
  <c r="C64" i="88"/>
  <c r="C70" i="88"/>
  <c r="C73" i="88"/>
  <c r="C79" i="88"/>
  <c r="C69" i="88" s="1"/>
  <c r="C81" i="88"/>
  <c r="C83" i="88"/>
  <c r="C96" i="88"/>
  <c r="C95" i="88" s="1"/>
  <c r="C103" i="88"/>
  <c r="C113" i="88"/>
  <c r="C124" i="88"/>
  <c r="C123" i="88" s="1"/>
  <c r="C127" i="88"/>
  <c r="C130" i="88"/>
  <c r="C133" i="88"/>
  <c r="C138" i="88"/>
  <c r="C142" i="88"/>
  <c r="C145" i="88"/>
  <c r="C147" i="88"/>
  <c r="C153" i="88"/>
  <c r="C157" i="88"/>
  <c r="C160" i="88"/>
  <c r="C163" i="88"/>
  <c r="C166" i="88"/>
  <c r="C167" i="88"/>
  <c r="C170" i="88"/>
  <c r="C173" i="88"/>
  <c r="C176" i="88"/>
  <c r="C178" i="88"/>
  <c r="C182" i="88"/>
  <c r="C181" i="88" s="1"/>
  <c r="C191" i="88"/>
  <c r="C194" i="88"/>
  <c r="C200" i="88"/>
  <c r="C211" i="88"/>
  <c r="C210" i="88" s="1"/>
  <c r="C167" i="87"/>
  <c r="C159" i="87"/>
  <c r="C155" i="87"/>
  <c r="C148" i="87"/>
  <c r="C144" i="87"/>
  <c r="C134" i="87"/>
  <c r="C127" i="87"/>
  <c r="D123" i="87"/>
  <c r="D122" i="87"/>
  <c r="D121" i="87"/>
  <c r="G120" i="87"/>
  <c r="F120" i="87"/>
  <c r="E120" i="87"/>
  <c r="D120" i="87"/>
  <c r="C120" i="87"/>
  <c r="D119" i="87"/>
  <c r="D118" i="87"/>
  <c r="D117" i="87"/>
  <c r="D116" i="87"/>
  <c r="D115" i="87"/>
  <c r="D114" i="87"/>
  <c r="D113" i="87"/>
  <c r="D112" i="87"/>
  <c r="D111" i="87"/>
  <c r="D110" i="87" s="1"/>
  <c r="G110" i="87"/>
  <c r="F110" i="87"/>
  <c r="E110" i="87"/>
  <c r="C110" i="87"/>
  <c r="C103" i="87"/>
  <c r="C98" i="87"/>
  <c r="C92" i="87"/>
  <c r="C82" i="87"/>
  <c r="E76" i="87"/>
  <c r="D76" i="87"/>
  <c r="C76" i="87"/>
  <c r="E64" i="87"/>
  <c r="D64" i="87"/>
  <c r="C64" i="87"/>
  <c r="E56" i="87"/>
  <c r="D56" i="87"/>
  <c r="C56" i="87"/>
  <c r="C41" i="87"/>
  <c r="C32" i="87"/>
  <c r="C49" i="90" l="1"/>
  <c r="C145" i="90" s="1"/>
  <c r="D49" i="90"/>
  <c r="D145" i="90" s="1"/>
  <c r="C9" i="88"/>
  <c r="C156" i="88"/>
  <c r="C94" i="88" s="1"/>
  <c r="D98" i="88" l="1"/>
  <c r="D105" i="88"/>
  <c r="D120" i="88"/>
  <c r="D126" i="88"/>
  <c r="D132" i="88"/>
  <c r="D151" i="88"/>
  <c r="D168" i="88"/>
  <c r="D174" i="88"/>
  <c r="D180" i="88"/>
  <c r="D186" i="88"/>
  <c r="D193" i="88"/>
  <c r="D207" i="88"/>
  <c r="D102" i="88"/>
  <c r="D109" i="88"/>
  <c r="D116" i="88"/>
  <c r="D135" i="88"/>
  <c r="D154" i="88"/>
  <c r="D119" i="88"/>
  <c r="D144" i="88"/>
  <c r="D179" i="88"/>
  <c r="D212" i="88"/>
  <c r="D99" i="88"/>
  <c r="D106" i="88"/>
  <c r="D121" i="88"/>
  <c r="D139" i="88"/>
  <c r="D152" i="88"/>
  <c r="D169" i="88"/>
  <c r="D175" i="88"/>
  <c r="D187" i="88"/>
  <c r="D208" i="88"/>
  <c r="D147" i="88"/>
  <c r="D177" i="88"/>
  <c r="D196" i="88"/>
  <c r="D112" i="88"/>
  <c r="D150" i="88"/>
  <c r="D173" i="88"/>
  <c r="D206" i="88"/>
  <c r="D100" i="88"/>
  <c r="D107" i="88"/>
  <c r="D114" i="88"/>
  <c r="D122" i="88"/>
  <c r="D127" i="88"/>
  <c r="D140" i="88"/>
  <c r="D146" i="88"/>
  <c r="D158" i="88"/>
  <c r="D164" i="88"/>
  <c r="D188" i="88"/>
  <c r="D201" i="88"/>
  <c r="D209" i="88"/>
  <c r="D202" i="88"/>
  <c r="D171" i="88"/>
  <c r="D190" i="88"/>
  <c r="D125" i="88"/>
  <c r="D192" i="88"/>
  <c r="D101" i="88"/>
  <c r="D108" i="88"/>
  <c r="D115" i="88"/>
  <c r="D128" i="88"/>
  <c r="D134" i="88"/>
  <c r="D141" i="88"/>
  <c r="D153" i="88"/>
  <c r="D159" i="88"/>
  <c r="D165" i="88"/>
  <c r="D170" i="88"/>
  <c r="D176" i="88"/>
  <c r="D189" i="88"/>
  <c r="D195" i="88"/>
  <c r="D129" i="88"/>
  <c r="D182" i="88"/>
  <c r="D203" i="88"/>
  <c r="D104" i="88"/>
  <c r="D167" i="88"/>
  <c r="D110" i="88"/>
  <c r="D117" i="88"/>
  <c r="D136" i="88"/>
  <c r="D148" i="88"/>
  <c r="D155" i="88"/>
  <c r="D172" i="88"/>
  <c r="D183" i="88"/>
  <c r="D197" i="88"/>
  <c r="D204" i="88"/>
  <c r="D185" i="88"/>
  <c r="D96" i="88"/>
  <c r="D103" i="88"/>
  <c r="D111" i="88"/>
  <c r="D118" i="88"/>
  <c r="D124" i="88"/>
  <c r="D130" i="88"/>
  <c r="D137" i="88"/>
  <c r="D143" i="88"/>
  <c r="D149" i="88"/>
  <c r="D161" i="88"/>
  <c r="D178" i="88"/>
  <c r="D184" i="88"/>
  <c r="D191" i="88"/>
  <c r="D198" i="88"/>
  <c r="D205" i="88"/>
  <c r="D211" i="88"/>
  <c r="D97" i="88"/>
  <c r="D131" i="88"/>
  <c r="D162" i="88"/>
  <c r="D199" i="88"/>
  <c r="D145" i="88"/>
  <c r="D166" i="88"/>
  <c r="D123" i="88"/>
  <c r="D138" i="88"/>
  <c r="D163" i="88"/>
  <c r="D157" i="88"/>
  <c r="D210" i="88"/>
  <c r="D200" i="88"/>
  <c r="D133" i="88"/>
  <c r="D95" i="88"/>
  <c r="D142" i="88"/>
  <c r="D194" i="88"/>
  <c r="D181" i="88"/>
  <c r="D160" i="88"/>
  <c r="D113" i="88"/>
  <c r="D156" i="88"/>
  <c r="C49" i="36" l="1"/>
  <c r="C40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A4" i="36"/>
  <c r="C31" i="35"/>
  <c r="C40" i="35" s="1"/>
  <c r="C8" i="35"/>
  <c r="C16" i="34"/>
  <c r="C21" i="34" s="1"/>
  <c r="C8" i="34"/>
  <c r="D135" i="33"/>
  <c r="C135" i="33"/>
  <c r="D127" i="33"/>
  <c r="C127" i="33"/>
  <c r="C113" i="33" s="1"/>
  <c r="C112" i="33" s="1"/>
  <c r="D125" i="33"/>
  <c r="C125" i="33"/>
  <c r="D123" i="33"/>
  <c r="C123" i="33"/>
  <c r="D117" i="33"/>
  <c r="C117" i="33"/>
  <c r="D114" i="33"/>
  <c r="C114" i="33"/>
  <c r="D113" i="33"/>
  <c r="D112" i="33" s="1"/>
  <c r="D110" i="33"/>
  <c r="C110" i="33"/>
  <c r="D109" i="33"/>
  <c r="C109" i="33"/>
  <c r="D104" i="33"/>
  <c r="D103" i="33" s="1"/>
  <c r="C104" i="33"/>
  <c r="C103" i="33"/>
  <c r="D97" i="33"/>
  <c r="C97" i="33"/>
  <c r="D95" i="33"/>
  <c r="C95" i="33"/>
  <c r="C94" i="33" s="1"/>
  <c r="D94" i="33"/>
  <c r="D85" i="33"/>
  <c r="C85" i="33"/>
  <c r="D79" i="33"/>
  <c r="C79" i="33"/>
  <c r="D76" i="33"/>
  <c r="C76" i="33"/>
  <c r="D67" i="33"/>
  <c r="D66" i="33" s="1"/>
  <c r="C67" i="33"/>
  <c r="C66" i="33"/>
  <c r="D63" i="33"/>
  <c r="C63" i="33"/>
  <c r="D61" i="33"/>
  <c r="C61" i="33"/>
  <c r="D59" i="33"/>
  <c r="C59" i="33"/>
  <c r="D57" i="33"/>
  <c r="D54" i="33" s="1"/>
  <c r="C57" i="33"/>
  <c r="C54" i="33" s="1"/>
  <c r="C49" i="33" s="1"/>
  <c r="D55" i="33"/>
  <c r="C55" i="33"/>
  <c r="D51" i="33"/>
  <c r="D50" i="33" s="1"/>
  <c r="C51" i="33"/>
  <c r="C50" i="33"/>
  <c r="D38" i="33"/>
  <c r="C38" i="33"/>
  <c r="D29" i="33"/>
  <c r="D44" i="33" s="1"/>
  <c r="C29" i="33"/>
  <c r="C44" i="33" s="1"/>
  <c r="D21" i="33"/>
  <c r="C21" i="33"/>
  <c r="D16" i="33"/>
  <c r="C16" i="33"/>
  <c r="C26" i="32"/>
  <c r="C22" i="32"/>
  <c r="C17" i="32"/>
  <c r="C211" i="31"/>
  <c r="C210" i="31"/>
  <c r="C200" i="31"/>
  <c r="C194" i="31"/>
  <c r="C191" i="31"/>
  <c r="C182" i="31"/>
  <c r="C178" i="31"/>
  <c r="C176" i="31"/>
  <c r="C173" i="31"/>
  <c r="C170" i="31"/>
  <c r="C167" i="31"/>
  <c r="C163" i="31"/>
  <c r="C160" i="31"/>
  <c r="C157" i="31"/>
  <c r="C156" i="31" s="1"/>
  <c r="C153" i="31"/>
  <c r="C147" i="31"/>
  <c r="C145" i="31"/>
  <c r="C142" i="31"/>
  <c r="C138" i="31"/>
  <c r="C133" i="31"/>
  <c r="C130" i="31"/>
  <c r="C127" i="31"/>
  <c r="C123" i="31" s="1"/>
  <c r="C124" i="31"/>
  <c r="C113" i="31"/>
  <c r="C95" i="31" s="1"/>
  <c r="C103" i="31"/>
  <c r="C96" i="31"/>
  <c r="C83" i="31"/>
  <c r="C81" i="31"/>
  <c r="C79" i="31"/>
  <c r="C73" i="31"/>
  <c r="C69" i="31" s="1"/>
  <c r="C70" i="31"/>
  <c r="C64" i="31"/>
  <c r="C58" i="31"/>
  <c r="C57" i="31"/>
  <c r="C48" i="31"/>
  <c r="C10" i="31" s="1"/>
  <c r="C9" i="31" s="1"/>
  <c r="C39" i="31"/>
  <c r="C36" i="31"/>
  <c r="C30" i="31"/>
  <c r="C27" i="31"/>
  <c r="C21" i="31"/>
  <c r="C11" i="31"/>
  <c r="C167" i="30"/>
  <c r="C159" i="30"/>
  <c r="C155" i="30"/>
  <c r="C148" i="30"/>
  <c r="C144" i="30"/>
  <c r="C134" i="30"/>
  <c r="C127" i="30"/>
  <c r="D123" i="30"/>
  <c r="D122" i="30"/>
  <c r="D121" i="30"/>
  <c r="G120" i="30"/>
  <c r="F120" i="30"/>
  <c r="E120" i="30"/>
  <c r="D120" i="30"/>
  <c r="C120" i="30"/>
  <c r="D119" i="30"/>
  <c r="D118" i="30"/>
  <c r="D117" i="30"/>
  <c r="D116" i="30"/>
  <c r="D115" i="30"/>
  <c r="D114" i="30"/>
  <c r="D113" i="30"/>
  <c r="D110" i="30" s="1"/>
  <c r="D112" i="30"/>
  <c r="D111" i="30"/>
  <c r="G110" i="30"/>
  <c r="F110" i="30"/>
  <c r="E110" i="30"/>
  <c r="C110" i="30"/>
  <c r="C103" i="30"/>
  <c r="C98" i="30"/>
  <c r="C92" i="30"/>
  <c r="C82" i="30"/>
  <c r="E76" i="30"/>
  <c r="D76" i="30"/>
  <c r="C76" i="30"/>
  <c r="E64" i="30"/>
  <c r="D64" i="30"/>
  <c r="C64" i="30"/>
  <c r="E56" i="30"/>
  <c r="D56" i="30"/>
  <c r="C56" i="30"/>
  <c r="C41" i="30"/>
  <c r="C32" i="30"/>
  <c r="C145" i="33" l="1"/>
  <c r="D49" i="33"/>
  <c r="D145" i="33" s="1"/>
  <c r="C181" i="31"/>
  <c r="C166" i="31"/>
  <c r="C94" i="31" s="1"/>
  <c r="D212" i="31" l="1"/>
  <c r="D206" i="31"/>
  <c r="D199" i="31"/>
  <c r="D192" i="31"/>
  <c r="D185" i="31"/>
  <c r="D179" i="31"/>
  <c r="D162" i="31"/>
  <c r="D150" i="31"/>
  <c r="D144" i="31"/>
  <c r="D131" i="31"/>
  <c r="D125" i="31"/>
  <c r="D119" i="31"/>
  <c r="D112" i="31"/>
  <c r="D104" i="31"/>
  <c r="D97" i="31"/>
  <c r="D161" i="31"/>
  <c r="D149" i="31"/>
  <c r="D143" i="31"/>
  <c r="D130" i="31"/>
  <c r="D118" i="31"/>
  <c r="D103" i="31"/>
  <c r="D96" i="31"/>
  <c r="D159" i="31"/>
  <c r="D128" i="31"/>
  <c r="D101" i="31"/>
  <c r="D193" i="31"/>
  <c r="D98" i="31"/>
  <c r="D205" i="31"/>
  <c r="D198" i="31"/>
  <c r="D184" i="31"/>
  <c r="D178" i="31"/>
  <c r="D137" i="31"/>
  <c r="D124" i="31"/>
  <c r="D111" i="31"/>
  <c r="D168" i="31"/>
  <c r="D105" i="31"/>
  <c r="D204" i="31"/>
  <c r="D197" i="31"/>
  <c r="D183" i="31"/>
  <c r="D172" i="31"/>
  <c r="D155" i="31"/>
  <c r="D148" i="31"/>
  <c r="D136" i="31"/>
  <c r="D117" i="31"/>
  <c r="D110" i="31"/>
  <c r="D154" i="31"/>
  <c r="D129" i="31"/>
  <c r="D116" i="31"/>
  <c r="D102" i="31"/>
  <c r="D176" i="31"/>
  <c r="D165" i="31"/>
  <c r="D141" i="31"/>
  <c r="D99" i="31"/>
  <c r="D138" i="31"/>
  <c r="D203" i="31"/>
  <c r="D196" i="31"/>
  <c r="D190" i="31"/>
  <c r="D177" i="31"/>
  <c r="D171" i="31"/>
  <c r="D135" i="31"/>
  <c r="D109" i="31"/>
  <c r="D170" i="31"/>
  <c r="D115" i="31"/>
  <c r="D106" i="31"/>
  <c r="D186" i="31"/>
  <c r="D151" i="31"/>
  <c r="D202" i="31"/>
  <c r="D195" i="31"/>
  <c r="D189" i="31"/>
  <c r="D153" i="31"/>
  <c r="D134" i="31"/>
  <c r="D108" i="31"/>
  <c r="D180" i="31"/>
  <c r="D132" i="31"/>
  <c r="D209" i="31"/>
  <c r="D201" i="31"/>
  <c r="D188" i="31"/>
  <c r="D164" i="31"/>
  <c r="D158" i="31"/>
  <c r="D146" i="31"/>
  <c r="D140" i="31"/>
  <c r="D122" i="31"/>
  <c r="D114" i="31"/>
  <c r="D107" i="31"/>
  <c r="D100" i="31"/>
  <c r="D175" i="31"/>
  <c r="D152" i="31"/>
  <c r="D139" i="31"/>
  <c r="D207" i="31"/>
  <c r="D120" i="31"/>
  <c r="D208" i="31"/>
  <c r="D187" i="31"/>
  <c r="D169" i="31"/>
  <c r="D121" i="31"/>
  <c r="D174" i="31"/>
  <c r="D126" i="31"/>
  <c r="D147" i="31"/>
  <c r="D167" i="31"/>
  <c r="D173" i="31"/>
  <c r="D182" i="31"/>
  <c r="D142" i="31"/>
  <c r="D210" i="31"/>
  <c r="D163" i="31"/>
  <c r="D95" i="31"/>
  <c r="D113" i="31"/>
  <c r="D194" i="31"/>
  <c r="D156" i="31"/>
  <c r="D200" i="31"/>
  <c r="D211" i="31"/>
  <c r="D157" i="31"/>
  <c r="D123" i="31"/>
  <c r="D127" i="31"/>
  <c r="D160" i="31"/>
  <c r="D191" i="31"/>
  <c r="D133" i="31"/>
  <c r="D145" i="31"/>
  <c r="D166" i="31"/>
  <c r="D181" i="31"/>
</calcChain>
</file>

<file path=xl/comments1.xml><?xml version="1.0" encoding="utf-8"?>
<comments xmlns="http://schemas.openxmlformats.org/spreadsheetml/2006/main">
  <authors>
    <author>Cecilia Figueroa Ramirez</author>
  </authors>
  <commentList>
    <comment ref="B11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<sst xmlns="http://schemas.openxmlformats.org/spreadsheetml/2006/main" count="3221" uniqueCount="637">
  <si>
    <t>Notas de Desglose y Memoria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</si>
  <si>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</si>
  <si>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</si>
  <si>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</si>
  <si>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</si>
  <si>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</si>
  <si>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</si>
  <si>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</si>
  <si>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</si>
  <si>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</si>
  <si>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</si>
  <si>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</si>
  <si>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</t>
  </si>
  <si>
    <t>ESF-05</t>
  </si>
  <si>
    <t>INVENTARIO Y 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</si>
  <si>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</si>
  <si>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</si>
  <si>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</si>
  <si>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</si>
  <si>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</si>
  <si>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</si>
  <si>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</si>
  <si>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</si>
  <si>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</si>
  <si>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</si>
  <si>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</si>
  <si>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</si>
  <si>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</si>
  <si>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</si>
  <si>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</si>
  <si>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</si>
  <si>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</si>
  <si>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</si>
  <si>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EA-01</t>
  </si>
  <si>
    <t>INGRESOS</t>
  </si>
  <si>
    <t>EA-02</t>
  </si>
  <si>
    <t>OTROS INGRESOS</t>
  </si>
  <si>
    <t>EA-03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</si>
  <si>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</si>
  <si>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</si>
  <si>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</si>
  <si>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</si>
  <si>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</si>
  <si>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</si>
  <si>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</si>
  <si>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</si>
  <si>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</si>
  <si>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</si>
  <si>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</si>
  <si>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</si>
  <si>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</si>
  <si>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</si>
  <si>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</si>
  <si>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</si>
  <si>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</si>
  <si>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</si>
  <si>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PRESUPUESTALES</t>
  </si>
  <si>
    <t>DIF</t>
  </si>
  <si>
    <t>COMUDE</t>
  </si>
  <si>
    <t>IMUVI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</si>
  <si>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</si>
  <si>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</si>
  <si>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</si>
  <si>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</si>
  <si>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</si>
  <si>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</si>
  <si>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</si>
  <si>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</si>
  <si>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</si>
  <si>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</si>
  <si>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</si>
  <si>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</si>
  <si>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</si>
  <si>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</si>
  <si>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</si>
  <si>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</si>
  <si>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</si>
  <si>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</si>
  <si>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</si>
  <si>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</si>
  <si>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</si>
  <si>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</si>
  <si>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</si>
  <si>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</si>
  <si>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</si>
  <si>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</si>
  <si>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</si>
  <si>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</si>
  <si>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</si>
  <si>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</si>
  <si>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</si>
  <si>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</si>
  <si>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</si>
  <si>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</si>
  <si>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</si>
  <si>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</si>
  <si>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</si>
  <si>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</si>
  <si>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</si>
  <si>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</si>
  <si>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</si>
  <si>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</si>
  <si>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</si>
  <si>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</si>
  <si>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</si>
  <si>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</si>
  <si>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</si>
  <si>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</si>
  <si>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</si>
  <si>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</si>
  <si>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</si>
  <si>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</si>
  <si>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</si>
  <si>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</si>
  <si>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</si>
  <si>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</si>
  <si>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</si>
  <si>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</si>
  <si>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</si>
  <si>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</si>
  <si>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</si>
  <si>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</si>
  <si>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</si>
  <si>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</si>
  <si>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</si>
  <si>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</si>
  <si>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</si>
  <si>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</si>
  <si>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</si>
  <si>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</si>
  <si>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</si>
  <si>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</si>
  <si>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</si>
  <si>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</si>
  <si>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</si>
  <si>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</si>
  <si>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</si>
  <si>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</si>
  <si>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</si>
  <si>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</si>
  <si>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</si>
  <si>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</si>
  <si>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</si>
  <si>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</si>
  <si>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</si>
  <si>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</si>
  <si>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</si>
  <si>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</si>
  <si>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</si>
  <si>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</si>
  <si>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</si>
  <si>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</si>
  <si>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</si>
  <si>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</si>
  <si>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</si>
  <si>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</si>
  <si>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</si>
  <si>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</si>
  <si>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</si>
  <si>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</si>
  <si>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</si>
  <si>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</si>
  <si>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</si>
  <si>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</si>
  <si>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</si>
  <si>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</si>
  <si>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</si>
  <si>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</si>
  <si>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</si>
  <si>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</si>
  <si>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</si>
  <si>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</si>
  <si>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</si>
  <si>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</si>
  <si>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</si>
  <si>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</si>
  <si>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</si>
  <si>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</si>
  <si>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</si>
  <si>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</si>
  <si>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</si>
  <si>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</si>
  <si>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</si>
  <si>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</si>
  <si>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</si>
  <si>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</si>
  <si>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</si>
  <si>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</si>
  <si>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</si>
  <si>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</si>
  <si>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</si>
  <si>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</si>
  <si>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</si>
  <si>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</si>
  <si>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</si>
  <si>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</si>
  <si>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</si>
  <si>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</si>
  <si>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</si>
  <si>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</si>
  <si>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</si>
  <si>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</si>
  <si>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Bajo protesta de decir verdad declaramos que los Estados Financieros y sus notas, son razonablemente correctos y son responsabilidad del emisor.</t>
  </si>
  <si>
    <t>Construcción en Bienes no Capitalizable</t>
  </si>
  <si>
    <t>Inversión Pública no Capitalizable</t>
  </si>
  <si>
    <t>INVERSIÓN PÚBLICA</t>
  </si>
  <si>
    <t>Otros Gastos Varios</t>
  </si>
  <si>
    <t>Diferencias por Reestructuración de Deuda Pública Negativas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</si>
  <si>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</si>
  <si>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</si>
  <si>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</si>
  <si>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</t>
  </si>
  <si>
    <t>Bonificaciones y Descuentos Otorgados</t>
  </si>
  <si>
    <t>Pérdidas por Responsabilidades</t>
  </si>
  <si>
    <t>Gastos de Ejercicios Anteriores</t>
  </si>
  <si>
    <t>Otros Gastos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</si>
  <si>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</si>
  <si>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</si>
  <si>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</si>
  <si>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</si>
  <si>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</si>
  <si>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</si>
  <si>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</si>
  <si>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</si>
  <si>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</si>
  <si>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</si>
  <si>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</si>
  <si>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</si>
  <si>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</si>
  <si>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</si>
  <si>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</si>
  <si>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</si>
  <si>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</si>
  <si>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</si>
  <si>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OTROS GASTOS Y PERDIDAS EXTRAORDINARIAS</t>
  </si>
  <si>
    <t>Apoyo Financieros a Ahorradores y Deudores del Sistema Financiero Nacional</t>
  </si>
  <si>
    <t>Apoyos Financieros a Intermediarios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</si>
  <si>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</si>
  <si>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</si>
  <si>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</si>
  <si>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</si>
  <si>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</si>
  <si>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</si>
  <si>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</si>
  <si>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</si>
  <si>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</si>
  <si>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</si>
  <si>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</si>
  <si>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PUBLICA</t>
  </si>
  <si>
    <t>Convenios de Descentralización y Otros</t>
  </si>
  <si>
    <t>Convenios de Reasignación</t>
  </si>
  <si>
    <t>Convenios</t>
  </si>
  <si>
    <t>Aportaciones de las Entidades Federativas a los Municipios</t>
  </si>
  <si>
    <t>Aportaciones de la Federación a Entidades Federativas y Municipios</t>
  </si>
  <si>
    <t>Aportaciones</t>
  </si>
  <si>
    <t>Participaciones de las Entidades Federativas a los Municipios</t>
  </si>
  <si>
    <t>Participaciones de la Federación a Entidades Federativas y Municipios</t>
  </si>
  <si>
    <t>Participaciones</t>
  </si>
  <si>
    <t>PARTICIPACIONES Y APORTACIONES</t>
  </si>
  <si>
    <t>Transferencias al Sector Privado Externo</t>
  </si>
  <si>
    <t>Transferencias al Exterior a Gobiernos Extranjeros y Organismos Internacionales</t>
  </si>
  <si>
    <t>Transferencias al Exterior</t>
  </si>
  <si>
    <t>Donativos Internacionales</t>
  </si>
  <si>
    <t>Donativos a Fideicomiso, Mandatos y Contratos Análogos Estatales</t>
  </si>
  <si>
    <t>Donativos a Fideicomiso, Mandatos y Contratos Análogos Privados</t>
  </si>
  <si>
    <t>Donativos a Entidades Federativas y Municipios</t>
  </si>
  <si>
    <t>Donativos a Instituciones sin Fines de Lucro</t>
  </si>
  <si>
    <t>Donativos</t>
  </si>
  <si>
    <t>Transferencias por Obligaciones de Ley</t>
  </si>
  <si>
    <t>Transferencias a la Seguridad Social</t>
  </si>
  <si>
    <t>Transferencias a Fideicomisos, Mandatos y Contratos Análogos a Entidades Paraestatales</t>
  </si>
  <si>
    <t>Transferencias a Fideicomisos, Mandatos y Contratos Análogos al Gobierno</t>
  </si>
  <si>
    <t>Transferencias a Fideicomisos, Mandatos y Contratos Análogos</t>
  </si>
  <si>
    <t>Otras Pensiones y Jubilaciones</t>
  </si>
  <si>
    <t>Jubilaciones</t>
  </si>
  <si>
    <t>Pensiones</t>
  </si>
  <si>
    <t>Pensiones y Jubilaciones</t>
  </si>
  <si>
    <t>Ayudas Sociales por Desastres Naturales y Otros Siniestros</t>
  </si>
  <si>
    <t>Ayudas Sociales a Instituciones</t>
  </si>
  <si>
    <t>Becas</t>
  </si>
  <si>
    <t>Ayudas Sociales a Personas</t>
  </si>
  <si>
    <t>Ayudas Sociales</t>
  </si>
  <si>
    <t>Subvenciones</t>
  </si>
  <si>
    <t>Subsidios</t>
  </si>
  <si>
    <t>Subsidios y Subvenciones</t>
  </si>
  <si>
    <t>Transferencias a Entidades Federativas y Municipios</t>
  </si>
  <si>
    <t>Transferencias a Entidades Paraestatales</t>
  </si>
  <si>
    <t>Transferencias al Resto del Sector Público</t>
  </si>
  <si>
    <t>Transferencias Internas al Sector Público</t>
  </si>
  <si>
    <t>Asignaciones al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</si>
  <si>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</si>
  <si>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</si>
  <si>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</si>
  <si>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</si>
  <si>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</si>
  <si>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</si>
  <si>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</si>
  <si>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</si>
  <si>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 y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</si>
  <si>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</si>
  <si>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</si>
  <si>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</si>
  <si>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</si>
  <si>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</si>
  <si>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</si>
  <si>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</si>
  <si>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</si>
  <si>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</si>
  <si>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</si>
  <si>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</si>
  <si>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</si>
  <si>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</si>
  <si>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</si>
  <si>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</si>
  <si>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</si>
  <si>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</si>
  <si>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</si>
  <si>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</si>
  <si>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</si>
  <si>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GASTOS DE FUNCIONAMIENTO</t>
  </si>
  <si>
    <t>GASTOS Y OTRAS PERDIDAS</t>
  </si>
  <si>
    <t>%</t>
  </si>
  <si>
    <t>ACT-04 GASTOS Y OTRAS PERDIDAS</t>
  </si>
  <si>
    <t>Otros Ingresos y Beneficios Varios</t>
  </si>
  <si>
    <t>Diferencias por Reestructuración de Deuda Pública a Favor</t>
  </si>
  <si>
    <t>Utilidades por Participación Patrimonial</t>
  </si>
  <si>
    <t>Diferencias de Cotizaciones a Favor en Valores Negociables</t>
  </si>
  <si>
    <t>Diferencias por Tipo de Cambio a Favor</t>
  </si>
  <si>
    <t>Bonificaciones y Descuentos Obtenidos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</si>
  <si>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</si>
  <si>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</si>
  <si>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</si>
  <si>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 de Materias Primas, Materiales y Suministros para Producción</t>
  </si>
  <si>
    <t>Incremento por Variación de Inventarios de Mercancías en Proceso de Elaboración</t>
  </si>
  <si>
    <t>Incremento por Variación de Inventarios de Mercancías Terminadas</t>
  </si>
  <si>
    <t>Incremento por Variación de Inventarios de Mercancías para Venta</t>
  </si>
  <si>
    <t>Incremento por Variación de Inventarios</t>
  </si>
  <si>
    <t>Otros Ingresos Financieros</t>
  </si>
  <si>
    <t>Intereses Ganados de Títulos, Valores y demás Instrumentos Financieros</t>
  </si>
  <si>
    <t>Ingresos Financieros</t>
  </si>
  <si>
    <t>OTROS INGRESOS Y BENEFICIOS</t>
  </si>
  <si>
    <t>ACT-03 OTROS INGRESOS Y BENEFICIOS</t>
  </si>
  <si>
    <t>Transferencias del Fondo Mexicano del Petróleo para la Estabilización y el Desarrollo</t>
  </si>
  <si>
    <t>Transferencias Internas y Asignaciones del Sector Público</t>
  </si>
  <si>
    <t>Transferencias, Asignaciones, Subsidios y Otras ayudas</t>
  </si>
  <si>
    <t>Fondos Distintos de Aportaciones</t>
  </si>
  <si>
    <t>Incentivos derivados de la Colaboración Fiscal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</si>
  <si>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</si>
  <si>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</si>
  <si>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Característica Significativa</t>
  </si>
  <si>
    <t>ACT-02 PARTICIPACIONES, APORTACIONES, CONVENIOS, INCENTIVOS…</t>
  </si>
  <si>
    <t>Ingresos por Venta de Bienes y Prestación de Servicios de los Poderes Legislativo y Judicial, y de los Órganos Autónomos</t>
  </si>
  <si>
    <t>Ingresos por Venta de Bienes y Prestación de Servicios de Fideicomisos Financieros Públicos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</si>
  <si>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</si>
  <si>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</si>
  <si>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</si>
  <si>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</si>
  <si>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</si>
  <si>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</si>
  <si>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Otros Aprovechamientos</t>
  </si>
  <si>
    <t>Accesorios de Aprovechamientos</t>
  </si>
  <si>
    <t>Aprovechamientos no Comprendidos en la Ley de Ingresos Vigente, Causados en Ejercicios Fiscales Anteriores Pendientes de Liquidación o Pago</t>
  </si>
  <si>
    <t>Aprovechamientos Provenientes de Obras Públicas</t>
  </si>
  <si>
    <t>Reintegros</t>
  </si>
  <si>
    <t>Indemnizaciones</t>
  </si>
  <si>
    <t>Multas</t>
  </si>
  <si>
    <t>Incentivos Derivados de la Colaboración Fiscal</t>
  </si>
  <si>
    <t>Aprovechamientos</t>
  </si>
  <si>
    <t>Productos no Comprendidos en la Ley de Ingresos Vigente, Causados en Ejercicios Fiscales Anteriores Pendientes de Liquidación o Pago</t>
  </si>
  <si>
    <t>Productos</t>
  </si>
  <si>
    <t>Otros Derechos</t>
  </si>
  <si>
    <t>Derechos no Comprendidos en la Ley de Ingresos Vigente, Causados en Ejercicios Fiscales Anteriores Pendientes de Liquidación o Pago</t>
  </si>
  <si>
    <t>Accesorios de Derechos</t>
  </si>
  <si>
    <t>Derechos por Prestación de Servicios</t>
  </si>
  <si>
    <t>Derechos por el Uso, Goce, Aprovechamiento o Explotación de Bienes de Dominio Público</t>
  </si>
  <si>
    <t>Derechos</t>
  </si>
  <si>
    <t>Contribuciones de Mejoras no Comprendidas en la Ley de Ingresos Vigente, Causadas en Ejercicios Fiscales Anteriores Pendientes de Liquidación o Pago</t>
  </si>
  <si>
    <t>Contribuciones de Mejoras por Obras Públicas</t>
  </si>
  <si>
    <t>Contribuciones de Mejoras</t>
  </si>
  <si>
    <t>Otras Cuotas y Aportaciones para la Seguridad Social</t>
  </si>
  <si>
    <t>Accesorios de Cuotas y Aportaciones de Seguridad Social</t>
  </si>
  <si>
    <t>Cuotas de Ahorro para el Retiro</t>
  </si>
  <si>
    <t>Cuotas para la Seguridad Social</t>
  </si>
  <si>
    <t>Aportaciones para Fondos de Vivienda</t>
  </si>
  <si>
    <t>Cuotas y Aportaciones de Seguridad Social</t>
  </si>
  <si>
    <t>Otros Impuestos</t>
  </si>
  <si>
    <t>Impuestos no Comprendidos en la Ley de Ingresos Vigente, Causados en Ejercicios Fiscales Anteriores Pendientes de Liquidación o Pago</t>
  </si>
  <si>
    <t>Accesorios de Impuestos</t>
  </si>
  <si>
    <t>Impuestos Ecológicos</t>
  </si>
  <si>
    <t>Impuestos Sobre Nóminas y Asimilables</t>
  </si>
  <si>
    <t>Impuestos al Comercio Exterior</t>
  </si>
  <si>
    <t>Impuestos Sobre la Producción, el Consumo y las Transacciones</t>
  </si>
  <si>
    <t>Impuestos Sobre el Patrimonio</t>
  </si>
  <si>
    <t>Impuestos Sobre los Ingresos</t>
  </si>
  <si>
    <t>Impuestos</t>
  </si>
  <si>
    <t>INGRESOS DE GESTION</t>
  </si>
  <si>
    <t>ACT-01 INGRESOS DE GESTION</t>
  </si>
  <si>
    <t>Notas de Desglose Estado de Actividades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</si>
  <si>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</si>
  <si>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</si>
  <si>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</si>
  <si>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</si>
  <si>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</si>
  <si>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</si>
  <si>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</si>
  <si>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</si>
  <si>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</si>
  <si>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</si>
  <si>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</si>
  <si>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</si>
  <si>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</si>
  <si>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</si>
  <si>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</si>
  <si>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</si>
  <si>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</si>
  <si>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</si>
  <si>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</si>
  <si>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</si>
  <si>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</si>
  <si>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</si>
  <si>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</si>
  <si>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</si>
  <si>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</si>
  <si>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</si>
  <si>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</si>
  <si>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</si>
  <si>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</si>
  <si>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</si>
  <si>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</si>
  <si>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</si>
  <si>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</si>
  <si>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</si>
  <si>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</si>
  <si>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</si>
  <si>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</si>
  <si>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</si>
  <si>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</si>
  <si>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</si>
  <si>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</si>
  <si>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</si>
  <si>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</si>
  <si>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</si>
  <si>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</si>
  <si>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</si>
  <si>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</si>
  <si>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</si>
  <si>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</si>
  <si>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</si>
  <si>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</si>
  <si>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</si>
  <si>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</si>
  <si>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</si>
  <si>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</si>
  <si>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</si>
  <si>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</si>
  <si>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</si>
  <si>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</si>
  <si>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</si>
  <si>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</si>
  <si>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</si>
  <si>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</si>
  <si>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</si>
  <si>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</si>
  <si>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</si>
  <si>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</si>
  <si>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</si>
  <si>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</si>
  <si>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</si>
  <si>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</si>
  <si>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</si>
  <si>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</si>
  <si>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Otros Gastos Contables No Presupuestarios</t>
  </si>
  <si>
    <t>3.5</t>
  </si>
  <si>
    <t>3.4</t>
  </si>
  <si>
    <t>3.3</t>
  </si>
  <si>
    <t>3.2</t>
  </si>
  <si>
    <t>3.1</t>
  </si>
  <si>
    <t>3. Más Gastos Contables No Presupuestarios</t>
  </si>
  <si>
    <t>Otros Egresos Presupuestarios No Contables</t>
  </si>
  <si>
    <t>2.21</t>
  </si>
  <si>
    <t>Adeudos de Ejercicios Fiscales Anteriores (ADEFAS)</t>
  </si>
  <si>
    <t>2.20</t>
  </si>
  <si>
    <t>Amortización de la Deuda Pública</t>
  </si>
  <si>
    <t>2.19</t>
  </si>
  <si>
    <t>Provisiones para Contingencias y Otras Erogaciones Especiales</t>
  </si>
  <si>
    <t>2.18</t>
  </si>
  <si>
    <t>Inversiones en Fideicomisos, Mandatos y Otros Análogos</t>
  </si>
  <si>
    <t>2.17</t>
  </si>
  <si>
    <t>Concesión de Préstamos</t>
  </si>
  <si>
    <t>2.16</t>
  </si>
  <si>
    <t>Compra de Títulos y Valores</t>
  </si>
  <si>
    <t>2.15</t>
  </si>
  <si>
    <t>Acciones y Participaciones de Capital</t>
  </si>
  <si>
    <t>2.14</t>
  </si>
  <si>
    <t>Obra Pública en Bienes Propios</t>
  </si>
  <si>
    <t>2.13</t>
  </si>
  <si>
    <t>Obra Pública en Bienes de Dominio Público</t>
  </si>
  <si>
    <t>2.12</t>
  </si>
  <si>
    <t>2.11</t>
  </si>
  <si>
    <t>Bienes Inmuebles</t>
  </si>
  <si>
    <t>2.10</t>
  </si>
  <si>
    <t>2. Menos Egresos Presupuestarios No Contables</t>
  </si>
  <si>
    <t>1. Total de Egresos Presupuestarios</t>
  </si>
  <si>
    <t>Conciliación entre los Egresos Presupuestarios y los Gastos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</si>
  <si>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</si>
  <si>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</si>
  <si>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</si>
  <si>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</si>
  <si>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</si>
  <si>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</si>
  <si>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</si>
  <si>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</si>
  <si>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</si>
  <si>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</si>
  <si>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</si>
  <si>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</si>
  <si>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</si>
  <si>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</si>
  <si>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</si>
  <si>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</si>
  <si>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</si>
  <si>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</si>
  <si>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</si>
  <si>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</si>
  <si>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</si>
  <si>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</si>
  <si>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</si>
  <si>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</si>
  <si>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</si>
  <si>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</si>
  <si>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</si>
  <si>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</si>
  <si>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</si>
  <si>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</si>
  <si>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</si>
  <si>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</si>
  <si>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</si>
  <si>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</si>
  <si>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</si>
  <si>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</si>
  <si>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</si>
  <si>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</si>
  <si>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</si>
  <si>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</si>
  <si>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Tipo de Contrato</t>
  </si>
  <si>
    <t>Vencimiento</t>
  </si>
  <si>
    <t>Tasa</t>
  </si>
  <si>
    <t>Saldo Final</t>
  </si>
  <si>
    <t>Abonos del Período</t>
  </si>
  <si>
    <t>Cargos del Período</t>
  </si>
  <si>
    <t>Saldo Inicial</t>
  </si>
  <si>
    <t>Concepto</t>
  </si>
  <si>
    <t>Notas de Memoria</t>
  </si>
  <si>
    <t>Trimestral</t>
  </si>
  <si>
    <t>Caracteristica</t>
  </si>
  <si>
    <t>Ingresos por Venta de Bienes y Prestación de Servicios</t>
  </si>
  <si>
    <t>Municipal</t>
  </si>
  <si>
    <t>SIMAPAS</t>
  </si>
  <si>
    <t>Sistema  Municipal de Agua Potable, Alcantarillado y Saneamiento de Dolores Hidalgo</t>
  </si>
  <si>
    <t>Sistema para el Desarrollo Integral de la Familia del Municipio de Dolores Hidalgo, Cuna de la Independencia Nacional.</t>
  </si>
  <si>
    <t>Instituto Municipal de Vivienda de Dolores Hidalgo</t>
  </si>
  <si>
    <t>Comisión Municipal del Deporte de Dolores Hidalgo, Cuna de la Independencia Nacional</t>
  </si>
  <si>
    <t>Integración de las Notas de Desglose de las Paramunicipales del municipio de Dolores Hidalgo CIN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</si>
  <si>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</si>
  <si>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</si>
  <si>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</si>
  <si>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</si>
  <si>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</si>
  <si>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</si>
  <si>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Amortización gastos pagados por anticipado CP</t>
  </si>
  <si>
    <t>Ingresos (Patrimonio Capital)</t>
  </si>
  <si>
    <t xml:space="preserve">Estatal 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</si>
  <si>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</si>
  <si>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</si>
  <si>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</si>
  <si>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</si>
  <si>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</si>
  <si>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Instituto Municipal de Vivienda de Dolores Hidalgo, Gto.</t>
  </si>
  <si>
    <t>Comisión Municipal del Deporte de Dolores Hidalgo, CIN</t>
  </si>
  <si>
    <t>4. Total de Ingresos Contables</t>
  </si>
  <si>
    <t>4. Total de Gastos Contables</t>
  </si>
  <si>
    <t>Entidades Paraestatales y Fideicomisos No Empresariales y No Financieros
Estados Financieros Integrados de las Paramunicipales del Municipio de Dolores Hidalgo CIN
Del 1 de Enero al 31 de Diciembre de 2024</t>
  </si>
  <si>
    <t>Correspondiente del 01 Enero al 31 De Diciembre de 2024</t>
  </si>
  <si>
    <t>Del 1 de Enero al 31 de Diciembre de 2024</t>
  </si>
  <si>
    <t>(Cifras en Pesos)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</si>
  <si>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</si>
  <si>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</si>
  <si>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</si>
  <si>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</si>
  <si>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</si>
  <si>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</si>
  <si>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Características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</si>
  <si>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</si>
  <si>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</si>
  <si>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</si>
  <si>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</si>
  <si>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</si>
  <si>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</si>
  <si>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</si>
  <si>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</si>
  <si>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</si>
  <si>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</si>
  <si>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</si>
  <si>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</si>
  <si>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</si>
  <si>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</si>
  <si>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</si>
  <si>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</si>
  <si>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</si>
  <si>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</si>
  <si>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ACT-01 INGRESOS y OTROS BENEFICIOS</t>
  </si>
  <si>
    <t>Explicación</t>
  </si>
  <si>
    <t>INGRESOS Y OTROS BENEFICIOS</t>
  </si>
  <si>
    <t>ACT-02 GASTOS Y OTRAS PERDIDAS</t>
  </si>
  <si>
    <t>EFE-01 EFECTIVO Y EQUIVALENTES</t>
  </si>
  <si>
    <t>EFE-02 ADQ. DE ACT. DE INVERSIÓN EFECTIVAMENTE PAGADAS</t>
  </si>
  <si>
    <t>EFE-03 CONCILIACION DE FLUJOS DE EFECTIVO NETOS</t>
  </si>
  <si>
    <t xml:space="preserve">OTROS INGRESOS Y BENEFICIOS </t>
  </si>
  <si>
    <t>3. Menos Ingresos Presupuestarios No Contables</t>
  </si>
  <si>
    <t>3.6</t>
  </si>
  <si>
    <t>Materiales y Suministros (consumos)</t>
  </si>
  <si>
    <t>3.7</t>
  </si>
  <si>
    <t>CUENTAS DE ORDEN PRESUPUESTARIO</t>
  </si>
  <si>
    <t>Cuentas de Orden Presupuestarias de Ingresos</t>
  </si>
  <si>
    <t>Cuentas de Orden Presupuestarias de Egresos</t>
  </si>
  <si>
    <t>Sistema Municipal de Agua Potable, Alcantarillado y Saneamiento de Dolores Hidalgo (SIMAPAS)</t>
  </si>
  <si>
    <t>SISTEMA PARA EL DESARROLLO INTEGRAL DE LA FAMILIA DEL MUNICIPIO DE DOLORES HIDALGO, CUNA DE LA INDEPENDENCIA NACIONAL, GUANAJUATO</t>
  </si>
  <si>
    <t>NOTAS DE DESGLOSE ESTADO DE SITUACIÓN FINANCIERA</t>
  </si>
  <si>
    <t>CORRESPONDIENTE DEL 1 DE ENERO AL 31 DE DICIEMBRE DE 2024</t>
  </si>
  <si>
    <t>DIRECTORA GENERAL</t>
  </si>
  <si>
    <t>PRESIDENTA DEL CONSEJO DIRECTIVO</t>
  </si>
  <si>
    <t>L.A.T. LESLYE ANETTE VILLEGAS GALVAN</t>
  </si>
  <si>
    <t>LIC. MICHEL KARYNE REYES LUCIO</t>
  </si>
  <si>
    <t>_________________________________________</t>
  </si>
  <si>
    <t>Sistema Municipal DIF Dolores Hidalgo, CIN</t>
  </si>
  <si>
    <t>Correspondiente del 1 de Enero al 31 de Diciembre de 2024</t>
  </si>
  <si>
    <t>Modificaciones al Presupuesto de Egresos 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</si>
</sst>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8"/>
      <color theme="3"/>
      <name val="Arial"/>
      <family val="2"/>
    </font>
    <font>
      <u/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000000"/>
      <name val="Arial"/>
    </font>
    <font>
      <sz val="8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9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/>
    <xf numFmtId="0" fontId="13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2">
    <xf numFmtId="0" fontId="0" fillId="0" borderId="0" xfId="0"/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left" indent="1"/>
      <protection locked="0"/>
    </xf>
    <xf numFmtId="0" fontId="8" fillId="0" borderId="6" xfId="2" applyFont="1" applyFill="1" applyBorder="1" applyAlignment="1" applyProtection="1">
      <alignment horizontal="center"/>
      <protection locked="0"/>
    </xf>
    <xf numFmtId="0" fontId="8" fillId="0" borderId="7" xfId="2" applyFont="1" applyFill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4" applyFont="1" applyAlignment="1" applyProtection="1">
      <alignment vertical="top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Fill="1"/>
    <xf numFmtId="0" fontId="15" fillId="0" borderId="0" xfId="0" applyFont="1"/>
    <xf numFmtId="0" fontId="16" fillId="0" borderId="0" xfId="2" applyFont="1" applyBorder="1"/>
    <xf numFmtId="0" fontId="17" fillId="0" borderId="0" xfId="0" applyFont="1" applyBorder="1"/>
    <xf numFmtId="0" fontId="17" fillId="0" borderId="0" xfId="0" applyFont="1" applyFill="1" applyBorder="1"/>
    <xf numFmtId="0" fontId="14" fillId="0" borderId="0" xfId="0" applyFont="1" applyBorder="1"/>
    <xf numFmtId="0" fontId="12" fillId="0" borderId="0" xfId="0" applyFont="1" applyBorder="1"/>
    <xf numFmtId="0" fontId="5" fillId="2" borderId="0" xfId="3" applyFont="1" applyFill="1" applyAlignment="1">
      <alignment horizontal="right" vertical="center"/>
    </xf>
    <xf numFmtId="0" fontId="6" fillId="2" borderId="0" xfId="3" applyFont="1" applyFill="1" applyAlignment="1">
      <alignment horizontal="left" vertical="center"/>
    </xf>
    <xf numFmtId="0" fontId="4" fillId="6" borderId="0" xfId="3" applyFont="1" applyFill="1" applyAlignment="1">
      <alignment horizontal="center" vertical="center"/>
    </xf>
    <xf numFmtId="0" fontId="4" fillId="6" borderId="0" xfId="3" applyFont="1" applyFill="1"/>
    <xf numFmtId="0" fontId="19" fillId="0" borderId="0" xfId="3" applyFont="1"/>
    <xf numFmtId="0" fontId="20" fillId="7" borderId="0" xfId="3" applyFont="1" applyFill="1"/>
    <xf numFmtId="4" fontId="19" fillId="0" borderId="0" xfId="3" applyNumberFormat="1" applyFont="1"/>
    <xf numFmtId="0" fontId="20" fillId="8" borderId="0" xfId="3" applyFont="1" applyFill="1"/>
    <xf numFmtId="0" fontId="7" fillId="0" borderId="0" xfId="6" applyFont="1"/>
    <xf numFmtId="9" fontId="7" fillId="0" borderId="0" xfId="6" applyNumberFormat="1" applyFont="1"/>
    <xf numFmtId="4" fontId="7" fillId="0" borderId="0" xfId="6" applyNumberFormat="1" applyFont="1"/>
    <xf numFmtId="0" fontId="20" fillId="7" borderId="0" xfId="6" applyFont="1" applyFill="1"/>
    <xf numFmtId="0" fontId="4" fillId="6" borderId="0" xfId="6" applyFont="1" applyFill="1"/>
    <xf numFmtId="0" fontId="19" fillId="0" borderId="0" xfId="6" applyFont="1"/>
    <xf numFmtId="0" fontId="5" fillId="2" borderId="0" xfId="7" applyFont="1" applyFill="1" applyAlignment="1">
      <alignment horizontal="right" vertical="center"/>
    </xf>
    <xf numFmtId="0" fontId="6" fillId="2" borderId="0" xfId="7" applyFont="1" applyFill="1" applyAlignment="1">
      <alignment horizontal="left" vertical="center"/>
    </xf>
    <xf numFmtId="0" fontId="4" fillId="6" borderId="0" xfId="7" applyFont="1" applyFill="1" applyAlignment="1">
      <alignment horizontal="center" vertical="center"/>
    </xf>
    <xf numFmtId="0" fontId="4" fillId="6" borderId="0" xfId="7" applyFont="1" applyFill="1"/>
    <xf numFmtId="0" fontId="20" fillId="7" borderId="0" xfId="7" applyFont="1" applyFill="1"/>
    <xf numFmtId="0" fontId="19" fillId="0" borderId="0" xfId="7" applyFont="1" applyAlignment="1">
      <alignment horizontal="center"/>
    </xf>
    <xf numFmtId="4" fontId="19" fillId="0" borderId="0" xfId="7" applyNumberFormat="1" applyFont="1"/>
    <xf numFmtId="0" fontId="20" fillId="7" borderId="0" xfId="7" applyFont="1" applyFill="1" applyAlignment="1">
      <alignment horizontal="center"/>
    </xf>
    <xf numFmtId="0" fontId="5" fillId="0" borderId="0" xfId="7" applyFont="1" applyAlignment="1">
      <alignment horizontal="center"/>
    </xf>
    <xf numFmtId="0" fontId="5" fillId="0" borderId="0" xfId="7" applyFont="1" applyAlignment="1">
      <alignment horizontal="left" indent="1"/>
    </xf>
    <xf numFmtId="0" fontId="5" fillId="0" borderId="0" xfId="7" applyFont="1"/>
    <xf numFmtId="0" fontId="6" fillId="0" borderId="0" xfId="7" applyFont="1"/>
    <xf numFmtId="0" fontId="5" fillId="0" borderId="0" xfId="7" quotePrefix="1" applyFont="1" applyAlignment="1">
      <alignment horizontal="left" indent="1"/>
    </xf>
    <xf numFmtId="0" fontId="5" fillId="9" borderId="10" xfId="8" applyFont="1" applyFill="1" applyBorder="1" applyAlignment="1">
      <alignment vertical="center"/>
    </xf>
    <xf numFmtId="0" fontId="13" fillId="0" borderId="0" xfId="8" applyFont="1"/>
    <xf numFmtId="0" fontId="13" fillId="0" borderId="10" xfId="8" applyFont="1" applyBorder="1"/>
    <xf numFmtId="0" fontId="7" fillId="0" borderId="10" xfId="8" applyFont="1" applyBorder="1" applyAlignment="1">
      <alignment horizontal="left"/>
    </xf>
    <xf numFmtId="0" fontId="5" fillId="9" borderId="19" xfId="8" applyFont="1" applyFill="1" applyBorder="1" applyAlignment="1">
      <alignment vertical="center"/>
    </xf>
    <xf numFmtId="0" fontId="5" fillId="3" borderId="10" xfId="8" applyFont="1" applyFill="1" applyBorder="1" applyAlignment="1">
      <alignment vertical="center"/>
    </xf>
    <xf numFmtId="0" fontId="13" fillId="0" borderId="11" xfId="8" applyFont="1" applyBorder="1"/>
    <xf numFmtId="0" fontId="5" fillId="9" borderId="17" xfId="8" applyFont="1" applyFill="1" applyBorder="1" applyAlignment="1">
      <alignment vertical="center"/>
    </xf>
    <xf numFmtId="0" fontId="20" fillId="7" borderId="0" xfId="7" applyFont="1" applyFill="1" applyAlignment="1">
      <alignment horizontal="center" vertical="center"/>
    </xf>
    <xf numFmtId="9" fontId="7" fillId="0" borderId="0" xfId="10" applyFont="1"/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19" fillId="0" borderId="0" xfId="7" applyFont="1"/>
    <xf numFmtId="0" fontId="19" fillId="0" borderId="0" xfId="7" applyFont="1" applyAlignment="1">
      <alignment vertical="center"/>
    </xf>
    <xf numFmtId="0" fontId="13" fillId="0" borderId="12" xfId="0" applyFont="1" applyBorder="1"/>
    <xf numFmtId="41" fontId="7" fillId="5" borderId="13" xfId="5" applyNumberFormat="1" applyFont="1" applyFill="1" applyBorder="1" applyAlignment="1" applyProtection="1">
      <alignment horizontal="left" vertical="center" wrapText="1"/>
      <protection locked="0"/>
    </xf>
    <xf numFmtId="4" fontId="5" fillId="0" borderId="0" xfId="7" applyNumberFormat="1" applyFont="1"/>
    <xf numFmtId="4" fontId="5" fillId="0" borderId="0" xfId="11" applyNumberFormat="1" applyFont="1" applyFill="1"/>
    <xf numFmtId="4" fontId="19" fillId="0" borderId="0" xfId="11" applyNumberFormat="1" applyFont="1" applyFill="1"/>
    <xf numFmtId="4" fontId="5" fillId="0" borderId="0" xfId="1" applyNumberFormat="1" applyFont="1" applyFill="1"/>
    <xf numFmtId="4" fontId="19" fillId="0" borderId="0" xfId="1" applyNumberFormat="1" applyFont="1" applyFill="1"/>
    <xf numFmtId="0" fontId="19" fillId="0" borderId="0" xfId="3" applyFont="1" applyAlignment="1">
      <alignment horizontal="center"/>
    </xf>
    <xf numFmtId="10" fontId="7" fillId="0" borderId="0" xfId="6" applyNumberFormat="1" applyFont="1"/>
    <xf numFmtId="4" fontId="5" fillId="9" borderId="19" xfId="8" applyNumberFormat="1" applyFont="1" applyFill="1" applyBorder="1" applyAlignment="1">
      <alignment vertical="center" wrapText="1"/>
    </xf>
    <xf numFmtId="4" fontId="5" fillId="9" borderId="19" xfId="8" applyNumberFormat="1" applyFont="1" applyFill="1" applyBorder="1" applyAlignment="1">
      <alignment vertical="center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wrapText="1"/>
    </xf>
    <xf numFmtId="0" fontId="7" fillId="0" borderId="0" xfId="6" applyFont="1" applyAlignment="1">
      <alignment horizontal="center"/>
    </xf>
    <xf numFmtId="0" fontId="5" fillId="0" borderId="0" xfId="9" applyFont="1" applyAlignment="1">
      <alignment horizontal="center"/>
    </xf>
    <xf numFmtId="0" fontId="5" fillId="0" borderId="0" xfId="9" applyFont="1"/>
    <xf numFmtId="0" fontId="19" fillId="0" borderId="0" xfId="9" applyFont="1" applyAlignment="1">
      <alignment horizontal="center"/>
    </xf>
    <xf numFmtId="0" fontId="19" fillId="0" borderId="0" xfId="9" applyFont="1"/>
    <xf numFmtId="0" fontId="6" fillId="0" borderId="0" xfId="9" applyFont="1"/>
    <xf numFmtId="0" fontId="7" fillId="0" borderId="0" xfId="9" applyFont="1"/>
    <xf numFmtId="0" fontId="5" fillId="0" borderId="0" xfId="9" applyFont="1" applyAlignment="1">
      <alignment horizontal="left" indent="1"/>
    </xf>
    <xf numFmtId="4" fontId="5" fillId="0" borderId="0" xfId="9" applyNumberFormat="1" applyFont="1"/>
    <xf numFmtId="0" fontId="7" fillId="0" borderId="0" xfId="7" applyFont="1"/>
    <xf numFmtId="4" fontId="13" fillId="0" borderId="0" xfId="9" applyNumberFormat="1" applyFont="1" applyAlignment="1" applyProtection="1">
      <alignment vertical="top"/>
      <protection locked="0"/>
    </xf>
    <xf numFmtId="0" fontId="13" fillId="0" borderId="0" xfId="8" applyFont="1" applyAlignment="1">
      <alignment vertical="center"/>
    </xf>
    <xf numFmtId="0" fontId="18" fillId="0" borderId="0" xfId="8" applyFont="1"/>
    <xf numFmtId="3" fontId="5" fillId="9" borderId="19" xfId="8" applyNumberFormat="1" applyFont="1" applyFill="1" applyBorder="1" applyAlignment="1">
      <alignment horizontal="right" vertical="center" wrapText="1" indent="1"/>
    </xf>
    <xf numFmtId="0" fontId="5" fillId="0" borderId="11" xfId="8" applyFont="1" applyBorder="1" applyAlignment="1">
      <alignment vertical="center"/>
    </xf>
    <xf numFmtId="0" fontId="5" fillId="0" borderId="11" xfId="8" applyFont="1" applyBorder="1" applyAlignment="1">
      <alignment horizontal="right" vertical="center"/>
    </xf>
    <xf numFmtId="0" fontId="5" fillId="0" borderId="10" xfId="8" applyFont="1" applyBorder="1" applyAlignment="1">
      <alignment vertical="center"/>
    </xf>
    <xf numFmtId="3" fontId="5" fillId="0" borderId="19" xfId="8" applyNumberFormat="1" applyFont="1" applyBorder="1" applyAlignment="1">
      <alignment horizontal="right" vertical="center" wrapText="1" indent="1"/>
    </xf>
    <xf numFmtId="0" fontId="7" fillId="0" borderId="10" xfId="8" applyFont="1" applyBorder="1" applyAlignment="1">
      <alignment vertical="center"/>
    </xf>
    <xf numFmtId="0" fontId="7" fillId="0" borderId="11" xfId="8" applyFont="1" applyBorder="1" applyAlignment="1">
      <alignment horizontal="left" vertical="center" indent="1"/>
    </xf>
    <xf numFmtId="3" fontId="19" fillId="0" borderId="19" xfId="8" applyNumberFormat="1" applyFont="1" applyBorder="1" applyAlignment="1">
      <alignment horizontal="right" vertical="center" wrapText="1" indent="1"/>
    </xf>
    <xf numFmtId="0" fontId="19" fillId="0" borderId="20" xfId="8" applyFont="1" applyBorder="1" applyAlignment="1">
      <alignment horizontal="left" vertical="center" wrapText="1" indent="1"/>
    </xf>
    <xf numFmtId="0" fontId="19" fillId="0" borderId="10" xfId="8" applyFont="1" applyBorder="1" applyAlignment="1">
      <alignment horizontal="left" vertical="center"/>
    </xf>
    <xf numFmtId="0" fontId="19" fillId="0" borderId="11" xfId="8" applyFont="1" applyBorder="1" applyAlignment="1">
      <alignment horizontal="left" vertical="center" indent="1"/>
    </xf>
    <xf numFmtId="0" fontId="19" fillId="0" borderId="11" xfId="8" applyFont="1" applyBorder="1" applyAlignment="1">
      <alignment horizontal="left" vertical="center" wrapText="1"/>
    </xf>
    <xf numFmtId="4" fontId="19" fillId="0" borderId="11" xfId="8" applyNumberFormat="1" applyFont="1" applyBorder="1" applyAlignment="1">
      <alignment horizontal="right" vertical="center" wrapText="1" indent="1"/>
    </xf>
    <xf numFmtId="0" fontId="7" fillId="0" borderId="10" xfId="8" applyFont="1" applyBorder="1" applyAlignment="1">
      <alignment horizontal="left" vertical="center"/>
    </xf>
    <xf numFmtId="3" fontId="19" fillId="0" borderId="19" xfId="8" applyNumberFormat="1" applyFont="1" applyBorder="1" applyAlignment="1">
      <alignment horizontal="right" vertical="center" indent="1"/>
    </xf>
    <xf numFmtId="0" fontId="19" fillId="0" borderId="11" xfId="8" applyFont="1" applyBorder="1" applyAlignment="1">
      <alignment horizontal="left" vertical="center"/>
    </xf>
    <xf numFmtId="4" fontId="19" fillId="0" borderId="12" xfId="8" applyNumberFormat="1" applyFont="1" applyBorder="1" applyAlignment="1">
      <alignment horizontal="right" vertical="center" indent="1"/>
    </xf>
    <xf numFmtId="0" fontId="13" fillId="0" borderId="0" xfId="8" applyFont="1" applyAlignment="1">
      <alignment horizontal="center" vertical="center"/>
    </xf>
    <xf numFmtId="3" fontId="5" fillId="9" borderId="19" xfId="8" applyNumberFormat="1" applyFont="1" applyFill="1" applyBorder="1" applyAlignment="1">
      <alignment horizontal="right" vertical="center"/>
    </xf>
    <xf numFmtId="4" fontId="5" fillId="0" borderId="11" xfId="8" applyNumberFormat="1" applyFont="1" applyBorder="1" applyAlignment="1">
      <alignment horizontal="right" vertical="center"/>
    </xf>
    <xf numFmtId="0" fontId="5" fillId="0" borderId="20" xfId="8" applyFont="1" applyBorder="1" applyAlignment="1">
      <alignment vertical="center"/>
    </xf>
    <xf numFmtId="49" fontId="7" fillId="0" borderId="10" xfId="8" applyNumberFormat="1" applyFont="1" applyBorder="1" applyAlignment="1">
      <alignment vertical="center"/>
    </xf>
    <xf numFmtId="0" fontId="7" fillId="0" borderId="20" xfId="8" applyFont="1" applyBorder="1" applyAlignment="1">
      <alignment horizontal="left" vertical="center" indent="1"/>
    </xf>
    <xf numFmtId="3" fontId="7" fillId="0" borderId="19" xfId="8" applyNumberFormat="1" applyFont="1" applyBorder="1" applyAlignment="1">
      <alignment horizontal="right" vertical="center" wrapText="1" indent="1"/>
    </xf>
    <xf numFmtId="49" fontId="7" fillId="0" borderId="10" xfId="8" applyNumberFormat="1" applyFont="1" applyBorder="1"/>
    <xf numFmtId="0" fontId="7" fillId="0" borderId="20" xfId="8" applyFont="1" applyBorder="1" applyAlignment="1">
      <alignment horizontal="left" vertical="center" wrapText="1" indent="1"/>
    </xf>
    <xf numFmtId="0" fontId="7" fillId="0" borderId="11" xfId="8" applyFont="1" applyBorder="1"/>
    <xf numFmtId="0" fontId="7" fillId="0" borderId="11" xfId="8" applyFont="1" applyBorder="1" applyAlignment="1">
      <alignment vertical="center"/>
    </xf>
    <xf numFmtId="4" fontId="7" fillId="0" borderId="11" xfId="8" applyNumberFormat="1" applyFont="1" applyBorder="1" applyAlignment="1">
      <alignment horizontal="right" vertical="center"/>
    </xf>
    <xf numFmtId="0" fontId="6" fillId="0" borderId="10" xfId="8" applyFont="1" applyBorder="1" applyAlignment="1">
      <alignment vertical="center"/>
    </xf>
    <xf numFmtId="0" fontId="6" fillId="0" borderId="20" xfId="8" applyFont="1" applyBorder="1" applyAlignment="1">
      <alignment vertical="center"/>
    </xf>
    <xf numFmtId="3" fontId="6" fillId="0" borderId="19" xfId="8" applyNumberFormat="1" applyFont="1" applyBorder="1" applyAlignment="1">
      <alignment horizontal="right" vertical="center" wrapText="1" indent="1"/>
    </xf>
    <xf numFmtId="3" fontId="7" fillId="0" borderId="19" xfId="8" applyNumberFormat="1" applyFont="1" applyBorder="1" applyAlignment="1">
      <alignment horizontal="right" vertical="center" indent="1"/>
    </xf>
    <xf numFmtId="0" fontId="19" fillId="0" borderId="11" xfId="8" applyFont="1" applyBorder="1" applyAlignment="1">
      <alignment vertical="center"/>
    </xf>
    <xf numFmtId="4" fontId="19" fillId="0" borderId="11" xfId="8" applyNumberFormat="1" applyFont="1" applyBorder="1" applyAlignment="1">
      <alignment horizontal="right" vertical="center"/>
    </xf>
    <xf numFmtId="4" fontId="19" fillId="3" borderId="0" xfId="3" applyNumberFormat="1" applyFont="1" applyFill="1"/>
    <xf numFmtId="0" fontId="4" fillId="10" borderId="0" xfId="0" applyFont="1" applyFill="1"/>
    <xf numFmtId="0" fontId="20" fillId="11" borderId="0" xfId="0" applyFont="1" applyFill="1"/>
    <xf numFmtId="0" fontId="20" fillId="12" borderId="0" xfId="0" applyFont="1" applyFill="1"/>
    <xf numFmtId="0" fontId="19" fillId="0" borderId="0" xfId="0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0" fontId="20" fillId="7" borderId="0" xfId="6" applyFont="1" applyFill="1" applyAlignment="1">
      <alignment horizontal="center"/>
    </xf>
    <xf numFmtId="0" fontId="20" fillId="7" borderId="0" xfId="6" applyFont="1" applyFill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0" xfId="6" applyFont="1"/>
    <xf numFmtId="4" fontId="6" fillId="0" borderId="0" xfId="6" applyNumberFormat="1" applyFont="1"/>
    <xf numFmtId="0" fontId="6" fillId="0" borderId="0" xfId="6" applyFont="1" applyAlignment="1">
      <alignment wrapText="1"/>
    </xf>
    <xf numFmtId="0" fontId="6" fillId="0" borderId="0" xfId="6" applyFont="1" applyAlignment="1">
      <alignment horizontal="center"/>
    </xf>
    <xf numFmtId="10" fontId="6" fillId="0" borderId="0" xfId="6" applyNumberFormat="1" applyFont="1"/>
    <xf numFmtId="0" fontId="4" fillId="0" borderId="0" xfId="7" applyFont="1" applyFill="1"/>
    <xf numFmtId="0" fontId="20" fillId="0" borderId="0" xfId="7" applyFont="1" applyFill="1"/>
    <xf numFmtId="0" fontId="23" fillId="0" borderId="0" xfId="0" applyFont="1" applyAlignment="1">
      <alignment horizontal="center"/>
    </xf>
    <xf numFmtId="0" fontId="23" fillId="0" borderId="0" xfId="0" applyFont="1"/>
    <xf numFmtId="4" fontId="23" fillId="0" borderId="0" xfId="0" applyNumberFormat="1" applyFont="1"/>
    <xf numFmtId="0" fontId="24" fillId="0" borderId="0" xfId="0" applyFont="1" applyAlignment="1">
      <alignment horizontal="center"/>
    </xf>
    <xf numFmtId="0" fontId="24" fillId="0" borderId="0" xfId="0" applyFont="1"/>
    <xf numFmtId="4" fontId="24" fillId="0" borderId="0" xfId="0" applyNumberFormat="1" applyFont="1"/>
    <xf numFmtId="0" fontId="19" fillId="0" borderId="0" xfId="7" applyFont="1" applyFill="1"/>
    <xf numFmtId="0" fontId="5" fillId="0" borderId="0" xfId="0" applyFont="1" applyAlignment="1">
      <alignment horizontal="center"/>
    </xf>
    <xf numFmtId="0" fontId="18" fillId="0" borderId="0" xfId="0" applyFont="1"/>
    <xf numFmtId="4" fontId="5" fillId="0" borderId="0" xfId="0" applyNumberFormat="1" applyFont="1"/>
    <xf numFmtId="4" fontId="19" fillId="0" borderId="0" xfId="9" applyNumberFormat="1" applyFont="1"/>
    <xf numFmtId="0" fontId="5" fillId="0" borderId="0" xfId="0" applyFont="1" applyAlignment="1">
      <alignment horizontal="left"/>
    </xf>
    <xf numFmtId="4" fontId="18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5" fillId="9" borderId="19" xfId="8" applyFont="1" applyFill="1" applyBorder="1" applyAlignment="1">
      <alignment horizontal="center" vertical="center" wrapText="1"/>
    </xf>
    <xf numFmtId="4" fontId="5" fillId="9" borderId="19" xfId="8" applyNumberFormat="1" applyFont="1" applyFill="1" applyBorder="1" applyAlignment="1">
      <alignment horizontal="right" vertical="center" wrapText="1" indent="1"/>
    </xf>
    <xf numFmtId="4" fontId="5" fillId="0" borderId="19" xfId="8" applyNumberFormat="1" applyFont="1" applyBorder="1" applyAlignment="1">
      <alignment horizontal="right" vertical="center" wrapText="1" indent="1"/>
    </xf>
    <xf numFmtId="4" fontId="19" fillId="0" borderId="19" xfId="8" applyNumberFormat="1" applyFont="1" applyBorder="1" applyAlignment="1">
      <alignment horizontal="right" vertical="center" wrapText="1" indent="1"/>
    </xf>
    <xf numFmtId="4" fontId="19" fillId="0" borderId="19" xfId="8" applyNumberFormat="1" applyFont="1" applyBorder="1" applyAlignment="1">
      <alignment horizontal="right" vertical="center" indent="1"/>
    </xf>
    <xf numFmtId="4" fontId="5" fillId="0" borderId="11" xfId="8" applyNumberFormat="1" applyFont="1" applyBorder="1" applyAlignment="1">
      <alignment vertical="center"/>
    </xf>
    <xf numFmtId="4" fontId="5" fillId="0" borderId="19" xfId="8" applyNumberFormat="1" applyFont="1" applyBorder="1" applyAlignment="1">
      <alignment vertical="center" wrapText="1"/>
    </xf>
    <xf numFmtId="4" fontId="7" fillId="0" borderId="19" xfId="8" applyNumberFormat="1" applyFont="1" applyBorder="1" applyAlignment="1">
      <alignment vertical="center" wrapText="1"/>
    </xf>
    <xf numFmtId="4" fontId="7" fillId="0" borderId="11" xfId="8" applyNumberFormat="1" applyFont="1" applyBorder="1" applyAlignment="1">
      <alignment vertical="center"/>
    </xf>
    <xf numFmtId="4" fontId="6" fillId="0" borderId="19" xfId="8" applyNumberFormat="1" applyFont="1" applyBorder="1" applyAlignment="1">
      <alignment vertical="center" wrapText="1"/>
    </xf>
    <xf numFmtId="4" fontId="7" fillId="0" borderId="19" xfId="8" applyNumberFormat="1" applyFont="1" applyBorder="1" applyAlignment="1">
      <alignment vertical="center"/>
    </xf>
    <xf numFmtId="4" fontId="19" fillId="0" borderId="11" xfId="8" applyNumberFormat="1" applyFont="1" applyBorder="1" applyAlignment="1">
      <alignment vertical="center"/>
    </xf>
    <xf numFmtId="4" fontId="13" fillId="0" borderId="0" xfId="8" applyNumberFormat="1" applyFont="1"/>
    <xf numFmtId="0" fontId="4" fillId="2" borderId="0" xfId="7" applyFont="1" applyFill="1"/>
    <xf numFmtId="0" fontId="23" fillId="0" borderId="0" xfId="0" applyFont="1" applyAlignment="1">
      <alignment horizontal="left"/>
    </xf>
    <xf numFmtId="0" fontId="5" fillId="9" borderId="10" xfId="8" applyFont="1" applyFill="1" applyBorder="1" applyAlignment="1">
      <alignment horizontal="center" vertical="center"/>
    </xf>
    <xf numFmtId="0" fontId="6" fillId="9" borderId="19" xfId="7" applyFont="1" applyFill="1" applyBorder="1" applyAlignment="1">
      <alignment horizontal="center" vertical="center"/>
    </xf>
    <xf numFmtId="0" fontId="7" fillId="0" borderId="19" xfId="8" applyFont="1" applyBorder="1" applyAlignment="1">
      <alignment horizontal="left" vertical="center" indent="1"/>
    </xf>
    <xf numFmtId="0" fontId="7" fillId="0" borderId="12" xfId="8" applyFont="1" applyBorder="1" applyAlignment="1">
      <alignment horizontal="left" vertical="center" indent="1"/>
    </xf>
    <xf numFmtId="4" fontId="19" fillId="0" borderId="12" xfId="8" applyNumberFormat="1" applyFont="1" applyBorder="1" applyAlignment="1">
      <alignment horizontal="right" vertical="center" wrapText="1" indent="1"/>
    </xf>
    <xf numFmtId="0" fontId="19" fillId="0" borderId="0" xfId="8" applyFont="1" applyAlignment="1">
      <alignment horizontal="left" vertical="center"/>
    </xf>
    <xf numFmtId="4" fontId="19" fillId="0" borderId="0" xfId="8" applyNumberFormat="1" applyFont="1" applyAlignment="1">
      <alignment horizontal="right" vertical="center" indent="1"/>
    </xf>
    <xf numFmtId="0" fontId="5" fillId="9" borderId="16" xfId="8" applyFont="1" applyFill="1" applyBorder="1" applyAlignment="1">
      <alignment horizontal="center" vertical="center"/>
    </xf>
    <xf numFmtId="4" fontId="19" fillId="0" borderId="20" xfId="8" applyNumberFormat="1" applyFont="1" applyBorder="1" applyAlignment="1">
      <alignment horizontal="right" vertical="center" wrapText="1" indent="1"/>
    </xf>
    <xf numFmtId="0" fontId="10" fillId="4" borderId="10" xfId="4" applyFont="1" applyFill="1" applyBorder="1" applyAlignment="1" applyProtection="1">
      <alignment horizontal="center" vertical="center" wrapText="1"/>
      <protection locked="0"/>
    </xf>
    <xf numFmtId="0" fontId="10" fillId="4" borderId="11" xfId="4" applyFont="1" applyFill="1" applyBorder="1" applyAlignment="1" applyProtection="1">
      <alignment horizontal="center" vertical="center" wrapText="1"/>
      <protection locked="0"/>
    </xf>
    <xf numFmtId="0" fontId="10" fillId="4" borderId="12" xfId="4" applyFont="1" applyFill="1" applyBorder="1" applyAlignment="1" applyProtection="1">
      <alignment horizontal="left" vertical="center" wrapText="1"/>
      <protection locked="0"/>
    </xf>
    <xf numFmtId="0" fontId="10" fillId="4" borderId="14" xfId="4" applyFont="1" applyFill="1" applyBorder="1" applyAlignment="1" applyProtection="1">
      <alignment horizontal="left" vertical="center" wrapText="1"/>
      <protection locked="0"/>
    </xf>
    <xf numFmtId="0" fontId="10" fillId="4" borderId="0" xfId="4" applyFont="1" applyFill="1" applyBorder="1" applyAlignment="1" applyProtection="1">
      <alignment horizontal="left" vertical="center" wrapText="1"/>
      <protection locked="0"/>
    </xf>
    <xf numFmtId="0" fontId="10" fillId="4" borderId="15" xfId="4" applyFont="1" applyFill="1" applyBorder="1" applyAlignment="1" applyProtection="1">
      <alignment horizontal="left" vertical="center" wrapText="1"/>
      <protection locked="0"/>
    </xf>
    <xf numFmtId="0" fontId="4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5" fillId="2" borderId="0" xfId="7" applyFont="1" applyFill="1" applyAlignment="1">
      <alignment horizontal="center" vertical="center"/>
    </xf>
    <xf numFmtId="0" fontId="18" fillId="9" borderId="16" xfId="8" applyFont="1" applyFill="1" applyBorder="1" applyAlignment="1">
      <alignment horizontal="center" vertical="center"/>
    </xf>
    <xf numFmtId="0" fontId="18" fillId="9" borderId="12" xfId="8" applyFont="1" applyFill="1" applyBorder="1" applyAlignment="1">
      <alignment horizontal="center" vertical="center"/>
    </xf>
    <xf numFmtId="0" fontId="18" fillId="9" borderId="14" xfId="8" applyFont="1" applyFill="1" applyBorder="1" applyAlignment="1">
      <alignment horizontal="center" vertical="center"/>
    </xf>
    <xf numFmtId="0" fontId="18" fillId="9" borderId="13" xfId="8" applyFont="1" applyFill="1" applyBorder="1" applyAlignment="1">
      <alignment horizontal="center" vertical="center"/>
    </xf>
    <xf numFmtId="0" fontId="18" fillId="9" borderId="0" xfId="8" applyFont="1" applyFill="1" applyAlignment="1">
      <alignment horizontal="center" vertical="center"/>
    </xf>
    <xf numFmtId="0" fontId="18" fillId="9" borderId="15" xfId="8" applyFont="1" applyFill="1" applyBorder="1" applyAlignment="1">
      <alignment horizontal="center" vertical="center"/>
    </xf>
    <xf numFmtId="0" fontId="18" fillId="9" borderId="17" xfId="8" applyFont="1" applyFill="1" applyBorder="1" applyAlignment="1">
      <alignment horizontal="center" vertical="center"/>
    </xf>
    <xf numFmtId="0" fontId="18" fillId="9" borderId="1" xfId="8" applyFont="1" applyFill="1" applyBorder="1" applyAlignment="1">
      <alignment horizontal="center" vertical="center"/>
    </xf>
    <xf numFmtId="0" fontId="18" fillId="9" borderId="18" xfId="8" applyFont="1" applyFill="1" applyBorder="1" applyAlignment="1">
      <alignment horizontal="center" vertical="center"/>
    </xf>
    <xf numFmtId="0" fontId="6" fillId="9" borderId="16" xfId="8" applyFont="1" applyFill="1" applyBorder="1" applyAlignment="1" applyProtection="1">
      <alignment horizontal="center" vertical="center" wrapText="1"/>
      <protection locked="0"/>
    </xf>
    <xf numFmtId="0" fontId="6" fillId="9" borderId="12" xfId="8" applyFont="1" applyFill="1" applyBorder="1" applyAlignment="1" applyProtection="1">
      <alignment horizontal="center" vertical="center" wrapText="1"/>
      <protection locked="0"/>
    </xf>
    <xf numFmtId="0" fontId="6" fillId="9" borderId="14" xfId="8" applyFont="1" applyFill="1" applyBorder="1" applyAlignment="1" applyProtection="1">
      <alignment horizontal="center" vertical="center" wrapText="1"/>
      <protection locked="0"/>
    </xf>
    <xf numFmtId="0" fontId="6" fillId="9" borderId="13" xfId="8" applyFont="1" applyFill="1" applyBorder="1" applyAlignment="1" applyProtection="1">
      <alignment horizontal="center" vertical="center" wrapText="1"/>
      <protection locked="0"/>
    </xf>
    <xf numFmtId="0" fontId="6" fillId="9" borderId="0" xfId="8" applyFont="1" applyFill="1" applyAlignment="1" applyProtection="1">
      <alignment horizontal="center" vertical="center" wrapText="1"/>
      <protection locked="0"/>
    </xf>
    <xf numFmtId="0" fontId="6" fillId="9" borderId="15" xfId="8" applyFont="1" applyFill="1" applyBorder="1" applyAlignment="1" applyProtection="1">
      <alignment horizontal="center" vertical="center" wrapText="1"/>
      <protection locked="0"/>
    </xf>
    <xf numFmtId="0" fontId="5" fillId="2" borderId="0" xfId="7" applyFont="1" applyFill="1" applyAlignment="1">
      <alignment vertical="center"/>
    </xf>
    <xf numFmtId="0" fontId="5" fillId="2" borderId="0" xfId="7" applyFont="1" applyFill="1" applyAlignment="1">
      <alignment horizontal="center"/>
    </xf>
    <xf numFmtId="0" fontId="5" fillId="2" borderId="0" xfId="7" applyFont="1" applyFill="1"/>
    <xf numFmtId="0" fontId="5" fillId="9" borderId="10" xfId="8" applyFont="1" applyFill="1" applyBorder="1" applyAlignment="1">
      <alignment horizontal="center" vertical="center"/>
    </xf>
    <xf numFmtId="0" fontId="5" fillId="9" borderId="20" xfId="8" applyFont="1" applyFill="1" applyBorder="1" applyAlignment="1">
      <alignment horizontal="center" vertical="center"/>
    </xf>
    <xf numFmtId="0" fontId="18" fillId="9" borderId="10" xfId="8" applyFont="1" applyFill="1" applyBorder="1" applyAlignment="1">
      <alignment horizontal="center" vertical="center"/>
    </xf>
    <xf numFmtId="0" fontId="18" fillId="9" borderId="20" xfId="8" applyFont="1" applyFill="1" applyBorder="1" applyAlignment="1">
      <alignment horizontal="center" vertical="center"/>
    </xf>
    <xf numFmtId="0" fontId="18" fillId="9" borderId="19" xfId="8" applyFont="1" applyFill="1" applyBorder="1" applyAlignment="1">
      <alignment horizontal="center" vertical="center"/>
    </xf>
    <xf numFmtId="9" fontId="6" fillId="0" borderId="0" xfId="6" applyNumberFormat="1" applyFont="1"/>
    <xf numFmtId="0" fontId="4" fillId="0" borderId="0" xfId="7" applyFont="1"/>
    <xf numFmtId="0" fontId="20" fillId="0" borderId="0" xfId="7" applyFont="1"/>
    <xf numFmtId="0" fontId="5" fillId="0" borderId="0" xfId="0" applyFont="1" applyAlignment="1">
      <alignment horizontal="left" indent="2"/>
    </xf>
    <xf numFmtId="3" fontId="19" fillId="0" borderId="0" xfId="3" applyNumberFormat="1" applyFont="1"/>
    <xf numFmtId="2" fontId="19" fillId="0" borderId="0" xfId="1" applyNumberFormat="1" applyFont="1"/>
    <xf numFmtId="2" fontId="0" fillId="0" borderId="0" xfId="1" applyNumberFormat="1" applyFont="1"/>
    <xf numFmtId="2" fontId="19" fillId="0" borderId="0" xfId="3" applyNumberFormat="1" applyFont="1"/>
    <xf numFmtId="3" fontId="19" fillId="3" borderId="0" xfId="3" applyNumberFormat="1" applyFont="1" applyFill="1"/>
    <xf numFmtId="0" fontId="6" fillId="0" borderId="0" xfId="4" applyFont="1" applyAlignment="1" applyProtection="1">
      <alignment horizontal="center" vertical="top" wrapText="1"/>
      <protection locked="0"/>
    </xf>
    <xf numFmtId="0" fontId="13" fillId="0" borderId="0" xfId="12"/>
    <xf numFmtId="0" fontId="7" fillId="0" borderId="0" xfId="4" applyFont="1" applyAlignment="1" applyProtection="1">
      <alignment horizontal="center" vertical="top" wrapText="1"/>
      <protection locked="0"/>
    </xf>
    <xf numFmtId="0" fontId="6" fillId="0" borderId="0" xfId="4" applyFont="1" applyAlignment="1" applyProtection="1">
      <alignment vertical="top" wrapText="1"/>
      <protection locked="0"/>
    </xf>
    <xf numFmtId="4" fontId="6" fillId="0" borderId="0" xfId="4" applyNumberFormat="1" applyFont="1" applyAlignment="1" applyProtection="1">
      <alignment vertical="top"/>
      <protection locked="0"/>
    </xf>
    <xf numFmtId="0" fontId="6" fillId="0" borderId="0" xfId="4" applyFont="1" applyBorder="1" applyAlignment="1" applyProtection="1">
      <alignment horizontal="center" vertical="top" wrapText="1"/>
      <protection locked="0"/>
    </xf>
    <xf numFmtId="0" fontId="6" fillId="0" borderId="1" xfId="4" applyFont="1" applyBorder="1" applyAlignment="1" applyProtection="1">
      <alignment horizontal="center" vertical="top" wrapText="1"/>
      <protection locked="0"/>
    </xf>
    <xf numFmtId="4" fontId="6" fillId="0" borderId="1" xfId="4" applyNumberFormat="1" applyFont="1" applyBorder="1" applyAlignment="1" applyProtection="1">
      <alignment horizontal="center" vertical="top"/>
      <protection locked="0"/>
    </xf>
    <xf numFmtId="0" fontId="6" fillId="0" borderId="0" xfId="4" applyFont="1" applyAlignment="1" applyProtection="1">
      <alignment horizontal="center" vertical="top" wrapText="1"/>
      <protection locked="0"/>
    </xf>
    <xf numFmtId="0" fontId="5" fillId="2" borderId="0" xfId="3" applyFont="1" applyFill="1" applyAlignment="1">
      <alignment horizontal="center" wrapText="1"/>
    </xf>
    <xf numFmtId="3" fontId="6" fillId="0" borderId="0" xfId="6" applyNumberFormat="1" applyFont="1"/>
    <xf numFmtId="3" fontId="7" fillId="0" borderId="0" xfId="6" applyNumberFormat="1" applyFont="1"/>
    <xf numFmtId="0" fontId="7" fillId="0" borderId="0" xfId="6" applyFont="1" applyFill="1" applyAlignment="1">
      <alignment horizontal="center" vertical="center"/>
    </xf>
    <xf numFmtId="0" fontId="7" fillId="0" borderId="0" xfId="6" applyFont="1" applyFill="1" applyAlignment="1">
      <alignment wrapText="1"/>
    </xf>
    <xf numFmtId="43" fontId="4" fillId="6" borderId="0" xfId="1" applyFont="1" applyFill="1"/>
    <xf numFmtId="0" fontId="5" fillId="2" borderId="0" xfId="7" applyFont="1" applyFill="1" applyAlignment="1">
      <alignment horizontal="center" wrapText="1"/>
    </xf>
    <xf numFmtId="3" fontId="19" fillId="0" borderId="0" xfId="7" applyNumberFormat="1" applyFont="1"/>
    <xf numFmtId="0" fontId="6" fillId="0" borderId="12" xfId="4" applyFont="1" applyBorder="1" applyAlignment="1" applyProtection="1">
      <alignment horizontal="center" vertical="top" wrapText="1"/>
      <protection locked="0"/>
    </xf>
    <xf numFmtId="4" fontId="5" fillId="0" borderId="0" xfId="13" applyNumberFormat="1" applyFont="1" applyFill="1"/>
    <xf numFmtId="4" fontId="19" fillId="0" borderId="0" xfId="13" applyNumberFormat="1" applyFont="1" applyFill="1"/>
    <xf numFmtId="4" fontId="5" fillId="0" borderId="0" xfId="14" applyNumberFormat="1" applyFont="1" applyFill="1"/>
    <xf numFmtId="4" fontId="19" fillId="0" borderId="0" xfId="14" applyNumberFormat="1" applyFont="1" applyFill="1"/>
    <xf numFmtId="0" fontId="5" fillId="0" borderId="0" xfId="9" applyFont="1" applyFill="1" applyAlignment="1">
      <alignment horizontal="center"/>
    </xf>
    <xf numFmtId="0" fontId="6" fillId="0" borderId="0" xfId="9" applyFont="1" applyFill="1"/>
    <xf numFmtId="4" fontId="5" fillId="0" borderId="0" xfId="9" applyNumberFormat="1" applyFont="1" applyFill="1"/>
    <xf numFmtId="0" fontId="19" fillId="0" borderId="0" xfId="9" applyFont="1" applyFill="1" applyAlignment="1">
      <alignment horizontal="center"/>
    </xf>
    <xf numFmtId="0" fontId="7" fillId="0" borderId="0" xfId="9" applyFont="1" applyFill="1"/>
    <xf numFmtId="0" fontId="6" fillId="0" borderId="0" xfId="7" applyFont="1" applyFill="1"/>
    <xf numFmtId="0" fontId="7" fillId="0" borderId="0" xfId="7" applyFont="1" applyFill="1"/>
    <xf numFmtId="4" fontId="13" fillId="0" borderId="0" xfId="9" applyNumberFormat="1" applyFont="1" applyFill="1" applyBorder="1" applyAlignment="1" applyProtection="1">
      <alignment vertical="top"/>
      <protection locked="0"/>
    </xf>
    <xf numFmtId="0" fontId="18" fillId="9" borderId="16" xfId="8" applyFont="1" applyFill="1" applyBorder="1" applyAlignment="1">
      <alignment horizontal="center" wrapText="1"/>
    </xf>
    <xf numFmtId="0" fontId="18" fillId="9" borderId="12" xfId="8" applyFont="1" applyFill="1" applyBorder="1" applyAlignment="1">
      <alignment horizontal="center" wrapText="1"/>
    </xf>
    <xf numFmtId="0" fontId="18" fillId="9" borderId="14" xfId="8" applyFont="1" applyFill="1" applyBorder="1" applyAlignment="1">
      <alignment horizontal="center" wrapText="1"/>
    </xf>
    <xf numFmtId="0" fontId="5" fillId="0" borderId="11" xfId="8" applyFont="1" applyFill="1" applyBorder="1" applyAlignment="1">
      <alignment vertical="center"/>
    </xf>
    <xf numFmtId="0" fontId="5" fillId="0" borderId="10" xfId="8" applyFont="1" applyFill="1" applyBorder="1" applyAlignment="1">
      <alignment vertical="center"/>
    </xf>
    <xf numFmtId="0" fontId="7" fillId="0" borderId="10" xfId="8" applyFont="1" applyFill="1" applyBorder="1" applyAlignment="1">
      <alignment vertical="center"/>
    </xf>
    <xf numFmtId="0" fontId="7" fillId="0" borderId="11" xfId="8" applyFont="1" applyFill="1" applyBorder="1" applyAlignment="1">
      <alignment horizontal="left" vertical="center" indent="1"/>
    </xf>
    <xf numFmtId="0" fontId="19" fillId="0" borderId="20" xfId="8" applyFont="1" applyFill="1" applyBorder="1" applyAlignment="1">
      <alignment horizontal="left" vertical="center" wrapText="1" indent="1"/>
    </xf>
    <xf numFmtId="0" fontId="19" fillId="0" borderId="10" xfId="8" applyFont="1" applyFill="1" applyBorder="1" applyAlignment="1">
      <alignment horizontal="left" vertical="center"/>
    </xf>
    <xf numFmtId="0" fontId="19" fillId="0" borderId="11" xfId="8" applyFont="1" applyFill="1" applyBorder="1" applyAlignment="1">
      <alignment horizontal="left" vertical="center" indent="1"/>
    </xf>
    <xf numFmtId="0" fontId="13" fillId="0" borderId="0" xfId="8" applyFont="1" applyFill="1" applyBorder="1"/>
    <xf numFmtId="0" fontId="19" fillId="0" borderId="11" xfId="8" applyFont="1" applyFill="1" applyBorder="1" applyAlignment="1">
      <alignment horizontal="left" vertical="center" wrapText="1"/>
    </xf>
    <xf numFmtId="0" fontId="7" fillId="0" borderId="10" xfId="8" applyFont="1" applyFill="1" applyBorder="1" applyAlignment="1">
      <alignment horizontal="left" vertical="center"/>
    </xf>
    <xf numFmtId="0" fontId="19" fillId="0" borderId="11" xfId="8" applyFont="1" applyFill="1" applyBorder="1" applyAlignment="1">
      <alignment horizontal="left" vertical="center"/>
    </xf>
    <xf numFmtId="0" fontId="19" fillId="0" borderId="0" xfId="3" applyFont="1" applyAlignment="1">
      <alignment horizontal="left" vertical="top" wrapText="1"/>
    </xf>
    <xf numFmtId="0" fontId="13" fillId="0" borderId="0" xfId="8" applyFont="1" applyAlignment="1">
      <alignment horizontal="center"/>
    </xf>
    <xf numFmtId="0" fontId="7" fillId="0" borderId="0" xfId="4" applyFont="1" applyBorder="1" applyAlignment="1" applyProtection="1">
      <alignment horizontal="center" vertical="top" wrapText="1"/>
      <protection locked="0"/>
    </xf>
    <xf numFmtId="4" fontId="6" fillId="0" borderId="0" xfId="4" applyNumberFormat="1" applyFont="1" applyBorder="1" applyAlignment="1" applyProtection="1">
      <alignment vertical="top"/>
      <protection locked="0"/>
    </xf>
    <xf numFmtId="4" fontId="6" fillId="0" borderId="0" xfId="4" applyNumberFormat="1" applyFont="1" applyBorder="1" applyAlignment="1" applyProtection="1">
      <alignment horizontal="center" vertical="top"/>
      <protection locked="0"/>
    </xf>
    <xf numFmtId="0" fontId="6" fillId="0" borderId="0" xfId="4" applyFont="1" applyBorder="1" applyAlignment="1" applyProtection="1">
      <alignment horizontal="center" vertical="top" wrapText="1"/>
      <protection locked="0"/>
    </xf>
    <xf numFmtId="0" fontId="7" fillId="0" borderId="0" xfId="4" applyFont="1" applyBorder="1" applyAlignment="1" applyProtection="1">
      <alignment vertical="top" wrapText="1"/>
      <protection locked="0"/>
    </xf>
    <xf numFmtId="0" fontId="7" fillId="0" borderId="0" xfId="4" applyFont="1" applyBorder="1" applyAlignment="1" applyProtection="1">
      <alignment horizontal="center" vertical="top" wrapText="1"/>
      <protection locked="0"/>
    </xf>
    <xf numFmtId="4" fontId="6" fillId="0" borderId="0" xfId="4" applyNumberFormat="1" applyFont="1" applyBorder="1" applyAlignment="1" applyProtection="1">
      <alignment horizontal="center" vertical="top"/>
      <protection locked="0"/>
    </xf>
    <xf numFmtId="0" fontId="6" fillId="0" borderId="0" xfId="4" applyFont="1" applyBorder="1" applyAlignment="1" applyProtection="1">
      <alignment vertical="top" wrapText="1"/>
      <protection locked="0"/>
    </xf>
    <xf numFmtId="0" fontId="13" fillId="0" borderId="0" xfId="8" applyFont="1" applyBorder="1"/>
    <xf numFmtId="0" fontId="6" fillId="9" borderId="16" xfId="8" applyFont="1" applyFill="1" applyBorder="1" applyAlignment="1" applyProtection="1">
      <alignment horizontal="center" wrapText="1"/>
      <protection locked="0"/>
    </xf>
    <xf numFmtId="0" fontId="6" fillId="9" borderId="12" xfId="8" applyFont="1" applyFill="1" applyBorder="1" applyAlignment="1" applyProtection="1">
      <alignment horizontal="center" wrapText="1"/>
      <protection locked="0"/>
    </xf>
    <xf numFmtId="0" fontId="6" fillId="9" borderId="14" xfId="8" applyFont="1" applyFill="1" applyBorder="1" applyAlignment="1" applyProtection="1">
      <alignment horizontal="center" wrapText="1"/>
      <protection locked="0"/>
    </xf>
    <xf numFmtId="0" fontId="19" fillId="0" borderId="0" xfId="3" applyFont="1" applyAlignment="1">
      <alignment horizontal="left" wrapText="1"/>
    </xf>
    <xf numFmtId="0" fontId="19" fillId="0" borderId="0" xfId="3" applyFont="1" applyAlignment="1"/>
    <xf numFmtId="0" fontId="20" fillId="7" borderId="0" xfId="7" applyFont="1" applyFill="1" applyAlignment="1">
      <alignment horizontal="center" vertical="center" wrapText="1"/>
    </xf>
    <xf numFmtId="0" fontId="5" fillId="9" borderId="16" xfId="7" applyFont="1" applyFill="1" applyBorder="1" applyAlignment="1">
      <alignment horizontal="center"/>
    </xf>
    <xf numFmtId="0" fontId="5" fillId="9" borderId="14" xfId="7" applyFont="1" applyFill="1" applyBorder="1" applyAlignment="1">
      <alignment horizontal="center"/>
    </xf>
    <xf numFmtId="0" fontId="5" fillId="9" borderId="13" xfId="7" applyFont="1" applyFill="1" applyBorder="1" applyAlignment="1">
      <alignment horizontal="center"/>
    </xf>
    <xf numFmtId="0" fontId="5" fillId="9" borderId="15" xfId="7" applyFont="1" applyFill="1" applyBorder="1" applyAlignment="1">
      <alignment horizontal="center"/>
    </xf>
    <xf numFmtId="0" fontId="19" fillId="9" borderId="17" xfId="7" applyFont="1" applyFill="1" applyBorder="1"/>
    <xf numFmtId="4" fontId="19" fillId="9" borderId="18" xfId="7" applyNumberFormat="1" applyFont="1" applyFill="1" applyBorder="1"/>
    <xf numFmtId="0" fontId="5" fillId="0" borderId="19" xfId="7" applyFont="1" applyBorder="1" applyAlignment="1">
      <alignment horizontal="center"/>
    </xf>
    <xf numFmtId="0" fontId="5" fillId="0" borderId="19" xfId="7" applyNumberFormat="1" applyFont="1" applyBorder="1" applyAlignment="1">
      <alignment horizontal="center"/>
    </xf>
    <xf numFmtId="0" fontId="19" fillId="0" borderId="19" xfId="7" applyFont="1" applyBorder="1"/>
    <xf numFmtId="0" fontId="19" fillId="0" borderId="0" xfId="7" applyFont="1" applyAlignment="1">
      <alignment horizontal="center" vertical="center"/>
    </xf>
  </cellXfs>
  <cellStyles count="15">
    <cellStyle name="Hipervínculo" xfId="2" builtinId="8"/>
    <cellStyle name="Millares" xfId="1" builtinId="3"/>
    <cellStyle name="Millares 2" xfId="5"/>
    <cellStyle name="Millares 2 10" xfId="14"/>
    <cellStyle name="Millares 3" xfId="11"/>
    <cellStyle name="Millares 3 6" xfId="13"/>
    <cellStyle name="Normal" xfId="0" builtinId="0"/>
    <cellStyle name="Normal 2" xfId="9"/>
    <cellStyle name="Normal 2 2" xfId="4"/>
    <cellStyle name="Normal 2 3" xfId="7"/>
    <cellStyle name="Normal 3" xfId="3"/>
    <cellStyle name="Normal 3 2 2" xfId="8"/>
    <cellStyle name="Normal 3 3" xfId="6"/>
    <cellStyle name="Normal 7" xfId="12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A%20PCA\AppData\Local\Temp\Rar$DIa10956.6764.rartemp\0319_NDM_MDHI_DPT_24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A%20PCA\AppData\Local\Temp\Rar$DIa1288.17418.rartemp\0319_NDM_MDHI_VIV_24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A%20PCA\AppData\Local\Temp\Rar$DIa2880.13413.rartemp\0319_NDM_MDHI_AWA_24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A%20PCA\AppData\Local\Temp\Rar$DIa9324.10955.rartemp\0319_NDM_MDHI_DIF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  <row r="3">
          <cell r="D3">
            <v>4</v>
          </cell>
        </row>
      </sheetData>
      <sheetData sheetId="1">
        <row r="1">
          <cell r="A1" t="str">
            <v>SISTEMA PARA EL DESARROLLO INTEGRAL DE LA FAMILIA DEL MUNICIPIO DE DOLORES HIDALGO, CUNA DE LA INDEPENDENCIA NACIONAL, GUANAJUATO</v>
          </cell>
        </row>
        <row r="3">
          <cell r="A3" t="str">
            <v>CORRESPONDIENTE DEL 1 DE ENERO AL 31 DE DICIEMBRE DE 2024</v>
          </cell>
          <cell r="H3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showGridLines="0" tabSelected="1" view="pageBreakPreview" zoomScale="115" zoomScaleNormal="100" zoomScaleSheetLayoutView="115" workbookViewId="0">
      <selection activeCell="B14" sqref="B14"/>
    </sheetView>
  </sheetViews>
  <sheetFormatPr baseColWidth="10" defaultRowHeight="11.25" x14ac:dyDescent="0.2"/>
  <cols>
    <col min="1" max="1" width="14.5703125" style="18" customWidth="1"/>
    <col min="2" max="3" width="23.7109375" style="18" customWidth="1"/>
    <col min="4" max="4" width="11.42578125" style="18"/>
    <col min="5" max="5" width="10.28515625" style="20" bestFit="1" customWidth="1"/>
    <col min="6" max="6" width="10.28515625" style="18" customWidth="1"/>
    <col min="7" max="15" width="11.42578125" style="18"/>
    <col min="16" max="18" width="11.42578125" style="20"/>
    <col min="19" max="16384" width="11.42578125" style="18"/>
  </cols>
  <sheetData>
    <row r="1" spans="1:12" ht="38.25" customHeight="1" x14ac:dyDescent="0.2">
      <c r="A1" s="187" t="s">
        <v>581</v>
      </c>
      <c r="B1" s="188"/>
      <c r="C1" s="188"/>
      <c r="D1" s="188"/>
      <c r="E1" s="15"/>
      <c r="F1" s="15"/>
      <c r="G1" s="15"/>
      <c r="H1" s="16"/>
      <c r="I1" s="17"/>
      <c r="J1" s="17"/>
      <c r="K1" s="17"/>
    </row>
    <row r="2" spans="1:12" x14ac:dyDescent="0.2">
      <c r="A2" s="69"/>
      <c r="B2" s="19"/>
      <c r="C2" s="19"/>
      <c r="D2" s="19"/>
      <c r="H2" s="21"/>
    </row>
    <row r="3" spans="1:12" s="20" customFormat="1" ht="29.25" customHeight="1" x14ac:dyDescent="0.25">
      <c r="A3" s="70" t="s">
        <v>557</v>
      </c>
      <c r="B3" s="189" t="s">
        <v>558</v>
      </c>
      <c r="C3" s="190"/>
      <c r="D3" s="22"/>
      <c r="E3" s="23"/>
      <c r="F3" s="24"/>
      <c r="G3" s="24"/>
      <c r="H3" s="25"/>
      <c r="I3" s="24"/>
      <c r="J3" s="26"/>
      <c r="K3" s="26"/>
      <c r="L3" s="26"/>
    </row>
    <row r="4" spans="1:12" ht="27" customHeight="1" x14ac:dyDescent="0.25">
      <c r="A4" s="70" t="s">
        <v>57</v>
      </c>
      <c r="B4" s="191" t="s">
        <v>559</v>
      </c>
      <c r="C4" s="192"/>
      <c r="D4" s="22"/>
      <c r="E4" s="23"/>
      <c r="F4" s="23"/>
      <c r="G4" s="23"/>
      <c r="H4" s="25"/>
      <c r="I4" s="24"/>
      <c r="J4" s="26"/>
      <c r="K4" s="27"/>
      <c r="L4" s="27"/>
    </row>
    <row r="5" spans="1:12" ht="25.5" customHeight="1" x14ac:dyDescent="0.25">
      <c r="A5" s="70" t="s">
        <v>59</v>
      </c>
      <c r="B5" s="191" t="s">
        <v>560</v>
      </c>
      <c r="C5" s="192"/>
      <c r="D5" s="22"/>
      <c r="E5" s="24"/>
      <c r="F5" s="23"/>
      <c r="G5" s="24"/>
      <c r="H5" s="25"/>
      <c r="I5" s="24"/>
      <c r="J5" s="26"/>
      <c r="K5" s="27"/>
      <c r="L5" s="27"/>
    </row>
    <row r="6" spans="1:12" ht="37.5" customHeight="1" x14ac:dyDescent="0.25">
      <c r="A6" s="70" t="s">
        <v>58</v>
      </c>
      <c r="B6" s="191" t="s">
        <v>561</v>
      </c>
      <c r="C6" s="192"/>
      <c r="D6" s="22"/>
      <c r="E6" s="24"/>
      <c r="F6" s="23"/>
      <c r="G6" s="24"/>
      <c r="H6" s="25"/>
      <c r="I6" s="24"/>
      <c r="J6" s="26"/>
      <c r="K6" s="27"/>
      <c r="L6" s="27"/>
    </row>
  </sheetData>
  <mergeCells count="5">
    <mergeCell ref="A1:D1"/>
    <mergeCell ref="B3:C3"/>
    <mergeCell ref="B4:C4"/>
    <mergeCell ref="B5:C5"/>
    <mergeCell ref="B6:C6"/>
  </mergeCells>
  <conditionalFormatting sqref="E3:N3"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D3:XFD3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E4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E4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F4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F4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G4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G4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H4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H4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K4:XFD4 E4:H4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E6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K6:XFD6 E6:H6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I4:J4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I4:J4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I6:J6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I6:J6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E2:E1048576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D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6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G5:H5 K5:XFD5 E5">
    <cfRule type="iconSet" priority="27">
      <iconSet iconSet="3Symbols2">
        <cfvo type="percent" val="0"/>
        <cfvo type="percent" val="33"/>
        <cfvo type="percent" val="67"/>
      </iconSet>
    </cfRule>
  </conditionalFormatting>
  <conditionalFormatting sqref="F5:F6"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I5:J5">
    <cfRule type="iconSet" priority="29">
      <iconSet iconSet="3Symbols2">
        <cfvo type="percent" val="0"/>
        <cfvo type="percent" val="33"/>
        <cfvo type="percent" val="67"/>
      </iconSet>
    </cfRule>
  </conditionalFormatting>
  <conditionalFormatting sqref="D5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B3:C3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B4:C4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6:C6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3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5:C5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4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Q3:Q6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P7:Q7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P7:Q7">
    <cfRule type="iconSet" priority="33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32" customWidth="1"/>
    <col min="2" max="2" width="64.5703125" style="32" bestFit="1" customWidth="1"/>
    <col min="3" max="3" width="16.42578125" style="32" bestFit="1" customWidth="1"/>
    <col min="4" max="4" width="19.140625" style="32" customWidth="1"/>
    <col min="5" max="5" width="24.5703125" style="32" customWidth="1"/>
    <col min="6" max="6" width="22.85546875" style="32" customWidth="1"/>
    <col min="7" max="8" width="16.85546875" style="32" customWidth="1"/>
    <col min="9" max="9" width="15.140625" style="32" customWidth="1"/>
    <col min="10" max="16384" width="9.140625" style="32"/>
  </cols>
  <sheetData>
    <row r="1" spans="1:8" s="65" customFormat="1" ht="34.5" customHeight="1" x14ac:dyDescent="0.25">
      <c r="A1" s="196" t="s">
        <v>626</v>
      </c>
      <c r="B1" s="196"/>
      <c r="C1" s="196"/>
      <c r="D1" s="196"/>
      <c r="E1" s="196"/>
      <c r="F1" s="196"/>
      <c r="G1" s="28" t="s">
        <v>60</v>
      </c>
      <c r="H1" s="29">
        <f>'[4]Notas a los Edos Financieros'!D1</f>
        <v>2024</v>
      </c>
    </row>
    <row r="2" spans="1:8" s="65" customFormat="1" ht="18.95" customHeight="1" x14ac:dyDescent="0.25">
      <c r="A2" s="196" t="s">
        <v>627</v>
      </c>
      <c r="B2" s="196"/>
      <c r="C2" s="196"/>
      <c r="D2" s="196"/>
      <c r="E2" s="196"/>
      <c r="F2" s="196"/>
      <c r="G2" s="28" t="s">
        <v>62</v>
      </c>
      <c r="H2" s="29" t="str">
        <f>'[4]Notas a los Edos Financieros'!D2</f>
        <v>Trimestral</v>
      </c>
    </row>
    <row r="3" spans="1:8" s="65" customFormat="1" x14ac:dyDescent="0.25">
      <c r="A3" s="196" t="s">
        <v>628</v>
      </c>
      <c r="B3" s="196"/>
      <c r="C3" s="196"/>
      <c r="D3" s="196"/>
      <c r="E3" s="196"/>
      <c r="F3" s="196"/>
      <c r="G3" s="28" t="s">
        <v>63</v>
      </c>
      <c r="H3" s="29">
        <v>4</v>
      </c>
    </row>
    <row r="4" spans="1:8" x14ac:dyDescent="0.2">
      <c r="A4" s="30" t="s">
        <v>64</v>
      </c>
      <c r="B4" s="31"/>
      <c r="C4" s="31"/>
      <c r="D4" s="31"/>
      <c r="E4" s="31"/>
      <c r="F4" s="31"/>
      <c r="G4" s="31"/>
      <c r="H4" s="31"/>
    </row>
    <row r="6" spans="1:8" x14ac:dyDescent="0.2">
      <c r="A6" s="31" t="s">
        <v>65</v>
      </c>
      <c r="B6" s="31"/>
      <c r="C6" s="31"/>
      <c r="D6" s="31"/>
      <c r="E6" s="31"/>
      <c r="F6" s="31"/>
      <c r="G6" s="31"/>
      <c r="H6" s="31"/>
    </row>
    <row r="7" spans="1:8" x14ac:dyDescent="0.2">
      <c r="A7" s="33" t="s">
        <v>66</v>
      </c>
      <c r="B7" s="33" t="s">
        <v>67</v>
      </c>
      <c r="C7" s="33" t="s">
        <v>68</v>
      </c>
      <c r="D7" s="33" t="s">
        <v>69</v>
      </c>
      <c r="E7" s="33"/>
      <c r="F7" s="33"/>
      <c r="G7" s="33"/>
      <c r="H7" s="33"/>
    </row>
    <row r="8" spans="1:8" ht="9.9499999999999993" customHeight="1" x14ac:dyDescent="0.2">
      <c r="A8" s="76">
        <v>1114</v>
      </c>
      <c r="B8" s="32" t="s">
        <v>70</v>
      </c>
      <c r="C8" s="34">
        <v>0</v>
      </c>
    </row>
    <row r="9" spans="1:8" x14ac:dyDescent="0.2">
      <c r="A9" s="76">
        <v>1115</v>
      </c>
      <c r="B9" s="32" t="s">
        <v>71</v>
      </c>
      <c r="C9" s="34">
        <v>0</v>
      </c>
    </row>
    <row r="10" spans="1:8" ht="9.9499999999999993" customHeight="1" x14ac:dyDescent="0.2">
      <c r="A10" s="76">
        <v>1121</v>
      </c>
      <c r="B10" s="32" t="s">
        <v>72</v>
      </c>
      <c r="C10" s="34">
        <v>0</v>
      </c>
    </row>
    <row r="11" spans="1:8" ht="9.9499999999999993" customHeight="1" x14ac:dyDescent="0.2">
      <c r="A11" s="76">
        <v>1211</v>
      </c>
      <c r="B11" s="32" t="s">
        <v>73</v>
      </c>
      <c r="C11" s="34">
        <v>0</v>
      </c>
    </row>
    <row r="13" spans="1:8" ht="10.5" customHeight="1" x14ac:dyDescent="0.2">
      <c r="A13" s="31" t="s">
        <v>74</v>
      </c>
      <c r="B13" s="31"/>
      <c r="C13" s="31"/>
      <c r="D13" s="31"/>
      <c r="E13" s="31"/>
      <c r="F13" s="31"/>
      <c r="G13" s="31"/>
      <c r="H13" s="31"/>
    </row>
    <row r="14" spans="1:8" ht="10.5" customHeight="1" x14ac:dyDescent="0.2">
      <c r="A14" s="33" t="s">
        <v>66</v>
      </c>
      <c r="B14" s="33" t="s">
        <v>67</v>
      </c>
      <c r="C14" s="33" t="s">
        <v>68</v>
      </c>
      <c r="D14" s="33">
        <v>2023</v>
      </c>
      <c r="E14" s="33">
        <v>2022</v>
      </c>
      <c r="F14" s="33">
        <v>2021</v>
      </c>
      <c r="G14" s="33">
        <v>2020</v>
      </c>
      <c r="H14" s="33" t="s">
        <v>75</v>
      </c>
    </row>
    <row r="15" spans="1:8" ht="15.75" customHeight="1" x14ac:dyDescent="0.25">
      <c r="A15" s="76">
        <v>1122</v>
      </c>
      <c r="B15" s="32" t="s">
        <v>76</v>
      </c>
      <c r="C15" s="34">
        <v>7014.77</v>
      </c>
      <c r="D15" s="34">
        <v>10192.719999999999</v>
      </c>
      <c r="E15" s="34">
        <v>0</v>
      </c>
      <c r="F15" s="34">
        <v>0</v>
      </c>
      <c r="G15" s="34">
        <v>0</v>
      </c>
      <c r="H15"/>
    </row>
    <row r="16" spans="1:8" ht="14.25" customHeight="1" x14ac:dyDescent="0.25">
      <c r="A16" s="76">
        <v>1124</v>
      </c>
      <c r="B16" s="32" t="s">
        <v>77</v>
      </c>
      <c r="C16" s="34">
        <v>133630.5</v>
      </c>
      <c r="D16" s="34">
        <v>39957.5</v>
      </c>
      <c r="E16" s="34">
        <v>0</v>
      </c>
      <c r="F16" s="34">
        <v>0</v>
      </c>
      <c r="G16" s="34">
        <v>0</v>
      </c>
      <c r="H16"/>
    </row>
    <row r="18" spans="1:8" ht="10.5" customHeight="1" x14ac:dyDescent="0.2">
      <c r="A18" s="31" t="s">
        <v>78</v>
      </c>
      <c r="B18" s="31"/>
      <c r="C18" s="31"/>
      <c r="D18" s="31"/>
      <c r="E18" s="31"/>
      <c r="F18" s="31"/>
      <c r="G18" s="31"/>
      <c r="H18" s="31"/>
    </row>
    <row r="19" spans="1:8" x14ac:dyDescent="0.2">
      <c r="A19" s="33" t="s">
        <v>66</v>
      </c>
      <c r="B19" s="33" t="s">
        <v>67</v>
      </c>
      <c r="C19" s="33" t="s">
        <v>68</v>
      </c>
      <c r="D19" s="33" t="s">
        <v>79</v>
      </c>
      <c r="E19" s="33" t="s">
        <v>80</v>
      </c>
      <c r="F19" s="33" t="s">
        <v>81</v>
      </c>
      <c r="G19" s="33" t="s">
        <v>82</v>
      </c>
      <c r="H19" s="33" t="s">
        <v>83</v>
      </c>
    </row>
    <row r="20" spans="1:8" ht="12.75" customHeight="1" x14ac:dyDescent="0.25">
      <c r="A20" s="76">
        <v>1123</v>
      </c>
      <c r="B20" s="32" t="s">
        <v>84</v>
      </c>
      <c r="C20" s="226">
        <v>68953.570000000007</v>
      </c>
      <c r="D20" s="226">
        <v>68953.570000000007</v>
      </c>
      <c r="E20" s="227">
        <v>0</v>
      </c>
      <c r="F20" s="227">
        <v>0</v>
      </c>
      <c r="G20" s="227">
        <v>0</v>
      </c>
      <c r="H20" s="228"/>
    </row>
    <row r="21" spans="1:8" ht="15" x14ac:dyDescent="0.25">
      <c r="A21" s="76">
        <v>1125</v>
      </c>
      <c r="B21" s="32" t="s">
        <v>85</v>
      </c>
      <c r="C21" s="226">
        <v>10000</v>
      </c>
      <c r="D21" s="226">
        <v>10000</v>
      </c>
      <c r="E21" s="227">
        <v>0</v>
      </c>
      <c r="F21" s="227">
        <v>0</v>
      </c>
      <c r="G21" s="227">
        <v>0</v>
      </c>
      <c r="H21" s="228"/>
    </row>
    <row r="22" spans="1:8" ht="15" x14ac:dyDescent="0.25">
      <c r="A22" s="76">
        <v>1126</v>
      </c>
      <c r="B22" s="32" t="s">
        <v>86</v>
      </c>
      <c r="C22" s="229">
        <v>0</v>
      </c>
      <c r="D22" s="229">
        <v>0</v>
      </c>
      <c r="E22" s="227">
        <v>0</v>
      </c>
      <c r="F22" s="227">
        <v>0</v>
      </c>
      <c r="G22" s="227">
        <v>0</v>
      </c>
      <c r="H22" s="228"/>
    </row>
    <row r="23" spans="1:8" ht="9.9499999999999993" customHeight="1" x14ac:dyDescent="0.25">
      <c r="A23" s="76">
        <v>1129</v>
      </c>
      <c r="B23" s="32" t="s">
        <v>87</v>
      </c>
      <c r="C23" s="226">
        <v>154718.66</v>
      </c>
      <c r="D23" s="226">
        <v>154718.66</v>
      </c>
      <c r="E23" s="227">
        <v>0</v>
      </c>
      <c r="F23" s="227">
        <v>0</v>
      </c>
      <c r="G23" s="227">
        <v>0</v>
      </c>
      <c r="H23" s="228"/>
    </row>
    <row r="24" spans="1:8" ht="15" x14ac:dyDescent="0.25">
      <c r="A24" s="76">
        <v>1131</v>
      </c>
      <c r="B24" s="32" t="s">
        <v>88</v>
      </c>
      <c r="C24" s="227">
        <v>0</v>
      </c>
      <c r="D24" s="227">
        <v>0</v>
      </c>
      <c r="E24" s="227">
        <v>0</v>
      </c>
      <c r="F24" s="227">
        <v>0</v>
      </c>
      <c r="G24" s="227">
        <v>0</v>
      </c>
      <c r="H24" s="228"/>
    </row>
    <row r="25" spans="1:8" ht="15" x14ac:dyDescent="0.25">
      <c r="A25" s="76">
        <v>1132</v>
      </c>
      <c r="B25" s="32" t="s">
        <v>89</v>
      </c>
      <c r="C25" s="226">
        <v>10000</v>
      </c>
      <c r="D25" s="226">
        <v>10000</v>
      </c>
      <c r="E25" s="227">
        <v>0</v>
      </c>
      <c r="F25" s="227">
        <v>0</v>
      </c>
      <c r="G25" s="227">
        <v>0</v>
      </c>
      <c r="H25" s="228"/>
    </row>
    <row r="26" spans="1:8" ht="15" x14ac:dyDescent="0.25">
      <c r="A26" s="76">
        <v>1133</v>
      </c>
      <c r="B26" s="32" t="s">
        <v>90</v>
      </c>
      <c r="C26" s="229">
        <v>0</v>
      </c>
      <c r="D26" s="229">
        <v>0</v>
      </c>
      <c r="E26" s="227">
        <v>0</v>
      </c>
      <c r="F26" s="227">
        <v>0</v>
      </c>
      <c r="G26" s="227">
        <v>0</v>
      </c>
      <c r="H26" s="228"/>
    </row>
    <row r="27" spans="1:8" ht="15" x14ac:dyDescent="0.25">
      <c r="A27" s="76">
        <v>1134</v>
      </c>
      <c r="B27" s="32" t="s">
        <v>91</v>
      </c>
      <c r="C27" s="226">
        <v>2010.05</v>
      </c>
      <c r="D27" s="226">
        <v>2010.05</v>
      </c>
      <c r="E27" s="227">
        <v>0</v>
      </c>
      <c r="F27" s="227">
        <v>0</v>
      </c>
      <c r="G27" s="227">
        <v>0</v>
      </c>
      <c r="H27" s="228"/>
    </row>
    <row r="28" spans="1:8" ht="9.9499999999999993" customHeight="1" x14ac:dyDescent="0.25">
      <c r="A28" s="76">
        <v>1139</v>
      </c>
      <c r="B28" s="32" t="s">
        <v>92</v>
      </c>
      <c r="C28" s="227">
        <v>0</v>
      </c>
      <c r="D28" s="227">
        <v>0</v>
      </c>
      <c r="E28" s="227">
        <v>0</v>
      </c>
      <c r="F28" s="227">
        <v>0</v>
      </c>
      <c r="G28" s="227">
        <v>0</v>
      </c>
      <c r="H28" s="228"/>
    </row>
    <row r="30" spans="1:8" x14ac:dyDescent="0.2">
      <c r="A30" s="31" t="s">
        <v>93</v>
      </c>
      <c r="B30" s="31"/>
      <c r="C30" s="31">
        <v>72897.52</v>
      </c>
      <c r="D30" s="31">
        <v>157793.98000000001</v>
      </c>
      <c r="E30" s="31"/>
      <c r="F30" s="31"/>
      <c r="G30" s="31"/>
      <c r="H30" s="31"/>
    </row>
    <row r="31" spans="1:8" x14ac:dyDescent="0.2">
      <c r="A31" s="33" t="s">
        <v>66</v>
      </c>
      <c r="B31" s="33" t="s">
        <v>67</v>
      </c>
      <c r="C31" s="33" t="s">
        <v>68</v>
      </c>
      <c r="D31" s="33" t="s">
        <v>94</v>
      </c>
      <c r="E31" s="33" t="s">
        <v>95</v>
      </c>
      <c r="F31" s="33" t="s">
        <v>96</v>
      </c>
      <c r="G31" s="33" t="s">
        <v>97</v>
      </c>
      <c r="H31" s="33"/>
    </row>
    <row r="32" spans="1:8" ht="9.9499999999999993" customHeight="1" x14ac:dyDescent="0.2">
      <c r="A32" s="76">
        <v>1140</v>
      </c>
      <c r="B32" s="32" t="s">
        <v>98</v>
      </c>
      <c r="C32" s="34">
        <v>0</v>
      </c>
    </row>
    <row r="33" spans="1:8" x14ac:dyDescent="0.2">
      <c r="A33" s="76">
        <v>1141</v>
      </c>
      <c r="B33" s="32" t="s">
        <v>99</v>
      </c>
      <c r="C33" s="34">
        <v>0</v>
      </c>
    </row>
    <row r="34" spans="1:8" x14ac:dyDescent="0.2">
      <c r="A34" s="76">
        <v>1142</v>
      </c>
      <c r="B34" s="32" t="s">
        <v>100</v>
      </c>
      <c r="C34" s="34">
        <v>0</v>
      </c>
    </row>
    <row r="35" spans="1:8" x14ac:dyDescent="0.2">
      <c r="A35" s="76">
        <v>1143</v>
      </c>
      <c r="B35" s="32" t="s">
        <v>101</v>
      </c>
      <c r="C35" s="34">
        <v>0</v>
      </c>
    </row>
    <row r="36" spans="1:8" x14ac:dyDescent="0.2">
      <c r="A36" s="76">
        <v>1144</v>
      </c>
      <c r="B36" s="32" t="s">
        <v>102</v>
      </c>
      <c r="C36" s="34">
        <v>0</v>
      </c>
    </row>
    <row r="37" spans="1:8" x14ac:dyDescent="0.2">
      <c r="A37" s="76">
        <v>1145</v>
      </c>
      <c r="B37" s="32" t="s">
        <v>103</v>
      </c>
      <c r="C37" s="34">
        <v>0</v>
      </c>
    </row>
    <row r="39" spans="1:8" ht="10.5" customHeight="1" x14ac:dyDescent="0.2">
      <c r="A39" s="31" t="s">
        <v>104</v>
      </c>
      <c r="B39" s="31"/>
      <c r="C39" s="31"/>
      <c r="D39" s="31"/>
      <c r="E39" s="31"/>
      <c r="F39" s="31"/>
      <c r="G39" s="31"/>
      <c r="H39" s="31"/>
    </row>
    <row r="40" spans="1:8" x14ac:dyDescent="0.2">
      <c r="A40" s="33" t="s">
        <v>66</v>
      </c>
      <c r="B40" s="33" t="s">
        <v>67</v>
      </c>
      <c r="C40" s="33" t="s">
        <v>68</v>
      </c>
      <c r="D40" s="33" t="s">
        <v>105</v>
      </c>
      <c r="E40" s="33" t="s">
        <v>106</v>
      </c>
      <c r="F40" s="33" t="s">
        <v>107</v>
      </c>
      <c r="G40" s="33"/>
      <c r="H40" s="33"/>
    </row>
    <row r="41" spans="1:8" ht="9.9499999999999993" customHeight="1" x14ac:dyDescent="0.2">
      <c r="A41" s="76">
        <v>1150</v>
      </c>
      <c r="B41" s="32" t="s">
        <v>108</v>
      </c>
      <c r="C41" s="34">
        <v>0</v>
      </c>
    </row>
    <row r="42" spans="1:8" x14ac:dyDescent="0.2">
      <c r="A42" s="76">
        <v>1151</v>
      </c>
      <c r="B42" s="32" t="s">
        <v>109</v>
      </c>
      <c r="C42" s="34">
        <v>0</v>
      </c>
    </row>
    <row r="44" spans="1:8" x14ac:dyDescent="0.2">
      <c r="A44" s="31" t="s">
        <v>110</v>
      </c>
      <c r="B44" s="31"/>
      <c r="C44" s="31"/>
      <c r="D44" s="31"/>
      <c r="E44" s="31"/>
      <c r="F44" s="31"/>
      <c r="G44" s="31"/>
      <c r="H44" s="31"/>
    </row>
    <row r="45" spans="1:8" x14ac:dyDescent="0.2">
      <c r="A45" s="33" t="s">
        <v>66</v>
      </c>
      <c r="B45" s="33" t="s">
        <v>67</v>
      </c>
      <c r="C45" s="33" t="s">
        <v>68</v>
      </c>
      <c r="D45" s="33" t="s">
        <v>69</v>
      </c>
      <c r="E45" s="33" t="s">
        <v>83</v>
      </c>
      <c r="F45" s="33"/>
      <c r="G45" s="33"/>
      <c r="H45" s="33"/>
    </row>
    <row r="46" spans="1:8" x14ac:dyDescent="0.2">
      <c r="A46" s="76">
        <v>1213</v>
      </c>
      <c r="B46" s="32" t="s">
        <v>111</v>
      </c>
      <c r="C46" s="34">
        <v>0</v>
      </c>
    </row>
    <row r="48" spans="1:8" x14ac:dyDescent="0.2">
      <c r="A48" s="31" t="s">
        <v>112</v>
      </c>
      <c r="B48" s="31"/>
      <c r="C48" s="31"/>
      <c r="D48" s="31"/>
      <c r="E48" s="31"/>
      <c r="F48" s="31"/>
      <c r="G48" s="31"/>
      <c r="H48" s="31"/>
    </row>
    <row r="49" spans="1:9" ht="15" x14ac:dyDescent="0.25">
      <c r="A49" s="33" t="s">
        <v>66</v>
      </c>
      <c r="B49" s="33" t="s">
        <v>67</v>
      </c>
      <c r="C49" s="33" t="s">
        <v>68</v>
      </c>
      <c r="D49" s="33"/>
      <c r="E49" s="33"/>
      <c r="F49" s="33"/>
      <c r="G49" s="33"/>
      <c r="H49" s="33"/>
      <c r="I49"/>
    </row>
    <row r="50" spans="1:9" ht="15" x14ac:dyDescent="0.25">
      <c r="A50" s="76">
        <v>1214</v>
      </c>
      <c r="B50" s="32" t="s">
        <v>113</v>
      </c>
      <c r="C50" s="34">
        <v>0</v>
      </c>
      <c r="I50"/>
    </row>
    <row r="52" spans="1:9" x14ac:dyDescent="0.2">
      <c r="A52" s="31" t="s">
        <v>114</v>
      </c>
      <c r="B52" s="31"/>
      <c r="C52" s="31"/>
      <c r="D52" s="31"/>
      <c r="E52" s="31"/>
      <c r="F52" s="31"/>
      <c r="G52" s="31"/>
      <c r="H52" s="31"/>
      <c r="I52" s="31"/>
    </row>
    <row r="53" spans="1:9" x14ac:dyDescent="0.2">
      <c r="A53" s="33" t="s">
        <v>66</v>
      </c>
      <c r="B53" s="33" t="s">
        <v>67</v>
      </c>
      <c r="C53" s="33" t="s">
        <v>68</v>
      </c>
      <c r="D53" s="33" t="s">
        <v>115</v>
      </c>
      <c r="E53" s="33" t="s">
        <v>116</v>
      </c>
      <c r="F53" s="33" t="s">
        <v>105</v>
      </c>
      <c r="G53" s="33" t="s">
        <v>117</v>
      </c>
      <c r="H53" s="33" t="s">
        <v>118</v>
      </c>
      <c r="I53" s="33" t="s">
        <v>554</v>
      </c>
    </row>
    <row r="54" spans="1:9" ht="15" x14ac:dyDescent="0.25">
      <c r="A54" s="76">
        <v>1230</v>
      </c>
      <c r="B54" s="32" t="s">
        <v>119</v>
      </c>
      <c r="C54" s="226">
        <v>434192.75</v>
      </c>
      <c r="D54" s="226">
        <v>0</v>
      </c>
      <c r="E54" s="226">
        <v>0</v>
      </c>
      <c r="I54"/>
    </row>
    <row r="55" spans="1:9" ht="15" x14ac:dyDescent="0.25">
      <c r="A55" s="76">
        <v>1231</v>
      </c>
      <c r="B55" s="32" t="s">
        <v>120</v>
      </c>
      <c r="C55" s="226">
        <v>0</v>
      </c>
      <c r="D55" s="230"/>
      <c r="E55" s="230"/>
      <c r="I55"/>
    </row>
    <row r="56" spans="1:9" ht="15" x14ac:dyDescent="0.25">
      <c r="A56" s="76">
        <v>1232</v>
      </c>
      <c r="B56" s="32" t="s">
        <v>121</v>
      </c>
      <c r="C56" s="226">
        <v>0</v>
      </c>
      <c r="D56" s="226">
        <v>0</v>
      </c>
      <c r="E56" s="226">
        <v>0</v>
      </c>
      <c r="I56"/>
    </row>
    <row r="57" spans="1:9" ht="15" x14ac:dyDescent="0.25">
      <c r="A57" s="76">
        <v>1233</v>
      </c>
      <c r="B57" s="32" t="s">
        <v>122</v>
      </c>
      <c r="C57" s="226">
        <v>0</v>
      </c>
      <c r="D57" s="226">
        <v>0</v>
      </c>
      <c r="E57" s="226">
        <v>0</v>
      </c>
      <c r="I57"/>
    </row>
    <row r="58" spans="1:9" ht="15" x14ac:dyDescent="0.25">
      <c r="A58" s="76">
        <v>1234</v>
      </c>
      <c r="B58" s="32" t="s">
        <v>123</v>
      </c>
      <c r="C58" s="226">
        <v>0</v>
      </c>
      <c r="D58" s="226">
        <v>0</v>
      </c>
      <c r="E58" s="226">
        <v>0</v>
      </c>
      <c r="I58"/>
    </row>
    <row r="59" spans="1:9" ht="15" x14ac:dyDescent="0.25">
      <c r="A59" s="76">
        <v>1235</v>
      </c>
      <c r="B59" s="32" t="s">
        <v>124</v>
      </c>
      <c r="C59" s="226">
        <v>0</v>
      </c>
      <c r="D59" s="226">
        <v>0</v>
      </c>
      <c r="E59" s="226">
        <v>0</v>
      </c>
      <c r="I59"/>
    </row>
    <row r="60" spans="1:9" ht="15" x14ac:dyDescent="0.25">
      <c r="A60" s="76">
        <v>1236</v>
      </c>
      <c r="B60" s="32" t="s">
        <v>125</v>
      </c>
      <c r="C60" s="226">
        <v>434192.75</v>
      </c>
      <c r="D60" s="226">
        <v>0</v>
      </c>
      <c r="E60" s="226">
        <v>0</v>
      </c>
      <c r="I60"/>
    </row>
    <row r="61" spans="1:9" ht="15" x14ac:dyDescent="0.25">
      <c r="A61" s="76">
        <v>1239</v>
      </c>
      <c r="B61" s="32" t="s">
        <v>126</v>
      </c>
      <c r="C61" s="226">
        <v>0</v>
      </c>
      <c r="D61" s="226">
        <v>0</v>
      </c>
      <c r="E61" s="226">
        <v>0</v>
      </c>
      <c r="I61"/>
    </row>
    <row r="62" spans="1:9" ht="15" x14ac:dyDescent="0.25">
      <c r="A62" s="76">
        <v>1240</v>
      </c>
      <c r="B62" s="32" t="s">
        <v>127</v>
      </c>
      <c r="C62" s="226">
        <v>5650183.1200000001</v>
      </c>
      <c r="D62" s="226">
        <v>487821.28</v>
      </c>
      <c r="E62" s="226">
        <v>2980571.66</v>
      </c>
      <c r="I62"/>
    </row>
    <row r="63" spans="1:9" ht="15" x14ac:dyDescent="0.25">
      <c r="A63" s="76">
        <v>1241</v>
      </c>
      <c r="B63" s="32" t="s">
        <v>128</v>
      </c>
      <c r="C63" s="226">
        <v>1476340.6</v>
      </c>
      <c r="D63" s="226">
        <v>69051.5</v>
      </c>
      <c r="E63" s="226">
        <v>0</v>
      </c>
      <c r="I63"/>
    </row>
    <row r="64" spans="1:9" ht="15" x14ac:dyDescent="0.25">
      <c r="A64" s="76">
        <v>1242</v>
      </c>
      <c r="B64" s="32" t="s">
        <v>129</v>
      </c>
      <c r="C64" s="226">
        <v>195394.03</v>
      </c>
      <c r="D64" s="226">
        <v>30036.25</v>
      </c>
      <c r="E64" s="226">
        <v>0</v>
      </c>
      <c r="I64"/>
    </row>
    <row r="65" spans="1:9" ht="15" x14ac:dyDescent="0.25">
      <c r="A65" s="76">
        <v>1243</v>
      </c>
      <c r="B65" s="32" t="s">
        <v>130</v>
      </c>
      <c r="C65" s="226">
        <v>1865094.46</v>
      </c>
      <c r="D65" s="226">
        <v>188456.23</v>
      </c>
      <c r="E65" s="226">
        <v>0</v>
      </c>
      <c r="I65"/>
    </row>
    <row r="66" spans="1:9" ht="15" x14ac:dyDescent="0.25">
      <c r="A66" s="76">
        <v>1244</v>
      </c>
      <c r="B66" s="32" t="s">
        <v>131</v>
      </c>
      <c r="C66" s="226">
        <v>2048941</v>
      </c>
      <c r="D66" s="226">
        <v>195240.4</v>
      </c>
      <c r="E66" s="226">
        <v>0</v>
      </c>
      <c r="I66"/>
    </row>
    <row r="67" spans="1:9" ht="15" x14ac:dyDescent="0.25">
      <c r="A67" s="76">
        <v>1245</v>
      </c>
      <c r="B67" s="32" t="s">
        <v>132</v>
      </c>
      <c r="C67" s="226">
        <v>0</v>
      </c>
      <c r="D67" s="226">
        <v>0</v>
      </c>
      <c r="E67" s="226">
        <v>2980571.66</v>
      </c>
      <c r="I67"/>
    </row>
    <row r="68" spans="1:9" ht="15" x14ac:dyDescent="0.25">
      <c r="A68" s="76">
        <v>1246</v>
      </c>
      <c r="B68" s="32" t="s">
        <v>133</v>
      </c>
      <c r="C68" s="226">
        <v>64413.03</v>
      </c>
      <c r="D68" s="226">
        <v>5036.8999999999996</v>
      </c>
      <c r="E68" s="226">
        <v>0</v>
      </c>
      <c r="I68"/>
    </row>
    <row r="69" spans="1:9" ht="15" x14ac:dyDescent="0.25">
      <c r="A69" s="76">
        <v>1247</v>
      </c>
      <c r="B69" s="32" t="s">
        <v>134</v>
      </c>
      <c r="C69" s="226">
        <v>0</v>
      </c>
      <c r="D69" s="226">
        <v>0</v>
      </c>
      <c r="E69" s="226">
        <v>0</v>
      </c>
      <c r="I69"/>
    </row>
    <row r="70" spans="1:9" ht="15" x14ac:dyDescent="0.25">
      <c r="A70" s="76">
        <v>1248</v>
      </c>
      <c r="B70" s="32" t="s">
        <v>135</v>
      </c>
      <c r="C70" s="226">
        <v>0</v>
      </c>
      <c r="D70" s="226">
        <v>0</v>
      </c>
      <c r="E70" s="226">
        <v>0</v>
      </c>
      <c r="I70"/>
    </row>
    <row r="71" spans="1:9" x14ac:dyDescent="0.2">
      <c r="C71" s="226"/>
      <c r="D71" s="226"/>
      <c r="E71" s="226"/>
    </row>
    <row r="72" spans="1:9" x14ac:dyDescent="0.2">
      <c r="A72" s="31" t="s">
        <v>136</v>
      </c>
      <c r="B72" s="31"/>
      <c r="C72" s="31"/>
      <c r="D72" s="31"/>
      <c r="E72" s="31"/>
      <c r="F72" s="31"/>
      <c r="G72" s="31"/>
      <c r="H72" s="31"/>
      <c r="I72" s="31"/>
    </row>
    <row r="73" spans="1:9" x14ac:dyDescent="0.2">
      <c r="A73" s="33" t="s">
        <v>66</v>
      </c>
      <c r="B73" s="33" t="s">
        <v>67</v>
      </c>
      <c r="C73" s="33" t="s">
        <v>68</v>
      </c>
      <c r="D73" s="33" t="s">
        <v>137</v>
      </c>
      <c r="E73" s="33" t="s">
        <v>138</v>
      </c>
      <c r="F73" s="33" t="s">
        <v>105</v>
      </c>
      <c r="G73" s="33" t="s">
        <v>117</v>
      </c>
      <c r="H73" s="33" t="s">
        <v>118</v>
      </c>
      <c r="I73" s="33" t="s">
        <v>554</v>
      </c>
    </row>
    <row r="74" spans="1:9" ht="15" x14ac:dyDescent="0.25">
      <c r="A74" s="76">
        <v>1250</v>
      </c>
      <c r="B74" s="32" t="s">
        <v>139</v>
      </c>
      <c r="C74" s="34">
        <v>40600</v>
      </c>
      <c r="D74" s="34">
        <v>0</v>
      </c>
      <c r="E74" s="34">
        <v>0</v>
      </c>
      <c r="I74"/>
    </row>
    <row r="75" spans="1:9" ht="15" x14ac:dyDescent="0.25">
      <c r="A75" s="76">
        <v>1251</v>
      </c>
      <c r="B75" s="32" t="s">
        <v>140</v>
      </c>
      <c r="C75" s="34">
        <v>9280</v>
      </c>
      <c r="D75" s="34">
        <v>0</v>
      </c>
      <c r="E75" s="34">
        <v>0</v>
      </c>
      <c r="I75"/>
    </row>
    <row r="76" spans="1:9" ht="15" x14ac:dyDescent="0.25">
      <c r="A76" s="76">
        <v>1252</v>
      </c>
      <c r="B76" s="32" t="s">
        <v>141</v>
      </c>
      <c r="C76" s="34">
        <v>0</v>
      </c>
      <c r="D76" s="34">
        <v>0</v>
      </c>
      <c r="E76" s="34">
        <v>0</v>
      </c>
      <c r="I76"/>
    </row>
    <row r="77" spans="1:9" ht="15" x14ac:dyDescent="0.25">
      <c r="A77" s="76">
        <v>1253</v>
      </c>
      <c r="B77" s="32" t="s">
        <v>142</v>
      </c>
      <c r="C77" s="34">
        <v>31320</v>
      </c>
      <c r="D77" s="34">
        <v>0</v>
      </c>
      <c r="E77" s="34">
        <v>0</v>
      </c>
      <c r="I77"/>
    </row>
    <row r="78" spans="1:9" ht="15" x14ac:dyDescent="0.25">
      <c r="A78" s="76">
        <v>1254</v>
      </c>
      <c r="B78" s="32" t="s">
        <v>143</v>
      </c>
      <c r="C78" s="34">
        <v>0</v>
      </c>
      <c r="D78" s="34">
        <v>0</v>
      </c>
      <c r="E78" s="34">
        <v>0</v>
      </c>
      <c r="I78"/>
    </row>
    <row r="79" spans="1:9" ht="15" x14ac:dyDescent="0.25">
      <c r="A79" s="76">
        <v>1259</v>
      </c>
      <c r="B79" s="32" t="s">
        <v>144</v>
      </c>
      <c r="C79" s="34">
        <v>0</v>
      </c>
      <c r="D79" s="34">
        <v>0</v>
      </c>
      <c r="E79" s="34">
        <v>0</v>
      </c>
      <c r="I79"/>
    </row>
    <row r="80" spans="1:9" ht="15" x14ac:dyDescent="0.25">
      <c r="A80" s="76">
        <v>1270</v>
      </c>
      <c r="B80" s="32" t="s">
        <v>145</v>
      </c>
      <c r="C80" s="34">
        <v>0</v>
      </c>
      <c r="D80" s="130"/>
      <c r="E80" s="130"/>
      <c r="I80"/>
    </row>
    <row r="81" spans="1:8" x14ac:dyDescent="0.2">
      <c r="A81" s="76">
        <v>1271</v>
      </c>
      <c r="B81" s="32" t="s">
        <v>146</v>
      </c>
      <c r="C81" s="34">
        <v>0</v>
      </c>
      <c r="D81" s="130"/>
      <c r="E81" s="130"/>
    </row>
    <row r="82" spans="1:8" x14ac:dyDescent="0.2">
      <c r="A82" s="76">
        <v>1272</v>
      </c>
      <c r="B82" s="32" t="s">
        <v>147</v>
      </c>
      <c r="C82" s="34">
        <v>0</v>
      </c>
      <c r="D82" s="130"/>
      <c r="E82" s="130"/>
    </row>
    <row r="83" spans="1:8" x14ac:dyDescent="0.2">
      <c r="A83" s="76">
        <v>1273</v>
      </c>
      <c r="B83" s="32" t="s">
        <v>148</v>
      </c>
      <c r="C83" s="34">
        <v>0</v>
      </c>
      <c r="D83" s="130"/>
      <c r="E83" s="130"/>
    </row>
    <row r="84" spans="1:8" x14ac:dyDescent="0.2">
      <c r="A84" s="76">
        <v>1274</v>
      </c>
      <c r="B84" s="32" t="s">
        <v>149</v>
      </c>
      <c r="C84" s="34">
        <v>0</v>
      </c>
      <c r="D84" s="130"/>
      <c r="E84" s="130"/>
    </row>
    <row r="85" spans="1:8" x14ac:dyDescent="0.2">
      <c r="A85" s="76">
        <v>1275</v>
      </c>
      <c r="B85" s="32" t="s">
        <v>150</v>
      </c>
      <c r="C85" s="34">
        <v>0</v>
      </c>
      <c r="D85" s="130"/>
      <c r="E85" s="130"/>
    </row>
    <row r="86" spans="1:8" x14ac:dyDescent="0.2">
      <c r="A86" s="76">
        <v>1279</v>
      </c>
      <c r="B86" s="32" t="s">
        <v>151</v>
      </c>
      <c r="C86" s="34">
        <v>0</v>
      </c>
      <c r="D86" s="130"/>
      <c r="E86" s="130"/>
    </row>
    <row r="88" spans="1:8" x14ac:dyDescent="0.2">
      <c r="A88" s="31" t="s">
        <v>152</v>
      </c>
      <c r="B88" s="31"/>
      <c r="C88" s="31"/>
      <c r="D88" s="31"/>
      <c r="E88" s="31"/>
      <c r="F88" s="31"/>
      <c r="G88" s="31"/>
      <c r="H88" s="31"/>
    </row>
    <row r="89" spans="1:8" x14ac:dyDescent="0.2">
      <c r="A89" s="33" t="s">
        <v>66</v>
      </c>
      <c r="B89" s="33" t="s">
        <v>67</v>
      </c>
      <c r="C89" s="33" t="s">
        <v>68</v>
      </c>
      <c r="D89" s="33" t="s">
        <v>153</v>
      </c>
      <c r="E89" s="33"/>
      <c r="F89" s="33"/>
      <c r="G89" s="33"/>
      <c r="H89" s="33"/>
    </row>
    <row r="90" spans="1:8" x14ac:dyDescent="0.2">
      <c r="A90" s="76">
        <v>1160</v>
      </c>
      <c r="B90" s="32" t="s">
        <v>154</v>
      </c>
      <c r="C90" s="34">
        <v>0</v>
      </c>
    </row>
    <row r="91" spans="1:8" x14ac:dyDescent="0.2">
      <c r="A91" s="76">
        <v>1161</v>
      </c>
      <c r="B91" s="32" t="s">
        <v>155</v>
      </c>
      <c r="C91" s="34">
        <v>0</v>
      </c>
    </row>
    <row r="92" spans="1:8" x14ac:dyDescent="0.2">
      <c r="A92" s="76">
        <v>1162</v>
      </c>
      <c r="B92" s="32" t="s">
        <v>156</v>
      </c>
      <c r="C92" s="34">
        <v>0</v>
      </c>
    </row>
    <row r="94" spans="1:8" x14ac:dyDescent="0.2">
      <c r="A94" s="31" t="s">
        <v>563</v>
      </c>
      <c r="B94" s="31"/>
      <c r="C94" s="31"/>
      <c r="D94" s="31"/>
      <c r="E94" s="31"/>
      <c r="F94" s="31"/>
      <c r="G94" s="31"/>
      <c r="H94" s="31"/>
    </row>
    <row r="95" spans="1:8" x14ac:dyDescent="0.2">
      <c r="A95" s="33" t="s">
        <v>66</v>
      </c>
      <c r="B95" s="33" t="s">
        <v>67</v>
      </c>
      <c r="C95" s="33" t="s">
        <v>68</v>
      </c>
      <c r="D95" s="33" t="s">
        <v>83</v>
      </c>
      <c r="E95" s="33"/>
      <c r="F95" s="33"/>
      <c r="G95" s="33"/>
      <c r="H95" s="33"/>
    </row>
    <row r="96" spans="1:8" x14ac:dyDescent="0.2">
      <c r="A96" s="76">
        <v>1190</v>
      </c>
      <c r="B96" s="32" t="s">
        <v>564</v>
      </c>
      <c r="C96" s="34">
        <v>65000</v>
      </c>
    </row>
    <row r="97" spans="1:8" x14ac:dyDescent="0.2">
      <c r="A97" s="76">
        <v>1191</v>
      </c>
      <c r="B97" s="32" t="s">
        <v>565</v>
      </c>
      <c r="C97" s="34">
        <v>0</v>
      </c>
    </row>
    <row r="98" spans="1:8" x14ac:dyDescent="0.2">
      <c r="A98" s="76">
        <v>1192</v>
      </c>
      <c r="B98" s="32" t="s">
        <v>566</v>
      </c>
      <c r="C98" s="34">
        <v>0</v>
      </c>
    </row>
    <row r="99" spans="1:8" x14ac:dyDescent="0.2">
      <c r="A99" s="76">
        <v>1193</v>
      </c>
      <c r="B99" s="32" t="s">
        <v>567</v>
      </c>
      <c r="C99" s="34">
        <v>0</v>
      </c>
    </row>
    <row r="100" spans="1:8" x14ac:dyDescent="0.2">
      <c r="A100" s="76">
        <v>1194</v>
      </c>
      <c r="B100" s="32" t="s">
        <v>568</v>
      </c>
      <c r="C100" s="34">
        <v>0</v>
      </c>
    </row>
    <row r="101" spans="1:8" x14ac:dyDescent="0.2">
      <c r="A101" s="31" t="s">
        <v>157</v>
      </c>
      <c r="C101" s="34"/>
    </row>
    <row r="102" spans="1:8" x14ac:dyDescent="0.2">
      <c r="A102" s="33" t="s">
        <v>66</v>
      </c>
      <c r="B102" s="33" t="s">
        <v>67</v>
      </c>
      <c r="C102" s="33" t="s">
        <v>68</v>
      </c>
      <c r="D102" s="33" t="s">
        <v>83</v>
      </c>
      <c r="E102" s="33"/>
      <c r="F102" s="33"/>
      <c r="G102" s="33"/>
      <c r="H102" s="33"/>
    </row>
    <row r="103" spans="1:8" x14ac:dyDescent="0.2">
      <c r="A103" s="76">
        <v>1290</v>
      </c>
      <c r="B103" s="32" t="s">
        <v>158</v>
      </c>
      <c r="C103" s="34">
        <v>0</v>
      </c>
    </row>
    <row r="104" spans="1:8" x14ac:dyDescent="0.2">
      <c r="A104" s="76">
        <v>1291</v>
      </c>
      <c r="B104" s="32" t="s">
        <v>159</v>
      </c>
      <c r="C104" s="34">
        <v>0</v>
      </c>
    </row>
    <row r="105" spans="1:8" x14ac:dyDescent="0.2">
      <c r="A105" s="76">
        <v>1292</v>
      </c>
      <c r="B105" s="32" t="s">
        <v>160</v>
      </c>
      <c r="C105" s="34">
        <v>0</v>
      </c>
    </row>
    <row r="106" spans="1:8" x14ac:dyDescent="0.2">
      <c r="A106" s="76">
        <v>1293</v>
      </c>
      <c r="B106" s="32" t="s">
        <v>161</v>
      </c>
      <c r="C106" s="34">
        <v>0</v>
      </c>
    </row>
    <row r="108" spans="1:8" x14ac:dyDescent="0.2">
      <c r="A108" s="31" t="s">
        <v>162</v>
      </c>
      <c r="B108" s="31"/>
      <c r="C108" s="31"/>
      <c r="D108" s="31"/>
      <c r="E108" s="31"/>
      <c r="F108" s="31"/>
      <c r="G108" s="31"/>
      <c r="H108" s="31"/>
    </row>
    <row r="109" spans="1:8" x14ac:dyDescent="0.2">
      <c r="A109" s="33" t="s">
        <v>66</v>
      </c>
      <c r="B109" s="33" t="s">
        <v>67</v>
      </c>
      <c r="C109" s="33" t="s">
        <v>68</v>
      </c>
      <c r="D109" s="33" t="s">
        <v>79</v>
      </c>
      <c r="E109" s="33" t="s">
        <v>80</v>
      </c>
      <c r="F109" s="33" t="s">
        <v>81</v>
      </c>
      <c r="G109" s="33" t="s">
        <v>163</v>
      </c>
      <c r="H109" s="33" t="s">
        <v>164</v>
      </c>
    </row>
    <row r="110" spans="1:8" x14ac:dyDescent="0.2">
      <c r="A110" s="76">
        <v>2110</v>
      </c>
      <c r="B110" s="32" t="s">
        <v>165</v>
      </c>
      <c r="C110" s="226">
        <v>-525493.13</v>
      </c>
      <c r="D110" s="226">
        <v>-525493.13</v>
      </c>
      <c r="E110" s="226">
        <v>0</v>
      </c>
      <c r="F110" s="226">
        <v>0</v>
      </c>
      <c r="G110" s="226">
        <v>0</v>
      </c>
    </row>
    <row r="111" spans="1:8" x14ac:dyDescent="0.2">
      <c r="A111" s="76">
        <v>2111</v>
      </c>
      <c r="B111" s="32" t="s">
        <v>166</v>
      </c>
      <c r="C111" s="226">
        <v>-414794.68</v>
      </c>
      <c r="D111" s="226">
        <v>-414794.68</v>
      </c>
      <c r="E111" s="226">
        <v>0</v>
      </c>
      <c r="F111" s="226">
        <v>0</v>
      </c>
      <c r="G111" s="226">
        <v>0</v>
      </c>
    </row>
    <row r="112" spans="1:8" x14ac:dyDescent="0.2">
      <c r="A112" s="76">
        <v>2112</v>
      </c>
      <c r="B112" s="32" t="s">
        <v>167</v>
      </c>
      <c r="C112" s="226">
        <v>-200321.92000000001</v>
      </c>
      <c r="D112" s="226">
        <v>-200321.92000000001</v>
      </c>
      <c r="E112" s="226">
        <v>0</v>
      </c>
      <c r="F112" s="226">
        <v>0</v>
      </c>
      <c r="G112" s="226">
        <v>0</v>
      </c>
    </row>
    <row r="113" spans="1:8" x14ac:dyDescent="0.2">
      <c r="A113" s="76">
        <v>2113</v>
      </c>
      <c r="B113" s="32" t="s">
        <v>168</v>
      </c>
      <c r="C113" s="226">
        <v>10746.16</v>
      </c>
      <c r="D113" s="226">
        <v>10746.16</v>
      </c>
      <c r="E113" s="226">
        <v>0</v>
      </c>
      <c r="F113" s="226">
        <v>0</v>
      </c>
      <c r="G113" s="226">
        <v>0</v>
      </c>
    </row>
    <row r="114" spans="1:8" x14ac:dyDescent="0.2">
      <c r="A114" s="76">
        <v>2114</v>
      </c>
      <c r="B114" s="32" t="s">
        <v>169</v>
      </c>
      <c r="C114" s="226">
        <v>0</v>
      </c>
      <c r="D114" s="226">
        <v>0</v>
      </c>
      <c r="E114" s="226">
        <v>0</v>
      </c>
      <c r="F114" s="226">
        <v>0</v>
      </c>
      <c r="G114" s="226">
        <v>0</v>
      </c>
    </row>
    <row r="115" spans="1:8" x14ac:dyDescent="0.2">
      <c r="A115" s="76">
        <v>2115</v>
      </c>
      <c r="B115" s="32" t="s">
        <v>170</v>
      </c>
      <c r="C115" s="226">
        <v>3889.98</v>
      </c>
      <c r="D115" s="226">
        <v>3889.98</v>
      </c>
      <c r="E115" s="226">
        <v>0</v>
      </c>
      <c r="F115" s="226">
        <v>0</v>
      </c>
      <c r="G115" s="226">
        <v>0</v>
      </c>
    </row>
    <row r="116" spans="1:8" x14ac:dyDescent="0.2">
      <c r="A116" s="76">
        <v>2116</v>
      </c>
      <c r="B116" s="32" t="s">
        <v>171</v>
      </c>
      <c r="C116" s="226">
        <v>0</v>
      </c>
      <c r="D116" s="226">
        <v>0</v>
      </c>
      <c r="E116" s="226">
        <v>0</v>
      </c>
      <c r="F116" s="226">
        <v>0</v>
      </c>
      <c r="G116" s="226">
        <v>0</v>
      </c>
    </row>
    <row r="117" spans="1:8" x14ac:dyDescent="0.2">
      <c r="A117" s="76">
        <v>2117</v>
      </c>
      <c r="B117" s="32" t="s">
        <v>172</v>
      </c>
      <c r="C117" s="226">
        <v>240728.61</v>
      </c>
      <c r="D117" s="226">
        <v>240728.61</v>
      </c>
      <c r="E117" s="226">
        <v>0</v>
      </c>
      <c r="F117" s="226">
        <v>0</v>
      </c>
      <c r="G117" s="226">
        <v>0</v>
      </c>
    </row>
    <row r="118" spans="1:8" x14ac:dyDescent="0.2">
      <c r="A118" s="76">
        <v>2118</v>
      </c>
      <c r="B118" s="32" t="s">
        <v>173</v>
      </c>
      <c r="C118" s="226">
        <v>0</v>
      </c>
      <c r="D118" s="226">
        <v>0</v>
      </c>
      <c r="E118" s="226">
        <v>0</v>
      </c>
      <c r="F118" s="226">
        <v>0</v>
      </c>
      <c r="G118" s="226">
        <v>0</v>
      </c>
    </row>
    <row r="119" spans="1:8" x14ac:dyDescent="0.2">
      <c r="A119" s="76">
        <v>2119</v>
      </c>
      <c r="B119" s="32" t="s">
        <v>174</v>
      </c>
      <c r="C119" s="226">
        <v>-165741.28</v>
      </c>
      <c r="D119" s="226">
        <v>-165741.28</v>
      </c>
      <c r="E119" s="226">
        <v>0</v>
      </c>
      <c r="F119" s="226">
        <v>0</v>
      </c>
      <c r="G119" s="226">
        <v>0</v>
      </c>
    </row>
    <row r="120" spans="1:8" x14ac:dyDescent="0.2">
      <c r="A120" s="76">
        <v>2120</v>
      </c>
      <c r="B120" s="32" t="s">
        <v>175</v>
      </c>
      <c r="C120" s="226">
        <v>0</v>
      </c>
      <c r="D120" s="226">
        <v>0</v>
      </c>
      <c r="E120" s="226">
        <v>0</v>
      </c>
      <c r="F120" s="226">
        <v>0</v>
      </c>
      <c r="G120" s="226">
        <v>0</v>
      </c>
    </row>
    <row r="121" spans="1:8" x14ac:dyDescent="0.2">
      <c r="A121" s="76">
        <v>2121</v>
      </c>
      <c r="B121" s="32" t="s">
        <v>176</v>
      </c>
      <c r="C121" s="226">
        <v>0</v>
      </c>
      <c r="D121" s="226">
        <v>0</v>
      </c>
      <c r="E121" s="226">
        <v>0</v>
      </c>
      <c r="F121" s="226">
        <v>0</v>
      </c>
      <c r="G121" s="226">
        <v>0</v>
      </c>
    </row>
    <row r="122" spans="1:8" x14ac:dyDescent="0.2">
      <c r="A122" s="76">
        <v>2122</v>
      </c>
      <c r="B122" s="32" t="s">
        <v>177</v>
      </c>
      <c r="C122" s="226">
        <v>0</v>
      </c>
      <c r="D122" s="226">
        <v>0</v>
      </c>
      <c r="E122" s="226">
        <v>0</v>
      </c>
      <c r="F122" s="226">
        <v>0</v>
      </c>
      <c r="G122" s="226">
        <v>0</v>
      </c>
    </row>
    <row r="123" spans="1:8" x14ac:dyDescent="0.2">
      <c r="A123" s="76">
        <v>2129</v>
      </c>
      <c r="B123" s="32" t="s">
        <v>178</v>
      </c>
      <c r="C123" s="226">
        <v>0</v>
      </c>
      <c r="D123" s="226">
        <v>0</v>
      </c>
      <c r="E123" s="226">
        <v>0</v>
      </c>
      <c r="F123" s="226">
        <v>0</v>
      </c>
      <c r="G123" s="226">
        <v>0</v>
      </c>
    </row>
    <row r="125" spans="1:8" x14ac:dyDescent="0.2">
      <c r="A125" s="31" t="s">
        <v>179</v>
      </c>
      <c r="B125" s="31"/>
      <c r="C125" s="31"/>
      <c r="D125" s="31"/>
      <c r="E125" s="31"/>
      <c r="F125" s="31"/>
      <c r="G125" s="31"/>
      <c r="H125" s="31"/>
    </row>
    <row r="126" spans="1:8" x14ac:dyDescent="0.2">
      <c r="A126" s="33" t="s">
        <v>66</v>
      </c>
      <c r="B126" s="33" t="s">
        <v>67</v>
      </c>
      <c r="C126" s="33" t="s">
        <v>68</v>
      </c>
      <c r="D126" s="33" t="s">
        <v>180</v>
      </c>
      <c r="E126" s="33" t="s">
        <v>83</v>
      </c>
      <c r="F126" s="33"/>
      <c r="G126" s="33"/>
      <c r="H126" s="33"/>
    </row>
    <row r="127" spans="1:8" x14ac:dyDescent="0.2">
      <c r="A127" s="76">
        <v>2160</v>
      </c>
      <c r="B127" s="32" t="s">
        <v>181</v>
      </c>
      <c r="C127" s="34">
        <v>0</v>
      </c>
    </row>
    <row r="128" spans="1:8" x14ac:dyDescent="0.2">
      <c r="A128" s="76">
        <v>2161</v>
      </c>
      <c r="B128" s="32" t="s">
        <v>182</v>
      </c>
      <c r="C128" s="34">
        <v>0</v>
      </c>
    </row>
    <row r="129" spans="1:8" x14ac:dyDescent="0.2">
      <c r="A129" s="76">
        <v>2162</v>
      </c>
      <c r="B129" s="32" t="s">
        <v>183</v>
      </c>
      <c r="C129" s="34">
        <v>0</v>
      </c>
    </row>
    <row r="130" spans="1:8" x14ac:dyDescent="0.2">
      <c r="A130" s="76">
        <v>2163</v>
      </c>
      <c r="B130" s="32" t="s">
        <v>184</v>
      </c>
      <c r="C130" s="34">
        <v>0</v>
      </c>
    </row>
    <row r="131" spans="1:8" x14ac:dyDescent="0.2">
      <c r="A131" s="76">
        <v>2164</v>
      </c>
      <c r="B131" s="32" t="s">
        <v>185</v>
      </c>
      <c r="C131" s="34">
        <v>0</v>
      </c>
    </row>
    <row r="132" spans="1:8" x14ac:dyDescent="0.2">
      <c r="A132" s="76">
        <v>2165</v>
      </c>
      <c r="B132" s="32" t="s">
        <v>186</v>
      </c>
      <c r="C132" s="34">
        <v>0</v>
      </c>
    </row>
    <row r="133" spans="1:8" x14ac:dyDescent="0.2">
      <c r="A133" s="76">
        <v>2166</v>
      </c>
      <c r="B133" s="32" t="s">
        <v>187</v>
      </c>
      <c r="C133" s="34">
        <v>0</v>
      </c>
    </row>
    <row r="134" spans="1:8" x14ac:dyDescent="0.2">
      <c r="A134" s="76">
        <v>2250</v>
      </c>
      <c r="B134" s="32" t="s">
        <v>188</v>
      </c>
      <c r="C134" s="34">
        <v>0</v>
      </c>
    </row>
    <row r="135" spans="1:8" x14ac:dyDescent="0.2">
      <c r="A135" s="76">
        <v>2251</v>
      </c>
      <c r="B135" s="32" t="s">
        <v>189</v>
      </c>
      <c r="C135" s="34">
        <v>0</v>
      </c>
    </row>
    <row r="136" spans="1:8" x14ac:dyDescent="0.2">
      <c r="A136" s="76">
        <v>2252</v>
      </c>
      <c r="B136" s="32" t="s">
        <v>190</v>
      </c>
      <c r="C136" s="34">
        <v>0</v>
      </c>
    </row>
    <row r="137" spans="1:8" x14ac:dyDescent="0.2">
      <c r="A137" s="76">
        <v>2253</v>
      </c>
      <c r="B137" s="32" t="s">
        <v>191</v>
      </c>
      <c r="C137" s="34">
        <v>0</v>
      </c>
    </row>
    <row r="138" spans="1:8" x14ac:dyDescent="0.2">
      <c r="A138" s="76">
        <v>2254</v>
      </c>
      <c r="B138" s="32" t="s">
        <v>192</v>
      </c>
      <c r="C138" s="34">
        <v>0</v>
      </c>
    </row>
    <row r="139" spans="1:8" x14ac:dyDescent="0.2">
      <c r="A139" s="76">
        <v>2255</v>
      </c>
      <c r="B139" s="32" t="s">
        <v>193</v>
      </c>
      <c r="C139" s="34">
        <v>0</v>
      </c>
    </row>
    <row r="140" spans="1:8" x14ac:dyDescent="0.2">
      <c r="A140" s="76">
        <v>2256</v>
      </c>
      <c r="B140" s="32" t="s">
        <v>194</v>
      </c>
      <c r="C140" s="34">
        <v>0</v>
      </c>
    </row>
    <row r="142" spans="1:8" x14ac:dyDescent="0.2">
      <c r="A142" s="31" t="s">
        <v>195</v>
      </c>
      <c r="B142" s="31"/>
      <c r="C142" s="31"/>
      <c r="D142" s="31"/>
      <c r="E142" s="31"/>
      <c r="F142" s="31"/>
      <c r="G142" s="31"/>
      <c r="H142" s="31"/>
    </row>
    <row r="143" spans="1:8" x14ac:dyDescent="0.2">
      <c r="A143" s="35" t="s">
        <v>66</v>
      </c>
      <c r="B143" s="35" t="s">
        <v>67</v>
      </c>
      <c r="C143" s="35" t="s">
        <v>68</v>
      </c>
      <c r="D143" s="35" t="s">
        <v>180</v>
      </c>
      <c r="E143" s="35" t="s">
        <v>83</v>
      </c>
      <c r="F143" s="35"/>
      <c r="G143" s="35"/>
      <c r="H143" s="35"/>
    </row>
    <row r="144" spans="1:8" x14ac:dyDescent="0.2">
      <c r="A144" s="76">
        <v>2159</v>
      </c>
      <c r="B144" s="32" t="s">
        <v>196</v>
      </c>
      <c r="C144" s="34">
        <v>0</v>
      </c>
    </row>
    <row r="145" spans="1:5" x14ac:dyDescent="0.2">
      <c r="A145" s="76">
        <v>2199</v>
      </c>
      <c r="B145" s="32" t="s">
        <v>197</v>
      </c>
      <c r="C145" s="34">
        <v>0</v>
      </c>
    </row>
    <row r="146" spans="1:5" x14ac:dyDescent="0.2">
      <c r="A146" s="76">
        <v>2240</v>
      </c>
      <c r="B146" s="32" t="s">
        <v>198</v>
      </c>
      <c r="C146" s="34">
        <v>0</v>
      </c>
    </row>
    <row r="147" spans="1:5" x14ac:dyDescent="0.2">
      <c r="A147" s="76">
        <v>2241</v>
      </c>
      <c r="B147" s="32" t="s">
        <v>199</v>
      </c>
      <c r="C147" s="34">
        <v>0</v>
      </c>
    </row>
    <row r="148" spans="1:5" x14ac:dyDescent="0.2">
      <c r="A148" s="76">
        <v>2242</v>
      </c>
      <c r="B148" s="32" t="s">
        <v>200</v>
      </c>
      <c r="C148" s="34">
        <v>0</v>
      </c>
    </row>
    <row r="149" spans="1:5" x14ac:dyDescent="0.2">
      <c r="A149" s="76">
        <v>2249</v>
      </c>
      <c r="B149" s="32" t="s">
        <v>201</v>
      </c>
      <c r="C149" s="34">
        <v>0</v>
      </c>
    </row>
    <row r="151" spans="1:5" x14ac:dyDescent="0.2">
      <c r="B151" s="32" t="s">
        <v>202</v>
      </c>
    </row>
    <row r="154" spans="1:5" ht="15" customHeight="1" x14ac:dyDescent="0.2">
      <c r="B154" s="231" t="s">
        <v>629</v>
      </c>
      <c r="C154" s="232"/>
      <c r="D154" s="233" t="s">
        <v>630</v>
      </c>
      <c r="E154" s="233"/>
    </row>
    <row r="155" spans="1:5" x14ac:dyDescent="0.2">
      <c r="B155" s="232"/>
      <c r="C155" s="234"/>
      <c r="D155" s="235"/>
      <c r="E155" s="231"/>
    </row>
    <row r="156" spans="1:5" x14ac:dyDescent="0.2">
      <c r="B156" s="231"/>
      <c r="C156" s="234"/>
      <c r="D156" s="235"/>
      <c r="E156" s="236"/>
    </row>
    <row r="157" spans="1:5" x14ac:dyDescent="0.2">
      <c r="B157" s="237"/>
      <c r="C157" s="234"/>
      <c r="D157" s="238"/>
      <c r="E157" s="238"/>
    </row>
    <row r="158" spans="1:5" ht="15" customHeight="1" x14ac:dyDescent="0.2">
      <c r="B158" s="231" t="s">
        <v>631</v>
      </c>
      <c r="C158" s="234"/>
      <c r="D158" s="239" t="s">
        <v>632</v>
      </c>
      <c r="E158" s="239"/>
    </row>
  </sheetData>
  <mergeCells count="6">
    <mergeCell ref="A1:F1"/>
    <mergeCell ref="A2:F2"/>
    <mergeCell ref="A3:F3"/>
    <mergeCell ref="D154:E154"/>
    <mergeCell ref="D157:E157"/>
    <mergeCell ref="D158:E15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2" customWidth="1"/>
    <col min="2" max="2" width="72.85546875" style="32" bestFit="1" customWidth="1"/>
    <col min="3" max="3" width="15.85546875" style="32" customWidth="1"/>
    <col min="4" max="5" width="19.85546875" style="32" customWidth="1"/>
    <col min="6" max="16384" width="9.140625" style="32"/>
  </cols>
  <sheetData>
    <row r="1" spans="1:5" s="66" customFormat="1" x14ac:dyDescent="0.2">
      <c r="A1" s="240" t="str">
        <f>[4]ESF!A1</f>
        <v>SISTEMA PARA EL DESARROLLO INTEGRAL DE LA FAMILIA DEL MUNICIPIO DE DOLORES HIDALGO, CUNA DE LA INDEPENDENCIA NACIONAL, GUANAJUATO</v>
      </c>
      <c r="B1" s="240"/>
      <c r="C1" s="240"/>
      <c r="D1" s="28" t="s">
        <v>60</v>
      </c>
      <c r="E1" s="29">
        <f>'[4]Notas a los Edos Financieros'!D1</f>
        <v>2024</v>
      </c>
    </row>
    <row r="2" spans="1:5" s="65" customFormat="1" ht="18.95" customHeight="1" x14ac:dyDescent="0.25">
      <c r="A2" s="194" t="s">
        <v>397</v>
      </c>
      <c r="B2" s="194"/>
      <c r="C2" s="194"/>
      <c r="D2" s="28" t="s">
        <v>62</v>
      </c>
      <c r="E2" s="29" t="str">
        <f>'[4]Notas a los Edos Financieros'!D2</f>
        <v>Trimestral</v>
      </c>
    </row>
    <row r="3" spans="1:5" s="65" customFormat="1" ht="18.95" customHeight="1" x14ac:dyDescent="0.25">
      <c r="A3" s="194" t="str">
        <f>[4]ESF!A3</f>
        <v>CORRESPONDIENTE DEL 1 DE ENERO AL 31 DE DICIEMBRE DE 2024</v>
      </c>
      <c r="B3" s="194"/>
      <c r="C3" s="194"/>
      <c r="D3" s="28" t="s">
        <v>63</v>
      </c>
      <c r="E3" s="29">
        <f>'[4]Notas a los Edos Financieros'!D3</f>
        <v>4</v>
      </c>
    </row>
    <row r="4" spans="1:5" x14ac:dyDescent="0.2">
      <c r="A4" s="30" t="s">
        <v>64</v>
      </c>
      <c r="B4" s="30" t="s">
        <v>584</v>
      </c>
      <c r="C4" s="30"/>
      <c r="D4" s="30"/>
      <c r="E4" s="31"/>
    </row>
    <row r="6" spans="1:5" ht="10.5" customHeight="1" x14ac:dyDescent="0.2">
      <c r="A6" s="40" t="s">
        <v>396</v>
      </c>
      <c r="B6" s="40"/>
      <c r="C6" s="40"/>
      <c r="D6" s="40"/>
      <c r="E6" s="40"/>
    </row>
    <row r="7" spans="1:5" x14ac:dyDescent="0.2">
      <c r="A7" s="39" t="s">
        <v>66</v>
      </c>
      <c r="B7" s="39" t="s">
        <v>67</v>
      </c>
      <c r="C7" s="39" t="s">
        <v>68</v>
      </c>
      <c r="D7" s="39" t="s">
        <v>349</v>
      </c>
      <c r="E7" s="39"/>
    </row>
    <row r="8" spans="1:5" x14ac:dyDescent="0.2">
      <c r="A8" s="139">
        <v>4000</v>
      </c>
      <c r="B8" s="140" t="s">
        <v>612</v>
      </c>
      <c r="C8" s="241">
        <v>39017992.630000003</v>
      </c>
      <c r="D8" s="64"/>
      <c r="E8" s="41"/>
    </row>
    <row r="9" spans="1:5" ht="9.9499999999999993" customHeight="1" x14ac:dyDescent="0.2">
      <c r="A9" s="139">
        <v>4100</v>
      </c>
      <c r="B9" s="140" t="s">
        <v>395</v>
      </c>
      <c r="C9" s="241">
        <v>6557071.5</v>
      </c>
      <c r="D9" s="64"/>
      <c r="E9" s="41"/>
    </row>
    <row r="10" spans="1:5" ht="9.9499999999999993" customHeight="1" x14ac:dyDescent="0.2">
      <c r="A10" s="139">
        <v>4110</v>
      </c>
      <c r="B10" s="140" t="s">
        <v>394</v>
      </c>
      <c r="C10" s="241">
        <v>0</v>
      </c>
      <c r="D10" s="64"/>
      <c r="E10" s="41"/>
    </row>
    <row r="11" spans="1:5" ht="9.9499999999999993" customHeight="1" x14ac:dyDescent="0.2">
      <c r="A11" s="80">
        <v>4111</v>
      </c>
      <c r="B11" s="36" t="s">
        <v>393</v>
      </c>
      <c r="C11" s="242">
        <v>0</v>
      </c>
      <c r="D11" s="64"/>
      <c r="E11" s="41"/>
    </row>
    <row r="12" spans="1:5" ht="9.9499999999999993" customHeight="1" x14ac:dyDescent="0.2">
      <c r="A12" s="80">
        <v>4112</v>
      </c>
      <c r="B12" s="36" t="s">
        <v>392</v>
      </c>
      <c r="C12" s="242">
        <v>0</v>
      </c>
      <c r="D12" s="64"/>
      <c r="E12" s="41"/>
    </row>
    <row r="13" spans="1:5" x14ac:dyDescent="0.2">
      <c r="A13" s="80">
        <v>4113</v>
      </c>
      <c r="B13" s="36" t="s">
        <v>391</v>
      </c>
      <c r="C13" s="242">
        <v>0</v>
      </c>
      <c r="D13" s="64"/>
      <c r="E13" s="41"/>
    </row>
    <row r="14" spans="1:5" ht="9.9499999999999993" customHeight="1" x14ac:dyDescent="0.2">
      <c r="A14" s="80">
        <v>4114</v>
      </c>
      <c r="B14" s="36" t="s">
        <v>390</v>
      </c>
      <c r="C14" s="242">
        <v>0</v>
      </c>
      <c r="D14" s="64"/>
      <c r="E14" s="41"/>
    </row>
    <row r="15" spans="1:5" x14ac:dyDescent="0.2">
      <c r="A15" s="80">
        <v>4115</v>
      </c>
      <c r="B15" s="36" t="s">
        <v>389</v>
      </c>
      <c r="C15" s="242">
        <v>0</v>
      </c>
      <c r="D15" s="64"/>
      <c r="E15" s="41"/>
    </row>
    <row r="16" spans="1:5" x14ac:dyDescent="0.2">
      <c r="A16" s="80">
        <v>4116</v>
      </c>
      <c r="B16" s="36" t="s">
        <v>388</v>
      </c>
      <c r="C16" s="242">
        <v>0</v>
      </c>
      <c r="D16" s="64"/>
      <c r="E16" s="41"/>
    </row>
    <row r="17" spans="1:5" ht="9.9499999999999993" customHeight="1" x14ac:dyDescent="0.2">
      <c r="A17" s="80">
        <v>4117</v>
      </c>
      <c r="B17" s="36" t="s">
        <v>387</v>
      </c>
      <c r="C17" s="242">
        <v>0</v>
      </c>
      <c r="D17" s="64"/>
      <c r="E17" s="41"/>
    </row>
    <row r="18" spans="1:5" ht="22.5" x14ac:dyDescent="0.2">
      <c r="A18" s="80">
        <v>4118</v>
      </c>
      <c r="B18" s="81" t="s">
        <v>386</v>
      </c>
      <c r="C18" s="242">
        <v>0</v>
      </c>
      <c r="D18" s="64"/>
      <c r="E18" s="41"/>
    </row>
    <row r="19" spans="1:5" ht="9.9499999999999993" customHeight="1" x14ac:dyDescent="0.2">
      <c r="A19" s="80">
        <v>4119</v>
      </c>
      <c r="B19" s="36" t="s">
        <v>385</v>
      </c>
      <c r="C19" s="242">
        <v>0</v>
      </c>
      <c r="D19" s="64"/>
      <c r="E19" s="41"/>
    </row>
    <row r="20" spans="1:5" ht="9.9499999999999993" customHeight="1" x14ac:dyDescent="0.2">
      <c r="A20" s="139">
        <v>4120</v>
      </c>
      <c r="B20" s="140" t="s">
        <v>384</v>
      </c>
      <c r="C20" s="241">
        <v>0</v>
      </c>
      <c r="D20" s="64"/>
      <c r="E20" s="41"/>
    </row>
    <row r="21" spans="1:5" ht="9.9499999999999993" customHeight="1" x14ac:dyDescent="0.2">
      <c r="A21" s="80">
        <v>4121</v>
      </c>
      <c r="B21" s="36" t="s">
        <v>383</v>
      </c>
      <c r="C21" s="242">
        <v>0</v>
      </c>
      <c r="D21" s="64"/>
      <c r="E21" s="41"/>
    </row>
    <row r="22" spans="1:5" ht="9.9499999999999993" customHeight="1" x14ac:dyDescent="0.2">
      <c r="A22" s="80">
        <v>4122</v>
      </c>
      <c r="B22" s="36" t="s">
        <v>382</v>
      </c>
      <c r="C22" s="242">
        <v>0</v>
      </c>
      <c r="D22" s="64"/>
      <c r="E22" s="41"/>
    </row>
    <row r="23" spans="1:5" ht="9.9499999999999993" customHeight="1" x14ac:dyDescent="0.2">
      <c r="A23" s="80">
        <v>4123</v>
      </c>
      <c r="B23" s="36" t="s">
        <v>381</v>
      </c>
      <c r="C23" s="242">
        <v>0</v>
      </c>
      <c r="D23" s="64"/>
      <c r="E23" s="41"/>
    </row>
    <row r="24" spans="1:5" ht="9.9499999999999993" customHeight="1" x14ac:dyDescent="0.2">
      <c r="A24" s="80">
        <v>4124</v>
      </c>
      <c r="B24" s="36" t="s">
        <v>380</v>
      </c>
      <c r="C24" s="242">
        <v>0</v>
      </c>
      <c r="D24" s="64"/>
      <c r="E24" s="41"/>
    </row>
    <row r="25" spans="1:5" ht="9.9499999999999993" customHeight="1" x14ac:dyDescent="0.2">
      <c r="A25" s="80">
        <v>4129</v>
      </c>
      <c r="B25" s="36" t="s">
        <v>379</v>
      </c>
      <c r="C25" s="242">
        <v>0</v>
      </c>
      <c r="D25" s="64"/>
      <c r="E25" s="41"/>
    </row>
    <row r="26" spans="1:5" ht="9.9499999999999993" customHeight="1" x14ac:dyDescent="0.2">
      <c r="A26" s="139">
        <v>4130</v>
      </c>
      <c r="B26" s="140" t="s">
        <v>378</v>
      </c>
      <c r="C26" s="241">
        <v>0</v>
      </c>
      <c r="D26" s="64"/>
      <c r="E26" s="41"/>
    </row>
    <row r="27" spans="1:5" x14ac:dyDescent="0.2">
      <c r="A27" s="80">
        <v>4131</v>
      </c>
      <c r="B27" s="36" t="s">
        <v>377</v>
      </c>
      <c r="C27" s="242">
        <v>0</v>
      </c>
      <c r="D27" s="64"/>
      <c r="E27" s="41"/>
    </row>
    <row r="28" spans="1:5" ht="22.5" x14ac:dyDescent="0.2">
      <c r="A28" s="80">
        <v>4132</v>
      </c>
      <c r="B28" s="81" t="s">
        <v>376</v>
      </c>
      <c r="C28" s="242">
        <v>0</v>
      </c>
      <c r="D28" s="64"/>
      <c r="E28" s="41"/>
    </row>
    <row r="29" spans="1:5" ht="9.9499999999999993" customHeight="1" x14ac:dyDescent="0.2">
      <c r="A29" s="139">
        <v>4140</v>
      </c>
      <c r="B29" s="140" t="s">
        <v>375</v>
      </c>
      <c r="C29" s="241">
        <v>0</v>
      </c>
      <c r="D29" s="64"/>
      <c r="E29" s="41"/>
    </row>
    <row r="30" spans="1:5" x14ac:dyDescent="0.2">
      <c r="A30" s="80">
        <v>4141</v>
      </c>
      <c r="B30" s="36" t="s">
        <v>374</v>
      </c>
      <c r="C30" s="242">
        <v>0</v>
      </c>
      <c r="D30" s="64"/>
      <c r="E30" s="41"/>
    </row>
    <row r="31" spans="1:5" x14ac:dyDescent="0.2">
      <c r="A31" s="80">
        <v>4143</v>
      </c>
      <c r="B31" s="36" t="s">
        <v>373</v>
      </c>
      <c r="C31" s="242">
        <v>0</v>
      </c>
      <c r="D31" s="64"/>
      <c r="E31" s="41"/>
    </row>
    <row r="32" spans="1:5" ht="9.9499999999999993" customHeight="1" x14ac:dyDescent="0.2">
      <c r="A32" s="80">
        <v>4144</v>
      </c>
      <c r="B32" s="36" t="s">
        <v>372</v>
      </c>
      <c r="C32" s="242">
        <v>0</v>
      </c>
      <c r="D32" s="64"/>
      <c r="E32" s="41"/>
    </row>
    <row r="33" spans="1:5" ht="22.5" x14ac:dyDescent="0.2">
      <c r="A33" s="80">
        <v>4145</v>
      </c>
      <c r="B33" s="81" t="s">
        <v>371</v>
      </c>
      <c r="C33" s="242">
        <v>0</v>
      </c>
      <c r="D33" s="64"/>
      <c r="E33" s="41"/>
    </row>
    <row r="34" spans="1:5" ht="9.9499999999999993" customHeight="1" x14ac:dyDescent="0.2">
      <c r="A34" s="80">
        <v>4149</v>
      </c>
      <c r="B34" s="36" t="s">
        <v>370</v>
      </c>
      <c r="C34" s="242">
        <v>0</v>
      </c>
      <c r="D34" s="64"/>
      <c r="E34" s="41"/>
    </row>
    <row r="35" spans="1:5" ht="9.9499999999999993" customHeight="1" x14ac:dyDescent="0.2">
      <c r="A35" s="139">
        <v>4150</v>
      </c>
      <c r="B35" s="140" t="s">
        <v>369</v>
      </c>
      <c r="C35" s="241">
        <v>0</v>
      </c>
      <c r="D35" s="64"/>
      <c r="E35" s="41"/>
    </row>
    <row r="36" spans="1:5" ht="9.9499999999999993" customHeight="1" x14ac:dyDescent="0.2">
      <c r="A36" s="80">
        <v>4151</v>
      </c>
      <c r="B36" s="36" t="s">
        <v>369</v>
      </c>
      <c r="C36" s="242">
        <v>0</v>
      </c>
      <c r="D36" s="64"/>
      <c r="E36" s="41"/>
    </row>
    <row r="37" spans="1:5" ht="22.5" x14ac:dyDescent="0.2">
      <c r="A37" s="80">
        <v>4154</v>
      </c>
      <c r="B37" s="81" t="s">
        <v>368</v>
      </c>
      <c r="C37" s="242">
        <v>0</v>
      </c>
      <c r="D37" s="64"/>
      <c r="E37" s="41"/>
    </row>
    <row r="38" spans="1:5" x14ac:dyDescent="0.2">
      <c r="A38" s="139">
        <v>4160</v>
      </c>
      <c r="B38" s="140" t="s">
        <v>367</v>
      </c>
      <c r="C38" s="241">
        <v>0</v>
      </c>
      <c r="D38" s="64"/>
      <c r="E38" s="41"/>
    </row>
    <row r="39" spans="1:5" x14ac:dyDescent="0.2">
      <c r="A39" s="80">
        <v>4161</v>
      </c>
      <c r="B39" s="36" t="s">
        <v>366</v>
      </c>
      <c r="C39" s="242">
        <v>0</v>
      </c>
      <c r="D39" s="64"/>
      <c r="E39" s="41"/>
    </row>
    <row r="40" spans="1:5" x14ac:dyDescent="0.2">
      <c r="A40" s="80">
        <v>4162</v>
      </c>
      <c r="B40" s="36" t="s">
        <v>365</v>
      </c>
      <c r="C40" s="242">
        <v>0</v>
      </c>
      <c r="D40" s="64"/>
      <c r="E40" s="41"/>
    </row>
    <row r="41" spans="1:5" x14ac:dyDescent="0.2">
      <c r="A41" s="80">
        <v>4163</v>
      </c>
      <c r="B41" s="36" t="s">
        <v>364</v>
      </c>
      <c r="C41" s="242">
        <v>0</v>
      </c>
      <c r="D41" s="64"/>
      <c r="E41" s="41"/>
    </row>
    <row r="42" spans="1:5" x14ac:dyDescent="0.2">
      <c r="A42" s="80">
        <v>4164</v>
      </c>
      <c r="B42" s="36" t="s">
        <v>363</v>
      </c>
      <c r="C42" s="242">
        <v>0</v>
      </c>
      <c r="D42" s="64"/>
      <c r="E42" s="41"/>
    </row>
    <row r="43" spans="1:5" x14ac:dyDescent="0.2">
      <c r="A43" s="80">
        <v>4165</v>
      </c>
      <c r="B43" s="36" t="s">
        <v>362</v>
      </c>
      <c r="C43" s="242">
        <v>0</v>
      </c>
      <c r="D43" s="64"/>
      <c r="E43" s="41"/>
    </row>
    <row r="44" spans="1:5" ht="22.5" x14ac:dyDescent="0.2">
      <c r="A44" s="80">
        <v>4166</v>
      </c>
      <c r="B44" s="81" t="s">
        <v>361</v>
      </c>
      <c r="C44" s="242">
        <v>0</v>
      </c>
      <c r="D44" s="64"/>
      <c r="E44" s="41"/>
    </row>
    <row r="45" spans="1:5" x14ac:dyDescent="0.2">
      <c r="A45" s="80">
        <v>4168</v>
      </c>
      <c r="B45" s="36" t="s">
        <v>360</v>
      </c>
      <c r="C45" s="242">
        <v>0</v>
      </c>
      <c r="D45" s="64"/>
      <c r="E45" s="41"/>
    </row>
    <row r="46" spans="1:5" x14ac:dyDescent="0.2">
      <c r="A46" s="80">
        <v>4169</v>
      </c>
      <c r="B46" s="36" t="s">
        <v>359</v>
      </c>
      <c r="C46" s="242">
        <v>0</v>
      </c>
      <c r="D46" s="64"/>
      <c r="E46" s="41"/>
    </row>
    <row r="47" spans="1:5" x14ac:dyDescent="0.2">
      <c r="A47" s="139">
        <v>4170</v>
      </c>
      <c r="B47" s="140" t="s">
        <v>555</v>
      </c>
      <c r="C47" s="241">
        <v>6557071.5</v>
      </c>
      <c r="D47" s="64"/>
      <c r="E47" s="41"/>
    </row>
    <row r="48" spans="1:5" x14ac:dyDescent="0.2">
      <c r="A48" s="80">
        <v>4171</v>
      </c>
      <c r="B48" s="36" t="s">
        <v>358</v>
      </c>
      <c r="C48" s="242">
        <v>0</v>
      </c>
      <c r="D48" s="64"/>
      <c r="E48" s="41"/>
    </row>
    <row r="49" spans="1:5" x14ac:dyDescent="0.2">
      <c r="A49" s="80">
        <v>4172</v>
      </c>
      <c r="B49" s="36" t="s">
        <v>357</v>
      </c>
      <c r="C49" s="242">
        <v>0</v>
      </c>
      <c r="D49" s="64"/>
      <c r="E49" s="41"/>
    </row>
    <row r="50" spans="1:5" ht="22.5" x14ac:dyDescent="0.2">
      <c r="A50" s="80">
        <v>4173</v>
      </c>
      <c r="B50" s="81" t="s">
        <v>356</v>
      </c>
      <c r="C50" s="242">
        <v>6557071.5</v>
      </c>
      <c r="D50" s="64"/>
      <c r="E50" s="41"/>
    </row>
    <row r="51" spans="1:5" ht="22.5" x14ac:dyDescent="0.2">
      <c r="A51" s="80">
        <v>4174</v>
      </c>
      <c r="B51" s="81" t="s">
        <v>355</v>
      </c>
      <c r="C51" s="242">
        <v>0</v>
      </c>
      <c r="D51" s="64"/>
      <c r="E51" s="41"/>
    </row>
    <row r="52" spans="1:5" ht="22.5" x14ac:dyDescent="0.2">
      <c r="A52" s="80">
        <v>4175</v>
      </c>
      <c r="B52" s="81" t="s">
        <v>354</v>
      </c>
      <c r="C52" s="242">
        <v>0</v>
      </c>
      <c r="D52" s="64"/>
      <c r="E52" s="41"/>
    </row>
    <row r="53" spans="1:5" ht="22.5" x14ac:dyDescent="0.2">
      <c r="A53" s="80">
        <v>4176</v>
      </c>
      <c r="B53" s="81" t="s">
        <v>353</v>
      </c>
      <c r="C53" s="242">
        <v>0</v>
      </c>
      <c r="D53" s="64"/>
      <c r="E53" s="41"/>
    </row>
    <row r="54" spans="1:5" ht="22.5" x14ac:dyDescent="0.2">
      <c r="A54" s="80">
        <v>4177</v>
      </c>
      <c r="B54" s="81" t="s">
        <v>352</v>
      </c>
      <c r="C54" s="242">
        <v>0</v>
      </c>
      <c r="D54" s="64"/>
      <c r="E54" s="41"/>
    </row>
    <row r="55" spans="1:5" ht="22.5" x14ac:dyDescent="0.2">
      <c r="A55" s="80">
        <v>4178</v>
      </c>
      <c r="B55" s="81" t="s">
        <v>351</v>
      </c>
      <c r="C55" s="242">
        <v>0</v>
      </c>
      <c r="D55" s="64"/>
      <c r="E55" s="41"/>
    </row>
    <row r="56" spans="1:5" x14ac:dyDescent="0.2">
      <c r="A56" s="243"/>
      <c r="B56" s="244"/>
      <c r="C56" s="38"/>
      <c r="D56" s="64"/>
      <c r="E56" s="41"/>
    </row>
    <row r="57" spans="1:5" x14ac:dyDescent="0.2">
      <c r="A57" s="40" t="s">
        <v>350</v>
      </c>
      <c r="B57" s="40"/>
      <c r="C57" s="245"/>
      <c r="D57" s="40"/>
      <c r="E57" s="40"/>
    </row>
    <row r="58" spans="1:5" x14ac:dyDescent="0.2">
      <c r="A58" s="39" t="s">
        <v>66</v>
      </c>
      <c r="B58" s="39" t="s">
        <v>67</v>
      </c>
      <c r="C58" s="39"/>
      <c r="D58" s="39" t="s">
        <v>349</v>
      </c>
      <c r="E58" s="39"/>
    </row>
    <row r="59" spans="1:5" ht="33.75" x14ac:dyDescent="0.2">
      <c r="A59" s="139">
        <v>4200</v>
      </c>
      <c r="B59" s="142" t="s">
        <v>348</v>
      </c>
      <c r="C59" s="241">
        <v>32075607.350000001</v>
      </c>
      <c r="D59" s="64"/>
      <c r="E59" s="41"/>
    </row>
    <row r="60" spans="1:5" ht="22.5" x14ac:dyDescent="0.2">
      <c r="A60" s="139">
        <v>4210</v>
      </c>
      <c r="B60" s="142" t="s">
        <v>347</v>
      </c>
      <c r="C60" s="241">
        <v>0</v>
      </c>
      <c r="D60" s="64"/>
      <c r="E60" s="41"/>
    </row>
    <row r="61" spans="1:5" x14ac:dyDescent="0.2">
      <c r="A61" s="80">
        <v>4211</v>
      </c>
      <c r="B61" s="36" t="s">
        <v>257</v>
      </c>
      <c r="C61" s="242">
        <v>0</v>
      </c>
      <c r="D61" s="64"/>
      <c r="E61" s="41"/>
    </row>
    <row r="62" spans="1:5" x14ac:dyDescent="0.2">
      <c r="A62" s="80">
        <v>4212</v>
      </c>
      <c r="B62" s="36" t="s">
        <v>254</v>
      </c>
      <c r="C62" s="242">
        <v>0</v>
      </c>
      <c r="D62" s="64"/>
      <c r="E62" s="41"/>
    </row>
    <row r="63" spans="1:5" x14ac:dyDescent="0.2">
      <c r="A63" s="80">
        <v>4213</v>
      </c>
      <c r="B63" s="36" t="s">
        <v>251</v>
      </c>
      <c r="C63" s="242">
        <v>0</v>
      </c>
      <c r="D63" s="64"/>
      <c r="E63" s="41"/>
    </row>
    <row r="64" spans="1:5" x14ac:dyDescent="0.2">
      <c r="A64" s="80">
        <v>4214</v>
      </c>
      <c r="B64" s="36" t="s">
        <v>346</v>
      </c>
      <c r="C64" s="242">
        <v>0</v>
      </c>
      <c r="D64" s="64"/>
      <c r="E64" s="41"/>
    </row>
    <row r="65" spans="1:5" x14ac:dyDescent="0.2">
      <c r="A65" s="80">
        <v>4215</v>
      </c>
      <c r="B65" s="36" t="s">
        <v>345</v>
      </c>
      <c r="C65" s="242">
        <v>0</v>
      </c>
      <c r="D65" s="64"/>
      <c r="E65" s="41"/>
    </row>
    <row r="66" spans="1:5" x14ac:dyDescent="0.2">
      <c r="A66" s="139">
        <v>4220</v>
      </c>
      <c r="B66" s="140" t="s">
        <v>344</v>
      </c>
      <c r="C66" s="241">
        <v>32075607.350000001</v>
      </c>
      <c r="D66" s="64"/>
      <c r="E66" s="41"/>
    </row>
    <row r="67" spans="1:5" x14ac:dyDescent="0.2">
      <c r="A67" s="80">
        <v>4221</v>
      </c>
      <c r="B67" s="36" t="s">
        <v>343</v>
      </c>
      <c r="C67" s="242">
        <v>32075607.350000001</v>
      </c>
      <c r="D67" s="64"/>
      <c r="E67" s="41"/>
    </row>
    <row r="68" spans="1:5" x14ac:dyDescent="0.2">
      <c r="A68" s="80">
        <v>4223</v>
      </c>
      <c r="B68" s="36" t="s">
        <v>284</v>
      </c>
      <c r="C68" s="242">
        <v>0</v>
      </c>
      <c r="D68" s="64"/>
      <c r="E68" s="41"/>
    </row>
    <row r="69" spans="1:5" x14ac:dyDescent="0.2">
      <c r="A69" s="80">
        <v>4225</v>
      </c>
      <c r="B69" s="36" t="s">
        <v>276</v>
      </c>
      <c r="C69" s="242">
        <v>0</v>
      </c>
      <c r="D69" s="64"/>
      <c r="E69" s="41"/>
    </row>
    <row r="70" spans="1:5" x14ac:dyDescent="0.2">
      <c r="A70" s="80">
        <v>4227</v>
      </c>
      <c r="B70" s="36" t="s">
        <v>342</v>
      </c>
      <c r="C70" s="242">
        <v>0</v>
      </c>
      <c r="D70" s="64"/>
      <c r="E70" s="41"/>
    </row>
    <row r="71" spans="1:5" x14ac:dyDescent="0.2">
      <c r="A71" s="41"/>
      <c r="B71" s="41"/>
      <c r="C71" s="41"/>
      <c r="D71" s="41"/>
      <c r="E71" s="41"/>
    </row>
    <row r="72" spans="1:5" x14ac:dyDescent="0.2">
      <c r="A72" s="40" t="s">
        <v>341</v>
      </c>
      <c r="B72" s="40"/>
      <c r="C72" s="40"/>
      <c r="D72" s="40"/>
      <c r="E72" s="40"/>
    </row>
    <row r="73" spans="1:5" x14ac:dyDescent="0.2">
      <c r="A73" s="39" t="s">
        <v>66</v>
      </c>
      <c r="B73" s="39" t="s">
        <v>67</v>
      </c>
      <c r="C73" s="39"/>
      <c r="D73" s="39" t="s">
        <v>180</v>
      </c>
      <c r="E73" s="39" t="s">
        <v>83</v>
      </c>
    </row>
    <row r="74" spans="1:5" x14ac:dyDescent="0.2">
      <c r="A74" s="143">
        <v>4300</v>
      </c>
      <c r="B74" s="140" t="s">
        <v>340</v>
      </c>
      <c r="C74" s="241">
        <v>385313.78</v>
      </c>
      <c r="D74" s="36"/>
      <c r="E74" s="36"/>
    </row>
    <row r="75" spans="1:5" x14ac:dyDescent="0.2">
      <c r="A75" s="143">
        <v>4310</v>
      </c>
      <c r="B75" s="140" t="s">
        <v>339</v>
      </c>
      <c r="C75" s="241">
        <v>0</v>
      </c>
      <c r="D75" s="36"/>
      <c r="E75" s="36"/>
    </row>
    <row r="76" spans="1:5" x14ac:dyDescent="0.2">
      <c r="A76" s="82">
        <v>4311</v>
      </c>
      <c r="B76" s="36" t="s">
        <v>338</v>
      </c>
      <c r="C76" s="242">
        <v>0</v>
      </c>
      <c r="D76" s="36"/>
      <c r="E76" s="36"/>
    </row>
    <row r="77" spans="1:5" x14ac:dyDescent="0.2">
      <c r="A77" s="82">
        <v>4319</v>
      </c>
      <c r="B77" s="36" t="s">
        <v>337</v>
      </c>
      <c r="C77" s="242">
        <v>0</v>
      </c>
      <c r="D77" s="36"/>
      <c r="E77" s="36"/>
    </row>
    <row r="78" spans="1:5" x14ac:dyDescent="0.2">
      <c r="A78" s="143">
        <v>4320</v>
      </c>
      <c r="B78" s="140" t="s">
        <v>336</v>
      </c>
      <c r="C78" s="241">
        <v>0</v>
      </c>
      <c r="D78" s="36"/>
      <c r="E78" s="36"/>
    </row>
    <row r="79" spans="1:5" x14ac:dyDescent="0.2">
      <c r="A79" s="82">
        <v>4321</v>
      </c>
      <c r="B79" s="36" t="s">
        <v>335</v>
      </c>
      <c r="C79" s="242">
        <v>0</v>
      </c>
      <c r="D79" s="36"/>
      <c r="E79" s="36"/>
    </row>
    <row r="80" spans="1:5" x14ac:dyDescent="0.2">
      <c r="A80" s="82">
        <v>4322</v>
      </c>
      <c r="B80" s="36" t="s">
        <v>334</v>
      </c>
      <c r="C80" s="242">
        <v>0</v>
      </c>
      <c r="D80" s="36"/>
      <c r="E80" s="36"/>
    </row>
    <row r="81" spans="1:5" x14ac:dyDescent="0.2">
      <c r="A81" s="82">
        <v>4323</v>
      </c>
      <c r="B81" s="36" t="s">
        <v>333</v>
      </c>
      <c r="C81" s="242">
        <v>0</v>
      </c>
      <c r="D81" s="36"/>
      <c r="E81" s="36"/>
    </row>
    <row r="82" spans="1:5" x14ac:dyDescent="0.2">
      <c r="A82" s="82">
        <v>4324</v>
      </c>
      <c r="B82" s="36" t="s">
        <v>332</v>
      </c>
      <c r="C82" s="242">
        <v>0</v>
      </c>
      <c r="D82" s="36"/>
      <c r="E82" s="36"/>
    </row>
    <row r="83" spans="1:5" x14ac:dyDescent="0.2">
      <c r="A83" s="82">
        <v>4325</v>
      </c>
      <c r="B83" s="36" t="s">
        <v>331</v>
      </c>
      <c r="C83" s="242">
        <v>0</v>
      </c>
      <c r="D83" s="36"/>
      <c r="E83" s="36"/>
    </row>
    <row r="84" spans="1:5" x14ac:dyDescent="0.2">
      <c r="A84" s="143">
        <v>4330</v>
      </c>
      <c r="B84" s="140" t="s">
        <v>330</v>
      </c>
      <c r="C84" s="241">
        <v>0</v>
      </c>
      <c r="D84" s="36"/>
      <c r="E84" s="36"/>
    </row>
    <row r="85" spans="1:5" x14ac:dyDescent="0.2">
      <c r="A85" s="82">
        <v>4331</v>
      </c>
      <c r="B85" s="36" t="s">
        <v>330</v>
      </c>
      <c r="C85" s="242">
        <v>0</v>
      </c>
      <c r="D85" s="36"/>
      <c r="E85" s="36"/>
    </row>
    <row r="86" spans="1:5" x14ac:dyDescent="0.2">
      <c r="A86" s="143">
        <v>4340</v>
      </c>
      <c r="B86" s="140" t="s">
        <v>329</v>
      </c>
      <c r="C86" s="241">
        <v>0</v>
      </c>
      <c r="D86" s="36"/>
      <c r="E86" s="36"/>
    </row>
    <row r="87" spans="1:5" x14ac:dyDescent="0.2">
      <c r="A87" s="82">
        <v>4341</v>
      </c>
      <c r="B87" s="36" t="s">
        <v>329</v>
      </c>
      <c r="C87" s="242">
        <v>0</v>
      </c>
      <c r="D87" s="36"/>
      <c r="E87" s="36"/>
    </row>
    <row r="88" spans="1:5" x14ac:dyDescent="0.2">
      <c r="A88" s="143">
        <v>4390</v>
      </c>
      <c r="B88" s="140" t="s">
        <v>323</v>
      </c>
      <c r="C88" s="241">
        <v>385313.78</v>
      </c>
      <c r="D88" s="36"/>
      <c r="E88" s="36"/>
    </row>
    <row r="89" spans="1:5" x14ac:dyDescent="0.2">
      <c r="A89" s="82">
        <v>4392</v>
      </c>
      <c r="B89" s="36" t="s">
        <v>328</v>
      </c>
      <c r="C89" s="242">
        <v>0</v>
      </c>
      <c r="D89" s="36"/>
      <c r="E89" s="36"/>
    </row>
    <row r="90" spans="1:5" x14ac:dyDescent="0.2">
      <c r="A90" s="82">
        <v>4393</v>
      </c>
      <c r="B90" s="36" t="s">
        <v>327</v>
      </c>
      <c r="C90" s="242">
        <v>0</v>
      </c>
      <c r="D90" s="36"/>
      <c r="E90" s="36"/>
    </row>
    <row r="91" spans="1:5" x14ac:dyDescent="0.2">
      <c r="A91" s="82">
        <v>4394</v>
      </c>
      <c r="B91" s="36" t="s">
        <v>326</v>
      </c>
      <c r="C91" s="242">
        <v>0</v>
      </c>
      <c r="D91" s="36"/>
      <c r="E91" s="36"/>
    </row>
    <row r="92" spans="1:5" x14ac:dyDescent="0.2">
      <c r="A92" s="82">
        <v>4395</v>
      </c>
      <c r="B92" s="36" t="s">
        <v>209</v>
      </c>
      <c r="C92" s="242">
        <v>0</v>
      </c>
      <c r="D92" s="36"/>
      <c r="E92" s="36"/>
    </row>
    <row r="93" spans="1:5" x14ac:dyDescent="0.2">
      <c r="A93" s="82">
        <v>4396</v>
      </c>
      <c r="B93" s="36" t="s">
        <v>325</v>
      </c>
      <c r="C93" s="242">
        <v>0</v>
      </c>
      <c r="D93" s="36"/>
      <c r="E93" s="36"/>
    </row>
    <row r="94" spans="1:5" x14ac:dyDescent="0.2">
      <c r="A94" s="82">
        <v>4397</v>
      </c>
      <c r="B94" s="36" t="s">
        <v>324</v>
      </c>
      <c r="C94" s="242">
        <v>0</v>
      </c>
      <c r="D94" s="36"/>
      <c r="E94" s="36"/>
    </row>
    <row r="95" spans="1:5" x14ac:dyDescent="0.2">
      <c r="A95" s="82">
        <v>4399</v>
      </c>
      <c r="B95" s="36" t="s">
        <v>323</v>
      </c>
      <c r="C95" s="242">
        <v>385313.78</v>
      </c>
      <c r="D95" s="36"/>
      <c r="E95" s="36"/>
    </row>
    <row r="96" spans="1:5" x14ac:dyDescent="0.2">
      <c r="A96" s="41"/>
      <c r="B96" s="41"/>
      <c r="C96" s="41"/>
      <c r="D96" s="41"/>
      <c r="E96" s="41"/>
    </row>
    <row r="97" spans="1:5" x14ac:dyDescent="0.2">
      <c r="A97" s="40" t="s">
        <v>322</v>
      </c>
      <c r="B97" s="40"/>
      <c r="C97" s="40"/>
      <c r="D97" s="40"/>
      <c r="E97" s="40"/>
    </row>
    <row r="98" spans="1:5" x14ac:dyDescent="0.2">
      <c r="A98" s="39" t="s">
        <v>66</v>
      </c>
      <c r="B98" s="39" t="s">
        <v>67</v>
      </c>
      <c r="C98" s="39" t="s">
        <v>68</v>
      </c>
      <c r="D98" s="39" t="s">
        <v>321</v>
      </c>
      <c r="E98" s="39" t="s">
        <v>83</v>
      </c>
    </row>
    <row r="99" spans="1:5" x14ac:dyDescent="0.2">
      <c r="A99" s="143">
        <v>5000</v>
      </c>
      <c r="B99" s="140" t="s">
        <v>320</v>
      </c>
      <c r="C99" s="241">
        <v>37455566.810000002</v>
      </c>
      <c r="D99" s="222">
        <v>1</v>
      </c>
      <c r="E99" s="36"/>
    </row>
    <row r="100" spans="1:5" x14ac:dyDescent="0.2">
      <c r="A100" s="143">
        <v>5100</v>
      </c>
      <c r="B100" s="140" t="s">
        <v>319</v>
      </c>
      <c r="C100" s="241">
        <v>28041287</v>
      </c>
      <c r="D100" s="222">
        <v>0.74865472313486525</v>
      </c>
      <c r="E100" s="36"/>
    </row>
    <row r="101" spans="1:5" x14ac:dyDescent="0.2">
      <c r="A101" s="143">
        <v>5110</v>
      </c>
      <c r="B101" s="140" t="s">
        <v>318</v>
      </c>
      <c r="C101" s="241">
        <v>18225227.710000001</v>
      </c>
      <c r="D101" s="222">
        <v>0.48658261674294495</v>
      </c>
      <c r="E101" s="36"/>
    </row>
    <row r="102" spans="1:5" x14ac:dyDescent="0.2">
      <c r="A102" s="82">
        <v>5111</v>
      </c>
      <c r="B102" s="36" t="s">
        <v>317</v>
      </c>
      <c r="C102" s="242">
        <v>12534215.050000001</v>
      </c>
      <c r="D102" s="37">
        <v>0.33464224726813047</v>
      </c>
      <c r="E102" s="36"/>
    </row>
    <row r="103" spans="1:5" x14ac:dyDescent="0.2">
      <c r="A103" s="82">
        <v>5112</v>
      </c>
      <c r="B103" s="36" t="s">
        <v>316</v>
      </c>
      <c r="C103" s="242">
        <v>999184.31</v>
      </c>
      <c r="D103" s="37">
        <v>2.6676523547715603E-2</v>
      </c>
      <c r="E103" s="36"/>
    </row>
    <row r="104" spans="1:5" x14ac:dyDescent="0.2">
      <c r="A104" s="82">
        <v>5113</v>
      </c>
      <c r="B104" s="36" t="s">
        <v>315</v>
      </c>
      <c r="C104" s="242">
        <v>2332428.66</v>
      </c>
      <c r="D104" s="37">
        <v>6.2271882623794156E-2</v>
      </c>
      <c r="E104" s="36"/>
    </row>
    <row r="105" spans="1:5" x14ac:dyDescent="0.2">
      <c r="A105" s="82">
        <v>5114</v>
      </c>
      <c r="B105" s="36" t="s">
        <v>314</v>
      </c>
      <c r="C105" s="242">
        <v>267096.23</v>
      </c>
      <c r="D105" s="37">
        <v>7.1310155671890623E-3</v>
      </c>
      <c r="E105" s="36"/>
    </row>
    <row r="106" spans="1:5" x14ac:dyDescent="0.2">
      <c r="A106" s="82">
        <v>5115</v>
      </c>
      <c r="B106" s="36" t="s">
        <v>313</v>
      </c>
      <c r="C106" s="242">
        <v>2092303.46</v>
      </c>
      <c r="D106" s="37">
        <v>5.5860947736115697E-2</v>
      </c>
      <c r="E106" s="36"/>
    </row>
    <row r="107" spans="1:5" x14ac:dyDescent="0.2">
      <c r="A107" s="82">
        <v>5116</v>
      </c>
      <c r="B107" s="36" t="s">
        <v>312</v>
      </c>
      <c r="C107" s="242">
        <v>0</v>
      </c>
      <c r="D107" s="37">
        <v>0</v>
      </c>
      <c r="E107" s="36"/>
    </row>
    <row r="108" spans="1:5" x14ac:dyDescent="0.2">
      <c r="A108" s="143">
        <v>5120</v>
      </c>
      <c r="B108" s="140" t="s">
        <v>311</v>
      </c>
      <c r="C108" s="241">
        <v>7621112.0900000008</v>
      </c>
      <c r="D108" s="222">
        <v>0.2034707451808016</v>
      </c>
      <c r="E108" s="36"/>
    </row>
    <row r="109" spans="1:5" x14ac:dyDescent="0.2">
      <c r="A109" s="82">
        <v>5121</v>
      </c>
      <c r="B109" s="36" t="s">
        <v>310</v>
      </c>
      <c r="C109" s="242">
        <v>425734.53</v>
      </c>
      <c r="D109" s="37">
        <v>1.1366388664190128E-2</v>
      </c>
      <c r="E109" s="36"/>
    </row>
    <row r="110" spans="1:5" x14ac:dyDescent="0.2">
      <c r="A110" s="82">
        <v>5122</v>
      </c>
      <c r="B110" s="36" t="s">
        <v>309</v>
      </c>
      <c r="C110" s="242">
        <v>5967210.1600000001</v>
      </c>
      <c r="D110" s="37">
        <v>0.1593143734887188</v>
      </c>
      <c r="E110" s="36"/>
    </row>
    <row r="111" spans="1:5" x14ac:dyDescent="0.2">
      <c r="A111" s="82">
        <v>5123</v>
      </c>
      <c r="B111" s="36" t="s">
        <v>308</v>
      </c>
      <c r="C111" s="242">
        <v>355060</v>
      </c>
      <c r="D111" s="37">
        <v>9.4794987832143816E-3</v>
      </c>
      <c r="E111" s="36"/>
    </row>
    <row r="112" spans="1:5" x14ac:dyDescent="0.2">
      <c r="A112" s="82">
        <v>5124</v>
      </c>
      <c r="B112" s="36" t="s">
        <v>307</v>
      </c>
      <c r="C112" s="242">
        <v>3283.68</v>
      </c>
      <c r="D112" s="37">
        <v>8.7668677306554946E-5</v>
      </c>
      <c r="E112" s="36"/>
    </row>
    <row r="113" spans="1:5" x14ac:dyDescent="0.2">
      <c r="A113" s="82">
        <v>5125</v>
      </c>
      <c r="B113" s="36" t="s">
        <v>306</v>
      </c>
      <c r="C113" s="242">
        <v>33828.32</v>
      </c>
      <c r="D113" s="37">
        <v>9.0315867255727684E-4</v>
      </c>
      <c r="E113" s="36"/>
    </row>
    <row r="114" spans="1:5" x14ac:dyDescent="0.2">
      <c r="A114" s="82">
        <v>5126</v>
      </c>
      <c r="B114" s="36" t="s">
        <v>305</v>
      </c>
      <c r="C114" s="242">
        <v>786378.34</v>
      </c>
      <c r="D114" s="37">
        <v>2.0994965687985537E-2</v>
      </c>
      <c r="E114" s="36"/>
    </row>
    <row r="115" spans="1:5" x14ac:dyDescent="0.2">
      <c r="A115" s="82">
        <v>5127</v>
      </c>
      <c r="B115" s="36" t="s">
        <v>304</v>
      </c>
      <c r="C115" s="242">
        <v>7737.2</v>
      </c>
      <c r="D115" s="37">
        <v>2.0657009515430156E-4</v>
      </c>
      <c r="E115" s="36"/>
    </row>
    <row r="116" spans="1:5" x14ac:dyDescent="0.2">
      <c r="A116" s="82">
        <v>5128</v>
      </c>
      <c r="B116" s="36" t="s">
        <v>303</v>
      </c>
      <c r="C116" s="242">
        <v>0</v>
      </c>
      <c r="D116" s="37">
        <v>0</v>
      </c>
      <c r="E116" s="36"/>
    </row>
    <row r="117" spans="1:5" x14ac:dyDescent="0.2">
      <c r="A117" s="82">
        <v>5129</v>
      </c>
      <c r="B117" s="36" t="s">
        <v>302</v>
      </c>
      <c r="C117" s="242">
        <v>41879.86</v>
      </c>
      <c r="D117" s="37">
        <v>1.1181211116746146E-3</v>
      </c>
      <c r="E117" s="36"/>
    </row>
    <row r="118" spans="1:5" x14ac:dyDescent="0.2">
      <c r="A118" s="143">
        <v>5130</v>
      </c>
      <c r="B118" s="140" t="s">
        <v>301</v>
      </c>
      <c r="C118" s="241">
        <v>2194947.1999999997</v>
      </c>
      <c r="D118" s="222">
        <v>5.8601361211118717E-2</v>
      </c>
      <c r="E118" s="36"/>
    </row>
    <row r="119" spans="1:5" x14ac:dyDescent="0.2">
      <c r="A119" s="82">
        <v>5131</v>
      </c>
      <c r="B119" s="36" t="s">
        <v>300</v>
      </c>
      <c r="C119" s="242">
        <v>435322.5</v>
      </c>
      <c r="D119" s="37">
        <v>1.162237117404338E-2</v>
      </c>
      <c r="E119" s="36"/>
    </row>
    <row r="120" spans="1:5" x14ac:dyDescent="0.2">
      <c r="A120" s="82">
        <v>5132</v>
      </c>
      <c r="B120" s="36" t="s">
        <v>299</v>
      </c>
      <c r="C120" s="242">
        <v>0</v>
      </c>
      <c r="D120" s="37">
        <v>0</v>
      </c>
      <c r="E120" s="36"/>
    </row>
    <row r="121" spans="1:5" x14ac:dyDescent="0.2">
      <c r="A121" s="82">
        <v>5133</v>
      </c>
      <c r="B121" s="36" t="s">
        <v>298</v>
      </c>
      <c r="C121" s="242">
        <v>9315</v>
      </c>
      <c r="D121" s="37">
        <v>2.486946746061003E-4</v>
      </c>
      <c r="E121" s="36"/>
    </row>
    <row r="122" spans="1:5" x14ac:dyDescent="0.2">
      <c r="A122" s="82">
        <v>5134</v>
      </c>
      <c r="B122" s="36" t="s">
        <v>297</v>
      </c>
      <c r="C122" s="242">
        <v>31589.26</v>
      </c>
      <c r="D122" s="37">
        <v>8.4337957453005895E-4</v>
      </c>
      <c r="E122" s="36"/>
    </row>
    <row r="123" spans="1:5" x14ac:dyDescent="0.2">
      <c r="A123" s="82">
        <v>5135</v>
      </c>
      <c r="B123" s="36" t="s">
        <v>296</v>
      </c>
      <c r="C123" s="242">
        <v>397131.22</v>
      </c>
      <c r="D123" s="37">
        <v>1.0602728881784608E-2</v>
      </c>
      <c r="E123" s="36"/>
    </row>
    <row r="124" spans="1:5" x14ac:dyDescent="0.2">
      <c r="A124" s="82">
        <v>5136</v>
      </c>
      <c r="B124" s="36" t="s">
        <v>295</v>
      </c>
      <c r="C124" s="242">
        <v>104400</v>
      </c>
      <c r="D124" s="37">
        <v>2.7873026332664377E-3</v>
      </c>
      <c r="E124" s="36"/>
    </row>
    <row r="125" spans="1:5" x14ac:dyDescent="0.2">
      <c r="A125" s="82">
        <v>5137</v>
      </c>
      <c r="B125" s="36" t="s">
        <v>294</v>
      </c>
      <c r="C125" s="242">
        <v>5287.7</v>
      </c>
      <c r="D125" s="37">
        <v>1.4117260664677148E-4</v>
      </c>
      <c r="E125" s="36"/>
    </row>
    <row r="126" spans="1:5" x14ac:dyDescent="0.2">
      <c r="A126" s="82">
        <v>5138</v>
      </c>
      <c r="B126" s="36" t="s">
        <v>293</v>
      </c>
      <c r="C126" s="242">
        <v>730887.73</v>
      </c>
      <c r="D126" s="37">
        <v>1.9513460674819245E-2</v>
      </c>
      <c r="E126" s="36"/>
    </row>
    <row r="127" spans="1:5" x14ac:dyDescent="0.2">
      <c r="A127" s="82">
        <v>5139</v>
      </c>
      <c r="B127" s="36" t="s">
        <v>292</v>
      </c>
      <c r="C127" s="242">
        <v>481013.79</v>
      </c>
      <c r="D127" s="37">
        <v>1.2842250991422119E-2</v>
      </c>
      <c r="E127" s="36"/>
    </row>
    <row r="128" spans="1:5" x14ac:dyDescent="0.2">
      <c r="A128" s="143">
        <v>5200</v>
      </c>
      <c r="B128" s="140" t="s">
        <v>291</v>
      </c>
      <c r="C128" s="241">
        <v>8926458.5300000012</v>
      </c>
      <c r="D128" s="222">
        <v>0.23832127745605997</v>
      </c>
      <c r="E128" s="36"/>
    </row>
    <row r="129" spans="1:5" x14ac:dyDescent="0.2">
      <c r="A129" s="143">
        <v>5210</v>
      </c>
      <c r="B129" s="140" t="s">
        <v>290</v>
      </c>
      <c r="C129" s="241">
        <v>0</v>
      </c>
      <c r="D129" s="222">
        <v>0</v>
      </c>
      <c r="E129" s="36"/>
    </row>
    <row r="130" spans="1:5" x14ac:dyDescent="0.2">
      <c r="A130" s="82">
        <v>5211</v>
      </c>
      <c r="B130" s="36" t="s">
        <v>289</v>
      </c>
      <c r="C130" s="242">
        <v>0</v>
      </c>
      <c r="D130" s="37">
        <v>0</v>
      </c>
      <c r="E130" s="36"/>
    </row>
    <row r="131" spans="1:5" x14ac:dyDescent="0.2">
      <c r="A131" s="82">
        <v>5212</v>
      </c>
      <c r="B131" s="36" t="s">
        <v>288</v>
      </c>
      <c r="C131" s="242">
        <v>0</v>
      </c>
      <c r="D131" s="37">
        <v>0</v>
      </c>
      <c r="E131" s="36"/>
    </row>
    <row r="132" spans="1:5" x14ac:dyDescent="0.2">
      <c r="A132" s="143">
        <v>5220</v>
      </c>
      <c r="B132" s="140" t="s">
        <v>287</v>
      </c>
      <c r="C132" s="241">
        <v>0</v>
      </c>
      <c r="D132" s="222">
        <v>0</v>
      </c>
      <c r="E132" s="36"/>
    </row>
    <row r="133" spans="1:5" x14ac:dyDescent="0.2">
      <c r="A133" s="82">
        <v>5221</v>
      </c>
      <c r="B133" s="36" t="s">
        <v>286</v>
      </c>
      <c r="C133" s="242">
        <v>0</v>
      </c>
      <c r="D133" s="37">
        <v>0</v>
      </c>
      <c r="E133" s="36"/>
    </row>
    <row r="134" spans="1:5" x14ac:dyDescent="0.2">
      <c r="A134" s="82">
        <v>5222</v>
      </c>
      <c r="B134" s="36" t="s">
        <v>285</v>
      </c>
      <c r="C134" s="242">
        <v>0</v>
      </c>
      <c r="D134" s="37">
        <v>0</v>
      </c>
      <c r="E134" s="36"/>
    </row>
    <row r="135" spans="1:5" x14ac:dyDescent="0.2">
      <c r="A135" s="143">
        <v>5230</v>
      </c>
      <c r="B135" s="140" t="s">
        <v>284</v>
      </c>
      <c r="C135" s="241">
        <v>0</v>
      </c>
      <c r="D135" s="222">
        <v>0</v>
      </c>
      <c r="E135" s="36"/>
    </row>
    <row r="136" spans="1:5" x14ac:dyDescent="0.2">
      <c r="A136" s="82">
        <v>5231</v>
      </c>
      <c r="B136" s="36" t="s">
        <v>283</v>
      </c>
      <c r="C136" s="242">
        <v>0</v>
      </c>
      <c r="D136" s="37">
        <v>0</v>
      </c>
      <c r="E136" s="36"/>
    </row>
    <row r="137" spans="1:5" x14ac:dyDescent="0.2">
      <c r="A137" s="82">
        <v>5232</v>
      </c>
      <c r="B137" s="36" t="s">
        <v>282</v>
      </c>
      <c r="C137" s="242">
        <v>0</v>
      </c>
      <c r="D137" s="37">
        <v>0</v>
      </c>
      <c r="E137" s="36"/>
    </row>
    <row r="138" spans="1:5" x14ac:dyDescent="0.2">
      <c r="A138" s="143">
        <v>5240</v>
      </c>
      <c r="B138" s="140" t="s">
        <v>281</v>
      </c>
      <c r="C138" s="241">
        <v>7855215.6600000001</v>
      </c>
      <c r="D138" s="222">
        <v>0.20972091277771801</v>
      </c>
      <c r="E138" s="36"/>
    </row>
    <row r="139" spans="1:5" x14ac:dyDescent="0.2">
      <c r="A139" s="82">
        <v>5241</v>
      </c>
      <c r="B139" s="36" t="s">
        <v>280</v>
      </c>
      <c r="C139" s="242">
        <v>7855215.6600000001</v>
      </c>
      <c r="D139" s="37">
        <v>0.20972091277771801</v>
      </c>
      <c r="E139" s="36"/>
    </row>
    <row r="140" spans="1:5" x14ac:dyDescent="0.2">
      <c r="A140" s="82">
        <v>5242</v>
      </c>
      <c r="B140" s="36" t="s">
        <v>279</v>
      </c>
      <c r="C140" s="242">
        <v>0</v>
      </c>
      <c r="D140" s="37">
        <v>0</v>
      </c>
      <c r="E140" s="36"/>
    </row>
    <row r="141" spans="1:5" x14ac:dyDescent="0.2">
      <c r="A141" s="82">
        <v>5243</v>
      </c>
      <c r="B141" s="36" t="s">
        <v>278</v>
      </c>
      <c r="C141" s="242">
        <v>0</v>
      </c>
      <c r="D141" s="37">
        <v>0</v>
      </c>
      <c r="E141" s="36"/>
    </row>
    <row r="142" spans="1:5" x14ac:dyDescent="0.2">
      <c r="A142" s="82">
        <v>5244</v>
      </c>
      <c r="B142" s="36" t="s">
        <v>277</v>
      </c>
      <c r="C142" s="242">
        <v>0</v>
      </c>
      <c r="D142" s="37">
        <v>0</v>
      </c>
      <c r="E142" s="36"/>
    </row>
    <row r="143" spans="1:5" x14ac:dyDescent="0.2">
      <c r="A143" s="143">
        <v>5250</v>
      </c>
      <c r="B143" s="140" t="s">
        <v>276</v>
      </c>
      <c r="C143" s="241">
        <v>1071242.8700000001</v>
      </c>
      <c r="D143" s="222">
        <v>2.8600364678341924E-2</v>
      </c>
      <c r="E143" s="36"/>
    </row>
    <row r="144" spans="1:5" x14ac:dyDescent="0.2">
      <c r="A144" s="82">
        <v>5251</v>
      </c>
      <c r="B144" s="36" t="s">
        <v>275</v>
      </c>
      <c r="C144" s="242">
        <v>1071242.8700000001</v>
      </c>
      <c r="D144" s="37">
        <v>2.8600364678341924E-2</v>
      </c>
      <c r="E144" s="36"/>
    </row>
    <row r="145" spans="1:5" x14ac:dyDescent="0.2">
      <c r="A145" s="82">
        <v>5252</v>
      </c>
      <c r="B145" s="36" t="s">
        <v>274</v>
      </c>
      <c r="C145" s="242">
        <v>0</v>
      </c>
      <c r="D145" s="37">
        <v>0</v>
      </c>
      <c r="E145" s="36"/>
    </row>
    <row r="146" spans="1:5" x14ac:dyDescent="0.2">
      <c r="A146" s="82">
        <v>5259</v>
      </c>
      <c r="B146" s="36" t="s">
        <v>273</v>
      </c>
      <c r="C146" s="242">
        <v>0</v>
      </c>
      <c r="D146" s="37">
        <v>0</v>
      </c>
      <c r="E146" s="36"/>
    </row>
    <row r="147" spans="1:5" x14ac:dyDescent="0.2">
      <c r="A147" s="143">
        <v>5260</v>
      </c>
      <c r="B147" s="140" t="s">
        <v>272</v>
      </c>
      <c r="C147" s="241">
        <v>0</v>
      </c>
      <c r="D147" s="222">
        <v>0</v>
      </c>
      <c r="E147" s="36"/>
    </row>
    <row r="148" spans="1:5" x14ac:dyDescent="0.2">
      <c r="A148" s="82">
        <v>5261</v>
      </c>
      <c r="B148" s="36" t="s">
        <v>271</v>
      </c>
      <c r="C148" s="242">
        <v>0</v>
      </c>
      <c r="D148" s="37">
        <v>0</v>
      </c>
      <c r="E148" s="36"/>
    </row>
    <row r="149" spans="1:5" x14ac:dyDescent="0.2">
      <c r="A149" s="82">
        <v>5262</v>
      </c>
      <c r="B149" s="36" t="s">
        <v>270</v>
      </c>
      <c r="C149" s="242">
        <v>0</v>
      </c>
      <c r="D149" s="37">
        <v>0</v>
      </c>
      <c r="E149" s="36"/>
    </row>
    <row r="150" spans="1:5" x14ac:dyDescent="0.2">
      <c r="A150" s="143">
        <v>5270</v>
      </c>
      <c r="B150" s="140" t="s">
        <v>269</v>
      </c>
      <c r="C150" s="241">
        <v>0</v>
      </c>
      <c r="D150" s="222">
        <v>0</v>
      </c>
      <c r="E150" s="36"/>
    </row>
    <row r="151" spans="1:5" x14ac:dyDescent="0.2">
      <c r="A151" s="82">
        <v>5271</v>
      </c>
      <c r="B151" s="36" t="s">
        <v>268</v>
      </c>
      <c r="C151" s="242">
        <v>0</v>
      </c>
      <c r="D151" s="37">
        <v>0</v>
      </c>
      <c r="E151" s="36"/>
    </row>
    <row r="152" spans="1:5" x14ac:dyDescent="0.2">
      <c r="A152" s="143">
        <v>5280</v>
      </c>
      <c r="B152" s="140" t="s">
        <v>267</v>
      </c>
      <c r="C152" s="241">
        <v>0</v>
      </c>
      <c r="D152" s="222">
        <v>0</v>
      </c>
      <c r="E152" s="36"/>
    </row>
    <row r="153" spans="1:5" x14ac:dyDescent="0.2">
      <c r="A153" s="82">
        <v>5281</v>
      </c>
      <c r="B153" s="36" t="s">
        <v>266</v>
      </c>
      <c r="C153" s="242">
        <v>0</v>
      </c>
      <c r="D153" s="37">
        <v>0</v>
      </c>
      <c r="E153" s="36"/>
    </row>
    <row r="154" spans="1:5" x14ac:dyDescent="0.2">
      <c r="A154" s="82">
        <v>5282</v>
      </c>
      <c r="B154" s="36" t="s">
        <v>265</v>
      </c>
      <c r="C154" s="242">
        <v>0</v>
      </c>
      <c r="D154" s="37">
        <v>0</v>
      </c>
      <c r="E154" s="36"/>
    </row>
    <row r="155" spans="1:5" x14ac:dyDescent="0.2">
      <c r="A155" s="82">
        <v>5283</v>
      </c>
      <c r="B155" s="36" t="s">
        <v>264</v>
      </c>
      <c r="C155" s="242">
        <v>0</v>
      </c>
      <c r="D155" s="37">
        <v>0</v>
      </c>
      <c r="E155" s="36"/>
    </row>
    <row r="156" spans="1:5" x14ac:dyDescent="0.2">
      <c r="A156" s="82">
        <v>5284</v>
      </c>
      <c r="B156" s="36" t="s">
        <v>263</v>
      </c>
      <c r="C156" s="242">
        <v>0</v>
      </c>
      <c r="D156" s="37">
        <v>0</v>
      </c>
      <c r="E156" s="36"/>
    </row>
    <row r="157" spans="1:5" x14ac:dyDescent="0.2">
      <c r="A157" s="82">
        <v>5285</v>
      </c>
      <c r="B157" s="36" t="s">
        <v>262</v>
      </c>
      <c r="C157" s="242">
        <v>0</v>
      </c>
      <c r="D157" s="37">
        <v>0</v>
      </c>
      <c r="E157" s="36"/>
    </row>
    <row r="158" spans="1:5" x14ac:dyDescent="0.2">
      <c r="A158" s="143">
        <v>5290</v>
      </c>
      <c r="B158" s="140" t="s">
        <v>261</v>
      </c>
      <c r="C158" s="241">
        <v>0</v>
      </c>
      <c r="D158" s="222">
        <v>0</v>
      </c>
      <c r="E158" s="36"/>
    </row>
    <row r="159" spans="1:5" x14ac:dyDescent="0.2">
      <c r="A159" s="82">
        <v>5291</v>
      </c>
      <c r="B159" s="36" t="s">
        <v>260</v>
      </c>
      <c r="C159" s="242">
        <v>0</v>
      </c>
      <c r="D159" s="37">
        <v>0</v>
      </c>
      <c r="E159" s="36"/>
    </row>
    <row r="160" spans="1:5" x14ac:dyDescent="0.2">
      <c r="A160" s="82">
        <v>5292</v>
      </c>
      <c r="B160" s="36" t="s">
        <v>259</v>
      </c>
      <c r="C160" s="242">
        <v>0</v>
      </c>
      <c r="D160" s="37">
        <v>0</v>
      </c>
      <c r="E160" s="36"/>
    </row>
    <row r="161" spans="1:5" x14ac:dyDescent="0.2">
      <c r="A161" s="143">
        <v>5300</v>
      </c>
      <c r="B161" s="140" t="s">
        <v>258</v>
      </c>
      <c r="C161" s="241">
        <v>0</v>
      </c>
      <c r="D161" s="222">
        <v>0</v>
      </c>
      <c r="E161" s="36"/>
    </row>
    <row r="162" spans="1:5" x14ac:dyDescent="0.2">
      <c r="A162" s="143">
        <v>5310</v>
      </c>
      <c r="B162" s="140" t="s">
        <v>257</v>
      </c>
      <c r="C162" s="241">
        <v>0</v>
      </c>
      <c r="D162" s="222">
        <v>0</v>
      </c>
      <c r="E162" s="36"/>
    </row>
    <row r="163" spans="1:5" x14ac:dyDescent="0.2">
      <c r="A163" s="82">
        <v>5311</v>
      </c>
      <c r="B163" s="36" t="s">
        <v>256</v>
      </c>
      <c r="C163" s="242">
        <v>0</v>
      </c>
      <c r="D163" s="37">
        <v>0</v>
      </c>
      <c r="E163" s="36"/>
    </row>
    <row r="164" spans="1:5" x14ac:dyDescent="0.2">
      <c r="A164" s="82">
        <v>5312</v>
      </c>
      <c r="B164" s="36" t="s">
        <v>255</v>
      </c>
      <c r="C164" s="242">
        <v>0</v>
      </c>
      <c r="D164" s="37">
        <v>0</v>
      </c>
      <c r="E164" s="36"/>
    </row>
    <row r="165" spans="1:5" x14ac:dyDescent="0.2">
      <c r="A165" s="143">
        <v>5320</v>
      </c>
      <c r="B165" s="140" t="s">
        <v>254</v>
      </c>
      <c r="C165" s="241">
        <v>0</v>
      </c>
      <c r="D165" s="222">
        <v>0</v>
      </c>
      <c r="E165" s="36"/>
    </row>
    <row r="166" spans="1:5" x14ac:dyDescent="0.2">
      <c r="A166" s="82">
        <v>5321</v>
      </c>
      <c r="B166" s="36" t="s">
        <v>253</v>
      </c>
      <c r="C166" s="242">
        <v>0</v>
      </c>
      <c r="D166" s="37">
        <v>0</v>
      </c>
      <c r="E166" s="36"/>
    </row>
    <row r="167" spans="1:5" x14ac:dyDescent="0.2">
      <c r="A167" s="82">
        <v>5322</v>
      </c>
      <c r="B167" s="36" t="s">
        <v>252</v>
      </c>
      <c r="C167" s="242">
        <v>0</v>
      </c>
      <c r="D167" s="37">
        <v>0</v>
      </c>
      <c r="E167" s="36"/>
    </row>
    <row r="168" spans="1:5" x14ac:dyDescent="0.2">
      <c r="A168" s="143">
        <v>5330</v>
      </c>
      <c r="B168" s="140" t="s">
        <v>251</v>
      </c>
      <c r="C168" s="241">
        <v>0</v>
      </c>
      <c r="D168" s="222">
        <v>0</v>
      </c>
      <c r="E168" s="36"/>
    </row>
    <row r="169" spans="1:5" x14ac:dyDescent="0.2">
      <c r="A169" s="82">
        <v>5331</v>
      </c>
      <c r="B169" s="36" t="s">
        <v>250</v>
      </c>
      <c r="C169" s="242">
        <v>0</v>
      </c>
      <c r="D169" s="37">
        <v>0</v>
      </c>
      <c r="E169" s="36"/>
    </row>
    <row r="170" spans="1:5" x14ac:dyDescent="0.2">
      <c r="A170" s="82">
        <v>5332</v>
      </c>
      <c r="B170" s="36" t="s">
        <v>249</v>
      </c>
      <c r="C170" s="242">
        <v>0</v>
      </c>
      <c r="D170" s="37">
        <v>0</v>
      </c>
      <c r="E170" s="36"/>
    </row>
    <row r="171" spans="1:5" x14ac:dyDescent="0.2">
      <c r="A171" s="143">
        <v>5400</v>
      </c>
      <c r="B171" s="140" t="s">
        <v>248</v>
      </c>
      <c r="C171" s="241">
        <v>0</v>
      </c>
      <c r="D171" s="222">
        <v>0</v>
      </c>
      <c r="E171" s="36"/>
    </row>
    <row r="172" spans="1:5" x14ac:dyDescent="0.2">
      <c r="A172" s="143">
        <v>5410</v>
      </c>
      <c r="B172" s="140" t="s">
        <v>247</v>
      </c>
      <c r="C172" s="241">
        <v>0</v>
      </c>
      <c r="D172" s="222">
        <v>0</v>
      </c>
      <c r="E172" s="36"/>
    </row>
    <row r="173" spans="1:5" x14ac:dyDescent="0.2">
      <c r="A173" s="82">
        <v>5411</v>
      </c>
      <c r="B173" s="36" t="s">
        <v>246</v>
      </c>
      <c r="C173" s="242">
        <v>0</v>
      </c>
      <c r="D173" s="37">
        <v>0</v>
      </c>
      <c r="E173" s="36"/>
    </row>
    <row r="174" spans="1:5" x14ac:dyDescent="0.2">
      <c r="A174" s="82">
        <v>5412</v>
      </c>
      <c r="B174" s="36" t="s">
        <v>245</v>
      </c>
      <c r="C174" s="242">
        <v>0</v>
      </c>
      <c r="D174" s="37">
        <v>0</v>
      </c>
      <c r="E174" s="36"/>
    </row>
    <row r="175" spans="1:5" x14ac:dyDescent="0.2">
      <c r="A175" s="143">
        <v>5420</v>
      </c>
      <c r="B175" s="140" t="s">
        <v>244</v>
      </c>
      <c r="C175" s="241">
        <v>0</v>
      </c>
      <c r="D175" s="222">
        <v>0</v>
      </c>
      <c r="E175" s="36"/>
    </row>
    <row r="176" spans="1:5" x14ac:dyDescent="0.2">
      <c r="A176" s="82">
        <v>5421</v>
      </c>
      <c r="B176" s="36" t="s">
        <v>243</v>
      </c>
      <c r="C176" s="242">
        <v>0</v>
      </c>
      <c r="D176" s="37">
        <v>0</v>
      </c>
      <c r="E176" s="36"/>
    </row>
    <row r="177" spans="1:5" x14ac:dyDescent="0.2">
      <c r="A177" s="82">
        <v>5422</v>
      </c>
      <c r="B177" s="36" t="s">
        <v>242</v>
      </c>
      <c r="C177" s="242">
        <v>0</v>
      </c>
      <c r="D177" s="37">
        <v>0</v>
      </c>
      <c r="E177" s="36"/>
    </row>
    <row r="178" spans="1:5" x14ac:dyDescent="0.2">
      <c r="A178" s="143">
        <v>5430</v>
      </c>
      <c r="B178" s="140" t="s">
        <v>241</v>
      </c>
      <c r="C178" s="241">
        <v>0</v>
      </c>
      <c r="D178" s="222">
        <v>0</v>
      </c>
      <c r="E178" s="36"/>
    </row>
    <row r="179" spans="1:5" x14ac:dyDescent="0.2">
      <c r="A179" s="82">
        <v>5431</v>
      </c>
      <c r="B179" s="36" t="s">
        <v>240</v>
      </c>
      <c r="C179" s="242">
        <v>0</v>
      </c>
      <c r="D179" s="37">
        <v>0</v>
      </c>
      <c r="E179" s="36"/>
    </row>
    <row r="180" spans="1:5" x14ac:dyDescent="0.2">
      <c r="A180" s="82">
        <v>5432</v>
      </c>
      <c r="B180" s="36" t="s">
        <v>239</v>
      </c>
      <c r="C180" s="242">
        <v>0</v>
      </c>
      <c r="D180" s="37">
        <v>0</v>
      </c>
      <c r="E180" s="36"/>
    </row>
    <row r="181" spans="1:5" x14ac:dyDescent="0.2">
      <c r="A181" s="143">
        <v>5440</v>
      </c>
      <c r="B181" s="140" t="s">
        <v>238</v>
      </c>
      <c r="C181" s="241">
        <v>0</v>
      </c>
      <c r="D181" s="222">
        <v>0</v>
      </c>
      <c r="E181" s="36"/>
    </row>
    <row r="182" spans="1:5" x14ac:dyDescent="0.2">
      <c r="A182" s="82">
        <v>5441</v>
      </c>
      <c r="B182" s="36" t="s">
        <v>238</v>
      </c>
      <c r="C182" s="242">
        <v>0</v>
      </c>
      <c r="D182" s="37">
        <v>0</v>
      </c>
      <c r="E182" s="36"/>
    </row>
    <row r="183" spans="1:5" x14ac:dyDescent="0.2">
      <c r="A183" s="143">
        <v>5450</v>
      </c>
      <c r="B183" s="140" t="s">
        <v>237</v>
      </c>
      <c r="C183" s="241">
        <v>0</v>
      </c>
      <c r="D183" s="222">
        <v>0</v>
      </c>
      <c r="E183" s="36"/>
    </row>
    <row r="184" spans="1:5" x14ac:dyDescent="0.2">
      <c r="A184" s="82">
        <v>5451</v>
      </c>
      <c r="B184" s="36" t="s">
        <v>236</v>
      </c>
      <c r="C184" s="242">
        <v>0</v>
      </c>
      <c r="D184" s="37">
        <v>0</v>
      </c>
      <c r="E184" s="36"/>
    </row>
    <row r="185" spans="1:5" x14ac:dyDescent="0.2">
      <c r="A185" s="82">
        <v>5452</v>
      </c>
      <c r="B185" s="36" t="s">
        <v>235</v>
      </c>
      <c r="C185" s="242">
        <v>0</v>
      </c>
      <c r="D185" s="37">
        <v>0</v>
      </c>
      <c r="E185" s="36"/>
    </row>
    <row r="186" spans="1:5" x14ac:dyDescent="0.2">
      <c r="A186" s="143">
        <v>5500</v>
      </c>
      <c r="B186" s="140" t="s">
        <v>234</v>
      </c>
      <c r="C186" s="241">
        <v>487821.28</v>
      </c>
      <c r="D186" s="222">
        <v>1.3023999409074755E-2</v>
      </c>
      <c r="E186" s="36"/>
    </row>
    <row r="187" spans="1:5" x14ac:dyDescent="0.2">
      <c r="A187" s="143">
        <v>5510</v>
      </c>
      <c r="B187" s="140" t="s">
        <v>233</v>
      </c>
      <c r="C187" s="241">
        <v>487821.28</v>
      </c>
      <c r="D187" s="222">
        <v>1.3023999409074755E-2</v>
      </c>
      <c r="E187" s="36"/>
    </row>
    <row r="188" spans="1:5" x14ac:dyDescent="0.2">
      <c r="A188" s="82">
        <v>5511</v>
      </c>
      <c r="B188" s="36" t="s">
        <v>232</v>
      </c>
      <c r="C188" s="242">
        <v>0</v>
      </c>
      <c r="D188" s="37">
        <v>0</v>
      </c>
      <c r="E188" s="36"/>
    </row>
    <row r="189" spans="1:5" x14ac:dyDescent="0.2">
      <c r="A189" s="82">
        <v>5512</v>
      </c>
      <c r="B189" s="36" t="s">
        <v>231</v>
      </c>
      <c r="C189" s="242">
        <v>0</v>
      </c>
      <c r="D189" s="37">
        <v>0</v>
      </c>
      <c r="E189" s="36"/>
    </row>
    <row r="190" spans="1:5" x14ac:dyDescent="0.2">
      <c r="A190" s="82">
        <v>5513</v>
      </c>
      <c r="B190" s="36" t="s">
        <v>230</v>
      </c>
      <c r="C190" s="242">
        <v>0</v>
      </c>
      <c r="D190" s="37">
        <v>0</v>
      </c>
      <c r="E190" s="36"/>
    </row>
    <row r="191" spans="1:5" x14ac:dyDescent="0.2">
      <c r="A191" s="82">
        <v>5514</v>
      </c>
      <c r="B191" s="36" t="s">
        <v>229</v>
      </c>
      <c r="C191" s="242">
        <v>0</v>
      </c>
      <c r="D191" s="37">
        <v>0</v>
      </c>
      <c r="E191" s="36"/>
    </row>
    <row r="192" spans="1:5" x14ac:dyDescent="0.2">
      <c r="A192" s="82">
        <v>5515</v>
      </c>
      <c r="B192" s="36" t="s">
        <v>228</v>
      </c>
      <c r="C192" s="242">
        <v>487821.28</v>
      </c>
      <c r="D192" s="37">
        <v>1.3023999409074755E-2</v>
      </c>
      <c r="E192" s="36"/>
    </row>
    <row r="193" spans="1:5" x14ac:dyDescent="0.2">
      <c r="A193" s="82">
        <v>5516</v>
      </c>
      <c r="B193" s="36" t="s">
        <v>227</v>
      </c>
      <c r="C193" s="242">
        <v>0</v>
      </c>
      <c r="D193" s="37">
        <v>0</v>
      </c>
      <c r="E193" s="36"/>
    </row>
    <row r="194" spans="1:5" x14ac:dyDescent="0.2">
      <c r="A194" s="82">
        <v>5517</v>
      </c>
      <c r="B194" s="36" t="s">
        <v>226</v>
      </c>
      <c r="C194" s="242">
        <v>0</v>
      </c>
      <c r="D194" s="37">
        <v>0</v>
      </c>
      <c r="E194" s="36"/>
    </row>
    <row r="195" spans="1:5" x14ac:dyDescent="0.2">
      <c r="A195" s="82">
        <v>5518</v>
      </c>
      <c r="B195" s="36" t="s">
        <v>225</v>
      </c>
      <c r="C195" s="242">
        <v>0</v>
      </c>
      <c r="D195" s="37">
        <v>0</v>
      </c>
      <c r="E195" s="36"/>
    </row>
    <row r="196" spans="1:5" x14ac:dyDescent="0.2">
      <c r="A196" s="143">
        <v>5520</v>
      </c>
      <c r="B196" s="140" t="s">
        <v>224</v>
      </c>
      <c r="C196" s="241">
        <v>0</v>
      </c>
      <c r="D196" s="222">
        <v>0</v>
      </c>
      <c r="E196" s="36"/>
    </row>
    <row r="197" spans="1:5" x14ac:dyDescent="0.2">
      <c r="A197" s="82">
        <v>5521</v>
      </c>
      <c r="B197" s="36" t="s">
        <v>223</v>
      </c>
      <c r="C197" s="242">
        <v>0</v>
      </c>
      <c r="D197" s="37">
        <v>0</v>
      </c>
      <c r="E197" s="36"/>
    </row>
    <row r="198" spans="1:5" x14ac:dyDescent="0.2">
      <c r="A198" s="82">
        <v>5522</v>
      </c>
      <c r="B198" s="36" t="s">
        <v>222</v>
      </c>
      <c r="C198" s="242">
        <v>0</v>
      </c>
      <c r="D198" s="37">
        <v>0</v>
      </c>
      <c r="E198" s="36"/>
    </row>
    <row r="199" spans="1:5" x14ac:dyDescent="0.2">
      <c r="A199" s="143">
        <v>5530</v>
      </c>
      <c r="B199" s="140" t="s">
        <v>221</v>
      </c>
      <c r="C199" s="241">
        <v>0</v>
      </c>
      <c r="D199" s="222">
        <v>0</v>
      </c>
      <c r="E199" s="36"/>
    </row>
    <row r="200" spans="1:5" x14ac:dyDescent="0.2">
      <c r="A200" s="82">
        <v>5531</v>
      </c>
      <c r="B200" s="36" t="s">
        <v>220</v>
      </c>
      <c r="C200" s="242">
        <v>0</v>
      </c>
      <c r="D200" s="37">
        <v>0</v>
      </c>
      <c r="E200" s="36"/>
    </row>
    <row r="201" spans="1:5" x14ac:dyDescent="0.2">
      <c r="A201" s="82">
        <v>5532</v>
      </c>
      <c r="B201" s="36" t="s">
        <v>219</v>
      </c>
      <c r="C201" s="242">
        <v>0</v>
      </c>
      <c r="D201" s="37">
        <v>0</v>
      </c>
      <c r="E201" s="36"/>
    </row>
    <row r="202" spans="1:5" x14ac:dyDescent="0.2">
      <c r="A202" s="82">
        <v>5533</v>
      </c>
      <c r="B202" s="36" t="s">
        <v>218</v>
      </c>
      <c r="C202" s="242">
        <v>0</v>
      </c>
      <c r="D202" s="37">
        <v>0</v>
      </c>
      <c r="E202" s="36"/>
    </row>
    <row r="203" spans="1:5" x14ac:dyDescent="0.2">
      <c r="A203" s="82">
        <v>5534</v>
      </c>
      <c r="B203" s="36" t="s">
        <v>217</v>
      </c>
      <c r="C203" s="242">
        <v>0</v>
      </c>
      <c r="D203" s="37">
        <v>0</v>
      </c>
      <c r="E203" s="36"/>
    </row>
    <row r="204" spans="1:5" x14ac:dyDescent="0.2">
      <c r="A204" s="82">
        <v>5535</v>
      </c>
      <c r="B204" s="36" t="s">
        <v>216</v>
      </c>
      <c r="C204" s="242">
        <v>0</v>
      </c>
      <c r="D204" s="37">
        <v>0</v>
      </c>
      <c r="E204" s="36"/>
    </row>
    <row r="205" spans="1:5" x14ac:dyDescent="0.2">
      <c r="A205" s="143">
        <v>5590</v>
      </c>
      <c r="B205" s="140" t="s">
        <v>215</v>
      </c>
      <c r="C205" s="241">
        <v>0</v>
      </c>
      <c r="D205" s="222">
        <v>0</v>
      </c>
      <c r="E205" s="36"/>
    </row>
    <row r="206" spans="1:5" x14ac:dyDescent="0.2">
      <c r="A206" s="82">
        <v>5591</v>
      </c>
      <c r="B206" s="36" t="s">
        <v>214</v>
      </c>
      <c r="C206" s="242">
        <v>0</v>
      </c>
      <c r="D206" s="37">
        <v>0</v>
      </c>
      <c r="E206" s="36"/>
    </row>
    <row r="207" spans="1:5" x14ac:dyDescent="0.2">
      <c r="A207" s="82">
        <v>5592</v>
      </c>
      <c r="B207" s="36" t="s">
        <v>213</v>
      </c>
      <c r="C207" s="242">
        <v>0</v>
      </c>
      <c r="D207" s="37">
        <v>0</v>
      </c>
      <c r="E207" s="36"/>
    </row>
    <row r="208" spans="1:5" x14ac:dyDescent="0.2">
      <c r="A208" s="82">
        <v>5593</v>
      </c>
      <c r="B208" s="36" t="s">
        <v>212</v>
      </c>
      <c r="C208" s="242">
        <v>0</v>
      </c>
      <c r="D208" s="37">
        <v>0</v>
      </c>
      <c r="E208" s="36"/>
    </row>
    <row r="209" spans="1:5" x14ac:dyDescent="0.2">
      <c r="A209" s="82">
        <v>5594</v>
      </c>
      <c r="B209" s="36" t="s">
        <v>211</v>
      </c>
      <c r="C209" s="242">
        <v>0</v>
      </c>
      <c r="D209" s="37">
        <v>0</v>
      </c>
      <c r="E209" s="36"/>
    </row>
    <row r="210" spans="1:5" x14ac:dyDescent="0.2">
      <c r="A210" s="82">
        <v>5595</v>
      </c>
      <c r="B210" s="36" t="s">
        <v>210</v>
      </c>
      <c r="C210" s="242">
        <v>0</v>
      </c>
      <c r="D210" s="37">
        <v>0</v>
      </c>
      <c r="E210" s="36"/>
    </row>
    <row r="211" spans="1:5" x14ac:dyDescent="0.2">
      <c r="A211" s="82">
        <v>5596</v>
      </c>
      <c r="B211" s="36" t="s">
        <v>209</v>
      </c>
      <c r="C211" s="242">
        <v>0</v>
      </c>
      <c r="D211" s="37">
        <v>0</v>
      </c>
      <c r="E211" s="36"/>
    </row>
    <row r="212" spans="1:5" x14ac:dyDescent="0.2">
      <c r="A212" s="82">
        <v>5597</v>
      </c>
      <c r="B212" s="36" t="s">
        <v>208</v>
      </c>
      <c r="C212" s="242">
        <v>0</v>
      </c>
      <c r="D212" s="37">
        <v>0</v>
      </c>
      <c r="E212" s="36"/>
    </row>
    <row r="213" spans="1:5" x14ac:dyDescent="0.2">
      <c r="A213" s="82">
        <v>5598</v>
      </c>
      <c r="B213" s="36" t="s">
        <v>207</v>
      </c>
      <c r="C213" s="242">
        <v>0</v>
      </c>
      <c r="D213" s="37">
        <v>0</v>
      </c>
      <c r="E213" s="36"/>
    </row>
    <row r="214" spans="1:5" x14ac:dyDescent="0.2">
      <c r="A214" s="82">
        <v>5599</v>
      </c>
      <c r="B214" s="36" t="s">
        <v>206</v>
      </c>
      <c r="C214" s="242">
        <v>0</v>
      </c>
      <c r="D214" s="37">
        <v>0</v>
      </c>
      <c r="E214" s="36"/>
    </row>
    <row r="215" spans="1:5" x14ac:dyDescent="0.2">
      <c r="A215" s="143">
        <v>5600</v>
      </c>
      <c r="B215" s="140" t="s">
        <v>205</v>
      </c>
      <c r="C215" s="241">
        <v>0</v>
      </c>
      <c r="D215" s="222">
        <v>0</v>
      </c>
      <c r="E215" s="36"/>
    </row>
    <row r="216" spans="1:5" x14ac:dyDescent="0.2">
      <c r="A216" s="143">
        <v>5610</v>
      </c>
      <c r="B216" s="140" t="s">
        <v>204</v>
      </c>
      <c r="C216" s="241">
        <v>0</v>
      </c>
      <c r="D216" s="222">
        <v>0</v>
      </c>
      <c r="E216" s="36"/>
    </row>
    <row r="217" spans="1:5" x14ac:dyDescent="0.2">
      <c r="A217" s="82">
        <v>5611</v>
      </c>
      <c r="B217" s="36" t="s">
        <v>203</v>
      </c>
      <c r="C217" s="242">
        <v>0</v>
      </c>
      <c r="D217" s="37">
        <v>0</v>
      </c>
      <c r="E217" s="36"/>
    </row>
    <row r="219" spans="1:5" x14ac:dyDescent="0.2">
      <c r="B219" s="32" t="s">
        <v>202</v>
      </c>
    </row>
    <row r="221" spans="1:5" x14ac:dyDescent="0.2">
      <c r="B221" s="231" t="s">
        <v>629</v>
      </c>
      <c r="C221" s="232"/>
      <c r="D221" s="233" t="s">
        <v>630</v>
      </c>
      <c r="E221" s="233"/>
    </row>
    <row r="222" spans="1:5" x14ac:dyDescent="0.2">
      <c r="B222" s="232"/>
      <c r="C222" s="234"/>
      <c r="D222" s="235"/>
      <c r="E222" s="231"/>
    </row>
    <row r="223" spans="1:5" x14ac:dyDescent="0.2">
      <c r="B223" s="231"/>
      <c r="C223" s="234"/>
      <c r="D223" s="235"/>
      <c r="E223" s="236"/>
    </row>
    <row r="224" spans="1:5" x14ac:dyDescent="0.2">
      <c r="B224" s="237"/>
      <c r="C224" s="234"/>
      <c r="D224" s="238"/>
      <c r="E224" s="238"/>
    </row>
    <row r="225" spans="2:5" x14ac:dyDescent="0.2">
      <c r="B225" s="231" t="s">
        <v>631</v>
      </c>
      <c r="C225" s="234"/>
      <c r="D225" s="239" t="s">
        <v>632</v>
      </c>
      <c r="E225" s="239"/>
    </row>
  </sheetData>
  <mergeCells count="6">
    <mergeCell ref="A1:C1"/>
    <mergeCell ref="A2:C2"/>
    <mergeCell ref="A3:C3"/>
    <mergeCell ref="D221:E221"/>
    <mergeCell ref="D224:E224"/>
    <mergeCell ref="D225:E2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67" customWidth="1"/>
    <col min="2" max="2" width="48.140625" style="67" customWidth="1"/>
    <col min="3" max="3" width="22.85546875" style="67" customWidth="1"/>
    <col min="4" max="5" width="16.85546875" style="67" customWidth="1"/>
    <col min="6" max="16384" width="9.140625" style="67"/>
  </cols>
  <sheetData>
    <row r="1" spans="1:5" x14ac:dyDescent="0.2">
      <c r="A1" s="246" t="str">
        <f>[4]ESF!A1</f>
        <v>SISTEMA PARA EL DESARROLLO INTEGRAL DE LA FAMILIA DEL MUNICIPIO DE DOLORES HIDALGO, CUNA DE LA INDEPENDENCIA NACIONAL, GUANAJUATO</v>
      </c>
      <c r="B1" s="246"/>
      <c r="C1" s="246"/>
      <c r="D1" s="42" t="s">
        <v>60</v>
      </c>
      <c r="E1" s="43">
        <f>'[4]Notas a los Edos Financieros'!D1</f>
        <v>2024</v>
      </c>
    </row>
    <row r="2" spans="1:5" x14ac:dyDescent="0.2">
      <c r="A2" s="198" t="s">
        <v>398</v>
      </c>
      <c r="B2" s="198"/>
      <c r="C2" s="198"/>
      <c r="D2" s="42" t="s">
        <v>62</v>
      </c>
      <c r="E2" s="43" t="str">
        <f>'[4]Notas a los Edos Financieros'!D2</f>
        <v>Trimestral</v>
      </c>
    </row>
    <row r="3" spans="1:5" x14ac:dyDescent="0.2">
      <c r="A3" s="198" t="str">
        <f>[4]ESF!A3</f>
        <v>CORRESPONDIENTE DEL 1 DE ENERO AL 31 DE DICIEMBRE DE 2024</v>
      </c>
      <c r="B3" s="198"/>
      <c r="C3" s="198"/>
      <c r="D3" s="42" t="s">
        <v>63</v>
      </c>
      <c r="E3" s="43">
        <f>'[4]Notas a los Edos Financieros'!D3</f>
        <v>4</v>
      </c>
    </row>
    <row r="4" spans="1:5" x14ac:dyDescent="0.2">
      <c r="A4" s="44" t="s">
        <v>64</v>
      </c>
      <c r="B4" s="198" t="s">
        <v>584</v>
      </c>
      <c r="C4" s="198"/>
      <c r="D4" s="198"/>
      <c r="E4" s="45"/>
    </row>
    <row r="6" spans="1:5" x14ac:dyDescent="0.2">
      <c r="A6" s="45" t="s">
        <v>399</v>
      </c>
      <c r="B6" s="45"/>
      <c r="C6" s="45"/>
      <c r="D6" s="45"/>
      <c r="E6" s="45"/>
    </row>
    <row r="7" spans="1:5" x14ac:dyDescent="0.2">
      <c r="A7" s="46" t="s">
        <v>66</v>
      </c>
      <c r="B7" s="46" t="s">
        <v>67</v>
      </c>
      <c r="C7" s="46" t="s">
        <v>68</v>
      </c>
      <c r="D7" s="46" t="s">
        <v>69</v>
      </c>
      <c r="E7" s="46" t="s">
        <v>180</v>
      </c>
    </row>
    <row r="8" spans="1:5" x14ac:dyDescent="0.2">
      <c r="A8" s="47">
        <v>3110</v>
      </c>
      <c r="B8" s="67" t="s">
        <v>254</v>
      </c>
      <c r="C8" s="48">
        <v>0</v>
      </c>
    </row>
    <row r="9" spans="1:5" x14ac:dyDescent="0.2">
      <c r="A9" s="47">
        <v>3120</v>
      </c>
      <c r="B9" s="67" t="s">
        <v>400</v>
      </c>
      <c r="C9" s="48">
        <v>0</v>
      </c>
    </row>
    <row r="10" spans="1:5" x14ac:dyDescent="0.2">
      <c r="A10" s="47">
        <v>3130</v>
      </c>
      <c r="B10" s="67" t="s">
        <v>401</v>
      </c>
      <c r="C10" s="48">
        <v>0</v>
      </c>
    </row>
    <row r="12" spans="1:5" x14ac:dyDescent="0.2">
      <c r="A12" s="45" t="s">
        <v>402</v>
      </c>
      <c r="B12" s="45"/>
      <c r="C12" s="45"/>
      <c r="D12" s="45"/>
      <c r="E12" s="45"/>
    </row>
    <row r="13" spans="1:5" x14ac:dyDescent="0.2">
      <c r="A13" s="46" t="s">
        <v>66</v>
      </c>
      <c r="B13" s="46" t="s">
        <v>67</v>
      </c>
      <c r="C13" s="46" t="s">
        <v>68</v>
      </c>
      <c r="D13" s="46" t="s">
        <v>403</v>
      </c>
      <c r="E13" s="46"/>
    </row>
    <row r="14" spans="1:5" x14ac:dyDescent="0.2">
      <c r="A14" s="47">
        <v>3210</v>
      </c>
      <c r="B14" s="67" t="s">
        <v>404</v>
      </c>
      <c r="C14" s="247">
        <v>1562425.82</v>
      </c>
    </row>
    <row r="15" spans="1:5" x14ac:dyDescent="0.2">
      <c r="A15" s="47">
        <v>3220</v>
      </c>
      <c r="B15" s="67" t="s">
        <v>405</v>
      </c>
      <c r="C15" s="247">
        <v>4485753.51</v>
      </c>
    </row>
    <row r="16" spans="1:5" x14ac:dyDescent="0.2">
      <c r="A16" s="47">
        <v>3230</v>
      </c>
      <c r="B16" s="67" t="s">
        <v>406</v>
      </c>
      <c r="C16" s="247">
        <v>0</v>
      </c>
    </row>
    <row r="17" spans="1:5" x14ac:dyDescent="0.2">
      <c r="A17" s="47">
        <v>3231</v>
      </c>
      <c r="B17" s="67" t="s">
        <v>407</v>
      </c>
      <c r="C17" s="247">
        <v>0</v>
      </c>
    </row>
    <row r="18" spans="1:5" x14ac:dyDescent="0.2">
      <c r="A18" s="47">
        <v>3232</v>
      </c>
      <c r="B18" s="67" t="s">
        <v>408</v>
      </c>
      <c r="C18" s="247">
        <v>0</v>
      </c>
    </row>
    <row r="19" spans="1:5" x14ac:dyDescent="0.2">
      <c r="A19" s="47">
        <v>3233</v>
      </c>
      <c r="B19" s="67" t="s">
        <v>409</v>
      </c>
      <c r="C19" s="247">
        <v>0</v>
      </c>
    </row>
    <row r="20" spans="1:5" x14ac:dyDescent="0.2">
      <c r="A20" s="47">
        <v>3239</v>
      </c>
      <c r="B20" s="67" t="s">
        <v>410</v>
      </c>
      <c r="C20" s="247">
        <v>0</v>
      </c>
    </row>
    <row r="21" spans="1:5" x14ac:dyDescent="0.2">
      <c r="A21" s="47">
        <v>3240</v>
      </c>
      <c r="B21" s="67" t="s">
        <v>411</v>
      </c>
      <c r="C21" s="247">
        <v>0</v>
      </c>
    </row>
    <row r="22" spans="1:5" x14ac:dyDescent="0.2">
      <c r="A22" s="47">
        <v>3241</v>
      </c>
      <c r="B22" s="67" t="s">
        <v>412</v>
      </c>
      <c r="C22" s="247">
        <v>0</v>
      </c>
    </row>
    <row r="23" spans="1:5" x14ac:dyDescent="0.2">
      <c r="A23" s="47">
        <v>3242</v>
      </c>
      <c r="B23" s="67" t="s">
        <v>413</v>
      </c>
      <c r="C23" s="247">
        <v>0</v>
      </c>
    </row>
    <row r="24" spans="1:5" x14ac:dyDescent="0.2">
      <c r="A24" s="47">
        <v>3243</v>
      </c>
      <c r="B24" s="67" t="s">
        <v>414</v>
      </c>
      <c r="C24" s="247">
        <v>0</v>
      </c>
    </row>
    <row r="25" spans="1:5" x14ac:dyDescent="0.2">
      <c r="A25" s="47">
        <v>3250</v>
      </c>
      <c r="B25" s="67" t="s">
        <v>415</v>
      </c>
      <c r="C25" s="247">
        <v>0</v>
      </c>
    </row>
    <row r="26" spans="1:5" x14ac:dyDescent="0.2">
      <c r="A26" s="47">
        <v>3251</v>
      </c>
      <c r="B26" s="67" t="s">
        <v>416</v>
      </c>
      <c r="C26" s="247">
        <v>0</v>
      </c>
    </row>
    <row r="27" spans="1:5" x14ac:dyDescent="0.2">
      <c r="A27" s="47">
        <v>3252</v>
      </c>
      <c r="B27" s="67" t="s">
        <v>417</v>
      </c>
      <c r="C27" s="247">
        <v>0</v>
      </c>
    </row>
    <row r="29" spans="1:5" x14ac:dyDescent="0.2">
      <c r="B29" s="32" t="s">
        <v>202</v>
      </c>
    </row>
    <row r="31" spans="1:5" x14ac:dyDescent="0.2">
      <c r="B31" s="231" t="s">
        <v>629</v>
      </c>
      <c r="C31" s="232"/>
      <c r="D31" s="233" t="s">
        <v>630</v>
      </c>
      <c r="E31" s="233"/>
    </row>
    <row r="32" spans="1:5" x14ac:dyDescent="0.2">
      <c r="B32" s="232"/>
      <c r="C32" s="234"/>
      <c r="D32" s="235"/>
      <c r="E32" s="231"/>
    </row>
    <row r="33" spans="2:5" x14ac:dyDescent="0.2">
      <c r="B33" s="231"/>
      <c r="C33" s="234"/>
      <c r="D33" s="235"/>
      <c r="E33" s="236"/>
    </row>
    <row r="34" spans="2:5" x14ac:dyDescent="0.2">
      <c r="B34" s="237"/>
      <c r="C34" s="234"/>
      <c r="D34" s="238"/>
      <c r="E34" s="238"/>
    </row>
    <row r="35" spans="2:5" x14ac:dyDescent="0.2">
      <c r="B35" s="231" t="s">
        <v>631</v>
      </c>
      <c r="C35" s="234"/>
      <c r="D35" s="248" t="s">
        <v>632</v>
      </c>
      <c r="E35" s="248"/>
    </row>
  </sheetData>
  <mergeCells count="7">
    <mergeCell ref="D35:E35"/>
    <mergeCell ref="A1:C1"/>
    <mergeCell ref="A2:C2"/>
    <mergeCell ref="A3:C3"/>
    <mergeCell ref="B4:D4"/>
    <mergeCell ref="D31:E31"/>
    <mergeCell ref="D34:E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3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67" customWidth="1"/>
    <col min="2" max="2" width="63.42578125" style="67" bestFit="1" customWidth="1"/>
    <col min="3" max="3" width="15.140625" style="67" bestFit="1" customWidth="1"/>
    <col min="4" max="4" width="16.42578125" style="67" bestFit="1" customWidth="1"/>
    <col min="5" max="5" width="19.140625" style="67" customWidth="1"/>
    <col min="6" max="6" width="9.140625" style="67"/>
    <col min="7" max="7" width="15.85546875" style="67" customWidth="1"/>
    <col min="8" max="8" width="13.140625" style="67" customWidth="1"/>
    <col min="9" max="9" width="13.85546875" style="67" customWidth="1"/>
    <col min="10" max="16384" width="9.140625" style="67"/>
  </cols>
  <sheetData>
    <row r="1" spans="1:5" s="68" customFormat="1" x14ac:dyDescent="0.2">
      <c r="A1" s="246" t="str">
        <f>[4]ESF!A1</f>
        <v>SISTEMA PARA EL DESARROLLO INTEGRAL DE LA FAMILIA DEL MUNICIPIO DE DOLORES HIDALGO, CUNA DE LA INDEPENDENCIA NACIONAL, GUANAJUATO</v>
      </c>
      <c r="B1" s="246"/>
      <c r="C1" s="246"/>
      <c r="D1" s="42" t="s">
        <v>60</v>
      </c>
      <c r="E1" s="43">
        <f>'[4]Notas a los Edos Financieros'!D1</f>
        <v>2024</v>
      </c>
    </row>
    <row r="2" spans="1:5" s="68" customFormat="1" ht="18.95" customHeight="1" x14ac:dyDescent="0.25">
      <c r="A2" s="198" t="s">
        <v>418</v>
      </c>
      <c r="B2" s="198"/>
      <c r="C2" s="198"/>
      <c r="D2" s="42" t="s">
        <v>62</v>
      </c>
      <c r="E2" s="43" t="str">
        <f>'[4]Notas a los Edos Financieros'!D2</f>
        <v>Trimestral</v>
      </c>
    </row>
    <row r="3" spans="1:5" s="68" customFormat="1" ht="18.95" customHeight="1" x14ac:dyDescent="0.25">
      <c r="A3" s="198" t="str">
        <f>[4]ESF!A3</f>
        <v>CORRESPONDIENTE DEL 1 DE ENERO AL 31 DE DICIEMBRE DE 2024</v>
      </c>
      <c r="B3" s="198"/>
      <c r="C3" s="198"/>
      <c r="D3" s="42" t="s">
        <v>63</v>
      </c>
      <c r="E3" s="43">
        <f>'[4]Notas a los Edos Financieros'!D3</f>
        <v>4</v>
      </c>
    </row>
    <row r="4" spans="1:5" x14ac:dyDescent="0.2">
      <c r="A4" s="44" t="s">
        <v>64</v>
      </c>
      <c r="B4" s="45"/>
      <c r="C4" s="45"/>
      <c r="D4" s="45"/>
      <c r="E4" s="45"/>
    </row>
    <row r="6" spans="1:5" x14ac:dyDescent="0.2">
      <c r="A6" s="45" t="s">
        <v>419</v>
      </c>
      <c r="B6" s="45"/>
      <c r="C6" s="45"/>
      <c r="D6" s="45"/>
      <c r="E6" s="45"/>
    </row>
    <row r="7" spans="1:5" x14ac:dyDescent="0.2">
      <c r="A7" s="46" t="s">
        <v>66</v>
      </c>
      <c r="B7" s="46" t="s">
        <v>420</v>
      </c>
      <c r="C7" s="49">
        <v>2024</v>
      </c>
      <c r="D7" s="49">
        <v>2023</v>
      </c>
      <c r="E7" s="46"/>
    </row>
    <row r="8" spans="1:5" ht="9.9499999999999993" customHeight="1" x14ac:dyDescent="0.2">
      <c r="A8" s="47">
        <v>1111</v>
      </c>
      <c r="B8" s="67" t="s">
        <v>421</v>
      </c>
      <c r="C8" s="48">
        <v>0</v>
      </c>
      <c r="D8" s="48">
        <v>0</v>
      </c>
    </row>
    <row r="9" spans="1:5" x14ac:dyDescent="0.2">
      <c r="A9" s="47">
        <v>1112</v>
      </c>
      <c r="B9" s="67" t="s">
        <v>422</v>
      </c>
      <c r="C9" s="48">
        <v>1991954.44</v>
      </c>
      <c r="D9" s="48">
        <v>264596.76</v>
      </c>
    </row>
    <row r="10" spans="1:5" ht="9.9499999999999993" customHeight="1" x14ac:dyDescent="0.2">
      <c r="A10" s="47">
        <v>1113</v>
      </c>
      <c r="B10" s="67" t="s">
        <v>423</v>
      </c>
      <c r="C10" s="48">
        <v>0</v>
      </c>
      <c r="D10" s="48">
        <v>0</v>
      </c>
    </row>
    <row r="11" spans="1:5" ht="9.9499999999999993" customHeight="1" x14ac:dyDescent="0.2">
      <c r="A11" s="47">
        <v>1114</v>
      </c>
      <c r="B11" s="67" t="s">
        <v>70</v>
      </c>
      <c r="C11" s="48">
        <v>0</v>
      </c>
      <c r="D11" s="48">
        <v>0</v>
      </c>
    </row>
    <row r="12" spans="1:5" x14ac:dyDescent="0.2">
      <c r="A12" s="47">
        <v>1115</v>
      </c>
      <c r="B12" s="67" t="s">
        <v>71</v>
      </c>
      <c r="C12" s="48">
        <v>0</v>
      </c>
      <c r="D12" s="48">
        <v>0</v>
      </c>
    </row>
    <row r="13" spans="1:5" x14ac:dyDescent="0.2">
      <c r="A13" s="47">
        <v>1116</v>
      </c>
      <c r="B13" s="67" t="s">
        <v>424</v>
      </c>
      <c r="C13" s="48">
        <v>0</v>
      </c>
      <c r="D13" s="48">
        <v>0</v>
      </c>
    </row>
    <row r="14" spans="1:5" ht="9.9499999999999993" customHeight="1" x14ac:dyDescent="0.2">
      <c r="A14" s="47">
        <v>1119</v>
      </c>
      <c r="B14" s="67" t="s">
        <v>425</v>
      </c>
      <c r="C14" s="48">
        <v>0</v>
      </c>
      <c r="D14" s="48">
        <v>0</v>
      </c>
    </row>
    <row r="15" spans="1:5" ht="10.5" customHeight="1" x14ac:dyDescent="0.2">
      <c r="A15" s="50">
        <v>1110</v>
      </c>
      <c r="B15" s="52" t="s">
        <v>426</v>
      </c>
      <c r="C15" s="71">
        <v>1991954.44</v>
      </c>
      <c r="D15" s="71">
        <v>264596.76</v>
      </c>
    </row>
    <row r="18" spans="1:4" ht="10.5" customHeight="1" x14ac:dyDescent="0.2">
      <c r="A18" s="45" t="s">
        <v>427</v>
      </c>
      <c r="B18" s="45"/>
      <c r="C18" s="45"/>
      <c r="D18" s="45"/>
    </row>
    <row r="19" spans="1:4" x14ac:dyDescent="0.2">
      <c r="A19" s="46" t="s">
        <v>66</v>
      </c>
      <c r="B19" s="46" t="s">
        <v>420</v>
      </c>
      <c r="C19" s="63">
        <v>2024</v>
      </c>
      <c r="D19" s="63">
        <v>2023</v>
      </c>
    </row>
    <row r="20" spans="1:4" ht="10.5" customHeight="1" x14ac:dyDescent="0.2">
      <c r="A20" s="50">
        <v>1230</v>
      </c>
      <c r="B20" s="52" t="s">
        <v>119</v>
      </c>
      <c r="C20" s="71">
        <v>0</v>
      </c>
      <c r="D20" s="71">
        <v>0</v>
      </c>
    </row>
    <row r="21" spans="1:4" ht="9.9499999999999993" customHeight="1" x14ac:dyDescent="0.2">
      <c r="A21" s="47">
        <v>1231</v>
      </c>
      <c r="B21" s="67" t="s">
        <v>120</v>
      </c>
      <c r="C21" s="48">
        <v>0</v>
      </c>
      <c r="D21" s="48">
        <v>0</v>
      </c>
    </row>
    <row r="22" spans="1:4" ht="9.9499999999999993" customHeight="1" x14ac:dyDescent="0.2">
      <c r="A22" s="47">
        <v>1232</v>
      </c>
      <c r="B22" s="67" t="s">
        <v>121</v>
      </c>
      <c r="C22" s="48">
        <v>0</v>
      </c>
      <c r="D22" s="48">
        <v>0</v>
      </c>
    </row>
    <row r="23" spans="1:4" ht="9.9499999999999993" customHeight="1" x14ac:dyDescent="0.2">
      <c r="A23" s="47">
        <v>1233</v>
      </c>
      <c r="B23" s="67" t="s">
        <v>122</v>
      </c>
      <c r="C23" s="48">
        <v>0</v>
      </c>
      <c r="D23" s="48">
        <v>0</v>
      </c>
    </row>
    <row r="24" spans="1:4" ht="9.9499999999999993" customHeight="1" x14ac:dyDescent="0.2">
      <c r="A24" s="47">
        <v>1234</v>
      </c>
      <c r="B24" s="67" t="s">
        <v>123</v>
      </c>
      <c r="C24" s="48">
        <v>0</v>
      </c>
      <c r="D24" s="48">
        <v>0</v>
      </c>
    </row>
    <row r="25" spans="1:4" x14ac:dyDescent="0.2">
      <c r="A25" s="47">
        <v>1235</v>
      </c>
      <c r="B25" s="67" t="s">
        <v>124</v>
      </c>
      <c r="C25" s="48">
        <v>0</v>
      </c>
      <c r="D25" s="48">
        <v>0</v>
      </c>
    </row>
    <row r="26" spans="1:4" ht="9.9499999999999993" customHeight="1" x14ac:dyDescent="0.2">
      <c r="A26" s="47">
        <v>1236</v>
      </c>
      <c r="B26" s="67" t="s">
        <v>125</v>
      </c>
      <c r="C26" s="48">
        <v>0</v>
      </c>
      <c r="D26" s="48">
        <v>0</v>
      </c>
    </row>
    <row r="27" spans="1:4" ht="9.9499999999999993" customHeight="1" x14ac:dyDescent="0.2">
      <c r="A27" s="47">
        <v>1239</v>
      </c>
      <c r="B27" s="67" t="s">
        <v>126</v>
      </c>
      <c r="C27" s="48">
        <v>0</v>
      </c>
      <c r="D27" s="48">
        <v>0</v>
      </c>
    </row>
    <row r="28" spans="1:4" ht="10.5" customHeight="1" x14ac:dyDescent="0.2">
      <c r="A28" s="50">
        <v>1240</v>
      </c>
      <c r="B28" s="52" t="s">
        <v>127</v>
      </c>
      <c r="C28" s="71">
        <v>126576.72</v>
      </c>
      <c r="D28" s="71">
        <v>1209591.67</v>
      </c>
    </row>
    <row r="29" spans="1:4" x14ac:dyDescent="0.2">
      <c r="A29" s="47">
        <v>1241</v>
      </c>
      <c r="B29" s="67" t="s">
        <v>128</v>
      </c>
      <c r="C29" s="48">
        <v>72897.52</v>
      </c>
      <c r="D29" s="48">
        <v>157793.98000000001</v>
      </c>
    </row>
    <row r="30" spans="1:4" ht="9.9499999999999993" customHeight="1" x14ac:dyDescent="0.2">
      <c r="A30" s="47">
        <v>1242</v>
      </c>
      <c r="B30" s="67" t="s">
        <v>129</v>
      </c>
      <c r="C30" s="48">
        <v>42659.199999999997</v>
      </c>
      <c r="D30" s="48">
        <v>59335.68</v>
      </c>
    </row>
    <row r="31" spans="1:4" x14ac:dyDescent="0.2">
      <c r="A31" s="47">
        <v>1243</v>
      </c>
      <c r="B31" s="67" t="s">
        <v>130</v>
      </c>
      <c r="C31" s="48">
        <v>11020</v>
      </c>
      <c r="D31" s="48">
        <v>6500</v>
      </c>
    </row>
    <row r="32" spans="1:4" x14ac:dyDescent="0.2">
      <c r="A32" s="47">
        <v>1244</v>
      </c>
      <c r="B32" s="67" t="s">
        <v>131</v>
      </c>
      <c r="C32" s="48">
        <v>0</v>
      </c>
      <c r="D32" s="48">
        <v>976202</v>
      </c>
    </row>
    <row r="33" spans="1:4" ht="9.9499999999999993" customHeight="1" x14ac:dyDescent="0.2">
      <c r="A33" s="47">
        <v>1245</v>
      </c>
      <c r="B33" s="67" t="s">
        <v>132</v>
      </c>
      <c r="C33" s="48">
        <v>0</v>
      </c>
      <c r="D33" s="48">
        <v>0</v>
      </c>
    </row>
    <row r="34" spans="1:4" ht="9.9499999999999993" customHeight="1" x14ac:dyDescent="0.2">
      <c r="A34" s="47">
        <v>1246</v>
      </c>
      <c r="B34" s="67" t="s">
        <v>133</v>
      </c>
      <c r="C34" s="48">
        <v>0</v>
      </c>
      <c r="D34" s="48">
        <v>9760.01</v>
      </c>
    </row>
    <row r="35" spans="1:4" ht="9.9499999999999993" customHeight="1" x14ac:dyDescent="0.2">
      <c r="A35" s="47">
        <v>1247</v>
      </c>
      <c r="B35" s="67" t="s">
        <v>134</v>
      </c>
      <c r="C35" s="48">
        <v>0</v>
      </c>
      <c r="D35" s="48">
        <v>0</v>
      </c>
    </row>
    <row r="36" spans="1:4" x14ac:dyDescent="0.2">
      <c r="A36" s="47">
        <v>1248</v>
      </c>
      <c r="B36" s="67" t="s">
        <v>135</v>
      </c>
      <c r="C36" s="48">
        <v>0</v>
      </c>
      <c r="D36" s="48">
        <v>0</v>
      </c>
    </row>
    <row r="37" spans="1:4" x14ac:dyDescent="0.2">
      <c r="A37" s="147">
        <v>1250</v>
      </c>
      <c r="B37" s="148" t="s">
        <v>139</v>
      </c>
      <c r="C37" s="149">
        <v>0</v>
      </c>
      <c r="D37" s="149">
        <v>0</v>
      </c>
    </row>
    <row r="38" spans="1:4" x14ac:dyDescent="0.2">
      <c r="A38" s="150">
        <v>1251</v>
      </c>
      <c r="B38" s="151" t="s">
        <v>140</v>
      </c>
      <c r="C38" s="152">
        <v>0</v>
      </c>
      <c r="D38" s="152">
        <v>0</v>
      </c>
    </row>
    <row r="39" spans="1:4" x14ac:dyDescent="0.2">
      <c r="A39" s="150">
        <v>1252</v>
      </c>
      <c r="B39" s="151" t="s">
        <v>141</v>
      </c>
      <c r="C39" s="152">
        <v>0</v>
      </c>
      <c r="D39" s="152">
        <v>0</v>
      </c>
    </row>
    <row r="40" spans="1:4" x14ac:dyDescent="0.2">
      <c r="A40" s="150">
        <v>1253</v>
      </c>
      <c r="B40" s="151" t="s">
        <v>142</v>
      </c>
      <c r="C40" s="152">
        <v>0</v>
      </c>
      <c r="D40" s="152">
        <v>0</v>
      </c>
    </row>
    <row r="41" spans="1:4" x14ac:dyDescent="0.2">
      <c r="A41" s="150">
        <v>1254</v>
      </c>
      <c r="B41" s="151" t="s">
        <v>143</v>
      </c>
      <c r="C41" s="152">
        <v>0</v>
      </c>
      <c r="D41" s="152">
        <v>0</v>
      </c>
    </row>
    <row r="42" spans="1:4" x14ac:dyDescent="0.2">
      <c r="A42" s="150">
        <v>1259</v>
      </c>
      <c r="B42" s="151" t="s">
        <v>144</v>
      </c>
      <c r="C42" s="152">
        <v>0</v>
      </c>
      <c r="D42" s="152">
        <v>0</v>
      </c>
    </row>
    <row r="43" spans="1:4" ht="15" x14ac:dyDescent="0.25">
      <c r="A43"/>
      <c r="B43" s="51" t="s">
        <v>428</v>
      </c>
      <c r="C43" s="71">
        <v>126576.72</v>
      </c>
      <c r="D43" s="71">
        <v>1209591.67</v>
      </c>
    </row>
    <row r="44" spans="1:4" ht="9.9499999999999993" customHeight="1" x14ac:dyDescent="0.2">
      <c r="A44" s="47"/>
      <c r="C44" s="48"/>
      <c r="D44" s="48"/>
    </row>
    <row r="45" spans="1:4" x14ac:dyDescent="0.2">
      <c r="A45" s="45" t="s">
        <v>616</v>
      </c>
      <c r="B45" s="45"/>
      <c r="C45" s="45"/>
      <c r="D45" s="45"/>
    </row>
    <row r="46" spans="1:4" x14ac:dyDescent="0.2">
      <c r="A46" s="46" t="s">
        <v>66</v>
      </c>
      <c r="B46" s="46" t="s">
        <v>67</v>
      </c>
      <c r="C46" s="49">
        <v>2024</v>
      </c>
      <c r="D46" s="49">
        <v>2023</v>
      </c>
    </row>
    <row r="47" spans="1:4" x14ac:dyDescent="0.2">
      <c r="A47" s="50">
        <v>3210</v>
      </c>
      <c r="B47" s="52" t="s">
        <v>429</v>
      </c>
      <c r="C47" s="71">
        <v>1562425.82</v>
      </c>
      <c r="D47" s="71">
        <v>-1097420.3</v>
      </c>
    </row>
    <row r="48" spans="1:4" x14ac:dyDescent="0.2">
      <c r="A48" s="47"/>
      <c r="B48" s="51" t="s">
        <v>430</v>
      </c>
      <c r="C48" s="71">
        <v>914386.64</v>
      </c>
      <c r="D48" s="71">
        <v>437404.97</v>
      </c>
    </row>
    <row r="49" spans="1:9" x14ac:dyDescent="0.2">
      <c r="A49" s="83">
        <v>5100</v>
      </c>
      <c r="B49" s="84" t="s">
        <v>319</v>
      </c>
      <c r="C49" s="249">
        <v>0</v>
      </c>
      <c r="D49" s="249">
        <v>0</v>
      </c>
    </row>
    <row r="50" spans="1:9" ht="15" x14ac:dyDescent="0.25">
      <c r="A50" s="154">
        <v>5120</v>
      </c>
      <c r="B50" s="155" t="s">
        <v>109</v>
      </c>
      <c r="C50" s="156">
        <v>0</v>
      </c>
      <c r="D50" s="156">
        <v>0</v>
      </c>
      <c r="F50"/>
    </row>
    <row r="51" spans="1:9" ht="15" x14ac:dyDescent="0.25">
      <c r="A51" s="134">
        <v>5120</v>
      </c>
      <c r="B51" s="19" t="s">
        <v>109</v>
      </c>
      <c r="C51" s="136">
        <v>0</v>
      </c>
      <c r="D51" s="136">
        <v>0</v>
      </c>
      <c r="F51"/>
    </row>
    <row r="52" spans="1:9" ht="9.9499999999999993" customHeight="1" x14ac:dyDescent="0.2">
      <c r="A52" s="85">
        <v>5130</v>
      </c>
      <c r="B52" s="86" t="s">
        <v>569</v>
      </c>
      <c r="C52" s="250">
        <v>0</v>
      </c>
      <c r="D52" s="250">
        <v>0</v>
      </c>
      <c r="F52" s="50"/>
      <c r="G52" s="52"/>
      <c r="H52" s="71"/>
      <c r="I52" s="71"/>
    </row>
    <row r="53" spans="1:9" ht="9.9499999999999993" customHeight="1" x14ac:dyDescent="0.2">
      <c r="A53" s="50">
        <v>5400</v>
      </c>
      <c r="B53" s="52" t="s">
        <v>248</v>
      </c>
      <c r="C53" s="71">
        <v>0</v>
      </c>
      <c r="D53" s="71">
        <v>0</v>
      </c>
      <c r="F53" s="47"/>
      <c r="G53" s="51"/>
      <c r="H53" s="71"/>
      <c r="I53" s="71"/>
    </row>
    <row r="54" spans="1:9" ht="9.9499999999999993" customHeight="1" x14ac:dyDescent="0.2">
      <c r="A54" s="47">
        <v>5410</v>
      </c>
      <c r="B54" s="67" t="s">
        <v>431</v>
      </c>
      <c r="C54" s="48">
        <v>0</v>
      </c>
      <c r="D54" s="48">
        <v>0</v>
      </c>
      <c r="F54" s="50"/>
      <c r="G54" s="52"/>
      <c r="H54" s="71"/>
      <c r="I54" s="71"/>
    </row>
    <row r="55" spans="1:9" ht="9.9499999999999993" customHeight="1" x14ac:dyDescent="0.2">
      <c r="A55" s="47">
        <v>5411</v>
      </c>
      <c r="B55" s="67" t="s">
        <v>246</v>
      </c>
      <c r="C55" s="48">
        <v>0</v>
      </c>
      <c r="D55" s="48">
        <v>0</v>
      </c>
      <c r="F55" s="47"/>
      <c r="H55" s="48"/>
      <c r="I55" s="48"/>
    </row>
    <row r="56" spans="1:9" ht="9.9499999999999993" customHeight="1" x14ac:dyDescent="0.2">
      <c r="A56" s="47">
        <v>5420</v>
      </c>
      <c r="B56" s="67" t="s">
        <v>432</v>
      </c>
      <c r="C56" s="48">
        <v>0</v>
      </c>
      <c r="D56" s="48">
        <v>0</v>
      </c>
      <c r="F56" s="47"/>
      <c r="H56" s="48"/>
      <c r="I56" s="48"/>
    </row>
    <row r="57" spans="1:9" ht="9.9499999999999993" customHeight="1" x14ac:dyDescent="0.2">
      <c r="A57" s="47">
        <v>5421</v>
      </c>
      <c r="B57" s="67" t="s">
        <v>243</v>
      </c>
      <c r="C57" s="48">
        <v>0</v>
      </c>
      <c r="D57" s="48">
        <v>0</v>
      </c>
      <c r="F57" s="47"/>
      <c r="H57" s="48"/>
      <c r="I57" s="48"/>
    </row>
    <row r="58" spans="1:9" ht="9.9499999999999993" customHeight="1" x14ac:dyDescent="0.2">
      <c r="A58" s="47">
        <v>5430</v>
      </c>
      <c r="B58" s="67" t="s">
        <v>433</v>
      </c>
      <c r="C58" s="48">
        <v>0</v>
      </c>
      <c r="D58" s="48">
        <v>0</v>
      </c>
      <c r="F58" s="47"/>
      <c r="H58" s="48"/>
      <c r="I58" s="48"/>
    </row>
    <row r="59" spans="1:9" ht="9.9499999999999993" customHeight="1" x14ac:dyDescent="0.2">
      <c r="A59" s="47">
        <v>5431</v>
      </c>
      <c r="B59" s="67" t="s">
        <v>240</v>
      </c>
      <c r="C59" s="48">
        <v>0</v>
      </c>
      <c r="D59" s="48">
        <v>0</v>
      </c>
      <c r="F59" s="47"/>
      <c r="H59" s="48"/>
      <c r="I59" s="48"/>
    </row>
    <row r="60" spans="1:9" ht="9.9499999999999993" customHeight="1" x14ac:dyDescent="0.2">
      <c r="A60" s="47">
        <v>5440</v>
      </c>
      <c r="B60" s="67" t="s">
        <v>434</v>
      </c>
      <c r="C60" s="48">
        <v>0</v>
      </c>
      <c r="D60" s="48">
        <v>0</v>
      </c>
      <c r="F60" s="47"/>
      <c r="H60" s="48"/>
      <c r="I60" s="48"/>
    </row>
    <row r="61" spans="1:9" ht="9.9499999999999993" customHeight="1" x14ac:dyDescent="0.2">
      <c r="A61" s="47">
        <v>5441</v>
      </c>
      <c r="B61" s="67" t="s">
        <v>434</v>
      </c>
      <c r="C61" s="48">
        <v>0</v>
      </c>
      <c r="D61" s="48">
        <v>0</v>
      </c>
      <c r="F61" s="47"/>
      <c r="H61" s="48"/>
      <c r="I61" s="48"/>
    </row>
    <row r="62" spans="1:9" ht="9.9499999999999993" customHeight="1" x14ac:dyDescent="0.2">
      <c r="A62" s="47">
        <v>5450</v>
      </c>
      <c r="B62" s="67" t="s">
        <v>435</v>
      </c>
      <c r="C62" s="48">
        <v>0</v>
      </c>
      <c r="D62" s="48">
        <v>0</v>
      </c>
      <c r="F62" s="47"/>
      <c r="H62" s="48"/>
      <c r="I62" s="48"/>
    </row>
    <row r="63" spans="1:9" ht="9.9499999999999993" customHeight="1" x14ac:dyDescent="0.2">
      <c r="A63" s="47">
        <v>5451</v>
      </c>
      <c r="B63" s="67" t="s">
        <v>236</v>
      </c>
      <c r="C63" s="48">
        <v>0</v>
      </c>
      <c r="D63" s="48">
        <v>0</v>
      </c>
      <c r="F63" s="47"/>
      <c r="H63" s="48"/>
      <c r="I63" s="48"/>
    </row>
    <row r="64" spans="1:9" ht="9.9499999999999993" customHeight="1" x14ac:dyDescent="0.2">
      <c r="A64" s="47">
        <v>5452</v>
      </c>
      <c r="B64" s="67" t="s">
        <v>235</v>
      </c>
      <c r="C64" s="48">
        <v>0</v>
      </c>
      <c r="D64" s="48">
        <v>0</v>
      </c>
      <c r="F64" s="47"/>
      <c r="H64" s="48"/>
      <c r="I64" s="48"/>
    </row>
    <row r="65" spans="1:9" ht="9.9499999999999993" customHeight="1" x14ac:dyDescent="0.2">
      <c r="A65" s="50">
        <v>5500</v>
      </c>
      <c r="B65" s="52" t="s">
        <v>234</v>
      </c>
      <c r="C65" s="71">
        <v>487821.28</v>
      </c>
      <c r="D65" s="71">
        <v>437404.97</v>
      </c>
      <c r="F65" s="47"/>
      <c r="H65" s="48"/>
      <c r="I65" s="48"/>
    </row>
    <row r="66" spans="1:9" ht="9.9499999999999993" customHeight="1" x14ac:dyDescent="0.2">
      <c r="A66" s="47">
        <v>5510</v>
      </c>
      <c r="B66" s="67" t="s">
        <v>233</v>
      </c>
      <c r="C66" s="48">
        <v>487821.28</v>
      </c>
      <c r="D66" s="48">
        <v>437404.97</v>
      </c>
      <c r="F66" s="50"/>
      <c r="G66" s="52"/>
      <c r="H66" s="71"/>
      <c r="I66" s="71"/>
    </row>
    <row r="67" spans="1:9" ht="9.9499999999999993" customHeight="1" x14ac:dyDescent="0.2">
      <c r="A67" s="47">
        <v>5511</v>
      </c>
      <c r="B67" s="67" t="s">
        <v>232</v>
      </c>
      <c r="C67" s="48">
        <v>0</v>
      </c>
      <c r="D67" s="48">
        <v>0</v>
      </c>
      <c r="F67" s="47"/>
      <c r="H67" s="48"/>
      <c r="I67" s="48"/>
    </row>
    <row r="68" spans="1:9" ht="9.9499999999999993" customHeight="1" x14ac:dyDescent="0.2">
      <c r="A68" s="47">
        <v>5512</v>
      </c>
      <c r="B68" s="67" t="s">
        <v>231</v>
      </c>
      <c r="C68" s="48">
        <v>0</v>
      </c>
      <c r="D68" s="48">
        <v>0</v>
      </c>
      <c r="F68" s="47"/>
      <c r="H68" s="48"/>
      <c r="I68" s="48"/>
    </row>
    <row r="69" spans="1:9" ht="9.9499999999999993" customHeight="1" x14ac:dyDescent="0.2">
      <c r="A69" s="47">
        <v>5513</v>
      </c>
      <c r="B69" s="67" t="s">
        <v>230</v>
      </c>
      <c r="C69" s="48">
        <v>0</v>
      </c>
      <c r="D69" s="48">
        <v>0</v>
      </c>
      <c r="F69" s="47"/>
      <c r="H69" s="48"/>
      <c r="I69" s="48"/>
    </row>
    <row r="70" spans="1:9" ht="9.9499999999999993" customHeight="1" x14ac:dyDescent="0.2">
      <c r="A70" s="47">
        <v>5514</v>
      </c>
      <c r="B70" s="67" t="s">
        <v>229</v>
      </c>
      <c r="C70" s="48">
        <v>0</v>
      </c>
      <c r="D70" s="48">
        <v>0</v>
      </c>
      <c r="F70" s="47"/>
      <c r="H70" s="48"/>
      <c r="I70" s="48"/>
    </row>
    <row r="71" spans="1:9" ht="9.9499999999999993" customHeight="1" x14ac:dyDescent="0.2">
      <c r="A71" s="47">
        <v>5515</v>
      </c>
      <c r="B71" s="67" t="s">
        <v>228</v>
      </c>
      <c r="C71" s="48">
        <v>487821.28</v>
      </c>
      <c r="D71" s="48">
        <v>437404.97</v>
      </c>
      <c r="F71" s="47"/>
      <c r="H71" s="48"/>
      <c r="I71" s="48"/>
    </row>
    <row r="72" spans="1:9" ht="9.9499999999999993" customHeight="1" x14ac:dyDescent="0.2">
      <c r="A72" s="47">
        <v>5516</v>
      </c>
      <c r="B72" s="67" t="s">
        <v>227</v>
      </c>
      <c r="C72" s="48">
        <v>0</v>
      </c>
      <c r="D72" s="48">
        <v>0</v>
      </c>
      <c r="F72" s="47"/>
      <c r="H72" s="48"/>
      <c r="I72" s="48"/>
    </row>
    <row r="73" spans="1:9" ht="9.9499999999999993" customHeight="1" x14ac:dyDescent="0.2">
      <c r="A73" s="47">
        <v>5517</v>
      </c>
      <c r="B73" s="67" t="s">
        <v>226</v>
      </c>
      <c r="C73" s="48">
        <v>0</v>
      </c>
      <c r="D73" s="48">
        <v>0</v>
      </c>
      <c r="F73" s="47"/>
      <c r="H73" s="48"/>
      <c r="I73" s="48"/>
    </row>
    <row r="74" spans="1:9" ht="9.9499999999999993" customHeight="1" x14ac:dyDescent="0.2">
      <c r="A74" s="47">
        <v>5518</v>
      </c>
      <c r="B74" s="67" t="s">
        <v>225</v>
      </c>
      <c r="C74" s="48">
        <v>0</v>
      </c>
      <c r="D74" s="48">
        <v>0</v>
      </c>
      <c r="F74" s="47"/>
      <c r="H74" s="48"/>
      <c r="I74" s="48"/>
    </row>
    <row r="75" spans="1:9" ht="9.9499999999999993" customHeight="1" x14ac:dyDescent="0.2">
      <c r="A75" s="47">
        <v>5520</v>
      </c>
      <c r="B75" s="67" t="s">
        <v>224</v>
      </c>
      <c r="C75" s="48">
        <v>0</v>
      </c>
      <c r="D75" s="48">
        <v>0</v>
      </c>
      <c r="F75" s="47"/>
      <c r="H75" s="48"/>
      <c r="I75" s="48"/>
    </row>
    <row r="76" spans="1:9" ht="9.9499999999999993" customHeight="1" x14ac:dyDescent="0.2">
      <c r="A76" s="47">
        <v>5521</v>
      </c>
      <c r="B76" s="67" t="s">
        <v>223</v>
      </c>
      <c r="C76" s="48">
        <v>0</v>
      </c>
      <c r="D76" s="48">
        <v>0</v>
      </c>
      <c r="F76" s="47"/>
      <c r="H76" s="48"/>
      <c r="I76" s="48"/>
    </row>
    <row r="77" spans="1:9" ht="9.9499999999999993" customHeight="1" x14ac:dyDescent="0.2">
      <c r="A77" s="47">
        <v>5522</v>
      </c>
      <c r="B77" s="67" t="s">
        <v>222</v>
      </c>
      <c r="C77" s="48">
        <v>0</v>
      </c>
      <c r="D77" s="48">
        <v>0</v>
      </c>
      <c r="F77" s="47"/>
      <c r="H77" s="48"/>
      <c r="I77" s="48"/>
    </row>
    <row r="78" spans="1:9" ht="9.9499999999999993" customHeight="1" x14ac:dyDescent="0.2">
      <c r="A78" s="47">
        <v>5530</v>
      </c>
      <c r="B78" s="67" t="s">
        <v>221</v>
      </c>
      <c r="C78" s="48">
        <v>0</v>
      </c>
      <c r="D78" s="48">
        <v>0</v>
      </c>
      <c r="F78" s="47"/>
      <c r="H78" s="48"/>
      <c r="I78" s="48"/>
    </row>
    <row r="79" spans="1:9" ht="9.9499999999999993" customHeight="1" x14ac:dyDescent="0.2">
      <c r="A79" s="47">
        <v>5531</v>
      </c>
      <c r="B79" s="67" t="s">
        <v>220</v>
      </c>
      <c r="C79" s="48">
        <v>0</v>
      </c>
      <c r="D79" s="48">
        <v>0</v>
      </c>
      <c r="F79" s="47"/>
      <c r="H79" s="48"/>
      <c r="I79" s="48"/>
    </row>
    <row r="80" spans="1:9" ht="9.9499999999999993" customHeight="1" x14ac:dyDescent="0.2">
      <c r="A80" s="47">
        <v>5532</v>
      </c>
      <c r="B80" s="67" t="s">
        <v>219</v>
      </c>
      <c r="C80" s="48">
        <v>0</v>
      </c>
      <c r="D80" s="48">
        <v>0</v>
      </c>
      <c r="F80" s="47"/>
      <c r="H80" s="48"/>
      <c r="I80" s="48"/>
    </row>
    <row r="81" spans="1:9" ht="9.9499999999999993" customHeight="1" x14ac:dyDescent="0.2">
      <c r="A81" s="47">
        <v>5533</v>
      </c>
      <c r="B81" s="67" t="s">
        <v>218</v>
      </c>
      <c r="C81" s="48">
        <v>0</v>
      </c>
      <c r="D81" s="48">
        <v>0</v>
      </c>
      <c r="F81" s="47"/>
      <c r="H81" s="48"/>
      <c r="I81" s="48"/>
    </row>
    <row r="82" spans="1:9" ht="9.9499999999999993" customHeight="1" x14ac:dyDescent="0.2">
      <c r="A82" s="47">
        <v>5534</v>
      </c>
      <c r="B82" s="67" t="s">
        <v>217</v>
      </c>
      <c r="C82" s="48">
        <v>0</v>
      </c>
      <c r="D82" s="48">
        <v>0</v>
      </c>
      <c r="F82" s="47"/>
      <c r="H82" s="48"/>
      <c r="I82" s="48"/>
    </row>
    <row r="83" spans="1:9" ht="9.9499999999999993" customHeight="1" x14ac:dyDescent="0.2">
      <c r="A83" s="47">
        <v>5535</v>
      </c>
      <c r="B83" s="67" t="s">
        <v>216</v>
      </c>
      <c r="C83" s="48">
        <v>0</v>
      </c>
      <c r="D83" s="48">
        <v>0</v>
      </c>
      <c r="F83" s="47"/>
      <c r="H83" s="48"/>
      <c r="I83" s="48"/>
    </row>
    <row r="84" spans="1:9" ht="9.9499999999999993" customHeight="1" x14ac:dyDescent="0.2">
      <c r="A84" s="47">
        <v>5590</v>
      </c>
      <c r="B84" s="67" t="s">
        <v>215</v>
      </c>
      <c r="C84" s="48">
        <v>0</v>
      </c>
      <c r="D84" s="48">
        <v>0</v>
      </c>
      <c r="F84" s="47"/>
      <c r="H84" s="48"/>
      <c r="I84" s="48"/>
    </row>
    <row r="85" spans="1:9" ht="9.9499999999999993" customHeight="1" x14ac:dyDescent="0.2">
      <c r="A85" s="47">
        <v>5591</v>
      </c>
      <c r="B85" s="67" t="s">
        <v>214</v>
      </c>
      <c r="C85" s="48">
        <v>0</v>
      </c>
      <c r="D85" s="48">
        <v>0</v>
      </c>
      <c r="F85" s="47"/>
      <c r="H85" s="48"/>
      <c r="I85" s="48"/>
    </row>
    <row r="86" spans="1:9" ht="9.9499999999999993" customHeight="1" x14ac:dyDescent="0.2">
      <c r="A86" s="47">
        <v>5592</v>
      </c>
      <c r="B86" s="67" t="s">
        <v>213</v>
      </c>
      <c r="C86" s="48">
        <v>0</v>
      </c>
      <c r="D86" s="48">
        <v>0</v>
      </c>
      <c r="F86" s="47"/>
      <c r="H86" s="48"/>
      <c r="I86" s="48"/>
    </row>
    <row r="87" spans="1:9" ht="9.9499999999999993" customHeight="1" x14ac:dyDescent="0.2">
      <c r="A87" s="47">
        <v>5593</v>
      </c>
      <c r="B87" s="67" t="s">
        <v>212</v>
      </c>
      <c r="C87" s="48">
        <v>0</v>
      </c>
      <c r="D87" s="48">
        <v>0</v>
      </c>
      <c r="F87" s="47"/>
      <c r="H87" s="48"/>
      <c r="I87" s="48"/>
    </row>
    <row r="88" spans="1:9" ht="9.9499999999999993" customHeight="1" x14ac:dyDescent="0.2">
      <c r="A88" s="47">
        <v>5594</v>
      </c>
      <c r="B88" s="67" t="s">
        <v>436</v>
      </c>
      <c r="C88" s="48">
        <v>0</v>
      </c>
      <c r="D88" s="48">
        <v>0</v>
      </c>
      <c r="F88" s="47"/>
      <c r="H88" s="48"/>
      <c r="I88" s="48"/>
    </row>
    <row r="89" spans="1:9" ht="9.9499999999999993" customHeight="1" x14ac:dyDescent="0.2">
      <c r="A89" s="47">
        <v>5595</v>
      </c>
      <c r="B89" s="67" t="s">
        <v>210</v>
      </c>
      <c r="C89" s="48">
        <v>0</v>
      </c>
      <c r="D89" s="48">
        <v>0</v>
      </c>
      <c r="F89" s="47"/>
      <c r="H89" s="48"/>
      <c r="I89" s="48"/>
    </row>
    <row r="90" spans="1:9" ht="9.9499999999999993" customHeight="1" x14ac:dyDescent="0.2">
      <c r="A90" s="47">
        <v>5596</v>
      </c>
      <c r="B90" s="67" t="s">
        <v>209</v>
      </c>
      <c r="C90" s="48">
        <v>0</v>
      </c>
      <c r="D90" s="48">
        <v>0</v>
      </c>
      <c r="F90" s="47"/>
      <c r="H90" s="48"/>
      <c r="I90" s="48"/>
    </row>
    <row r="91" spans="1:9" ht="9.9499999999999993" customHeight="1" x14ac:dyDescent="0.2">
      <c r="A91" s="47">
        <v>5597</v>
      </c>
      <c r="B91" s="67" t="s">
        <v>208</v>
      </c>
      <c r="C91" s="48">
        <v>0</v>
      </c>
      <c r="D91" s="48">
        <v>0</v>
      </c>
      <c r="F91" s="47"/>
      <c r="H91" s="48"/>
      <c r="I91" s="48"/>
    </row>
    <row r="92" spans="1:9" ht="9.9499999999999993" customHeight="1" x14ac:dyDescent="0.2">
      <c r="A92" s="47">
        <v>5599</v>
      </c>
      <c r="B92" s="67" t="s">
        <v>206</v>
      </c>
      <c r="C92" s="48">
        <v>0</v>
      </c>
      <c r="D92" s="48">
        <v>0</v>
      </c>
      <c r="F92" s="47"/>
      <c r="H92" s="48"/>
      <c r="I92" s="48"/>
    </row>
    <row r="93" spans="1:9" ht="9.9499999999999993" customHeight="1" x14ac:dyDescent="0.2">
      <c r="A93" s="50">
        <v>5600</v>
      </c>
      <c r="B93" s="52" t="s">
        <v>205</v>
      </c>
      <c r="C93" s="71">
        <v>0</v>
      </c>
      <c r="D93" s="71">
        <v>0</v>
      </c>
      <c r="F93" s="47"/>
      <c r="H93" s="48"/>
      <c r="I93" s="48"/>
    </row>
    <row r="94" spans="1:9" ht="9.9499999999999993" customHeight="1" x14ac:dyDescent="0.2">
      <c r="A94" s="47">
        <v>5610</v>
      </c>
      <c r="B94" s="67" t="s">
        <v>204</v>
      </c>
      <c r="C94" s="48">
        <v>0</v>
      </c>
      <c r="D94" s="48">
        <v>0</v>
      </c>
      <c r="F94" s="50"/>
      <c r="G94" s="52"/>
      <c r="H94" s="71"/>
      <c r="I94" s="71"/>
    </row>
    <row r="95" spans="1:9" ht="9.9499999999999993" customHeight="1" x14ac:dyDescent="0.2">
      <c r="A95" s="47">
        <v>5611</v>
      </c>
      <c r="B95" s="67" t="s">
        <v>203</v>
      </c>
      <c r="C95" s="48">
        <v>0</v>
      </c>
      <c r="D95" s="48">
        <v>0</v>
      </c>
      <c r="F95" s="47"/>
      <c r="H95" s="48"/>
      <c r="I95" s="48"/>
    </row>
    <row r="96" spans="1:9" ht="9.9499999999999993" customHeight="1" x14ac:dyDescent="0.2">
      <c r="A96" s="50">
        <v>2110</v>
      </c>
      <c r="B96" s="53" t="s">
        <v>437</v>
      </c>
      <c r="C96" s="71">
        <v>426565.36</v>
      </c>
      <c r="D96" s="71">
        <v>0</v>
      </c>
      <c r="F96" s="47"/>
      <c r="H96" s="48"/>
      <c r="I96" s="48"/>
    </row>
    <row r="97" spans="1:9" ht="9.9499999999999993" customHeight="1" x14ac:dyDescent="0.2">
      <c r="A97" s="47">
        <v>2111</v>
      </c>
      <c r="B97" s="67" t="s">
        <v>438</v>
      </c>
      <c r="C97" s="48">
        <v>64856.28</v>
      </c>
      <c r="D97" s="48">
        <v>0</v>
      </c>
      <c r="F97" s="50"/>
      <c r="G97" s="53"/>
      <c r="H97" s="71"/>
      <c r="I97" s="71"/>
    </row>
    <row r="98" spans="1:9" ht="9.9499999999999993" customHeight="1" x14ac:dyDescent="0.2">
      <c r="A98" s="47">
        <v>2112</v>
      </c>
      <c r="B98" s="67" t="s">
        <v>439</v>
      </c>
      <c r="C98" s="48">
        <v>0</v>
      </c>
      <c r="D98" s="48">
        <v>0</v>
      </c>
      <c r="F98" s="47"/>
      <c r="H98" s="48"/>
      <c r="I98" s="48"/>
    </row>
    <row r="99" spans="1:9" ht="9.9499999999999993" customHeight="1" x14ac:dyDescent="0.2">
      <c r="A99" s="47">
        <v>2112</v>
      </c>
      <c r="B99" s="67" t="s">
        <v>440</v>
      </c>
      <c r="C99" s="48">
        <v>0</v>
      </c>
      <c r="D99" s="48">
        <v>0</v>
      </c>
      <c r="F99" s="47"/>
      <c r="H99" s="48"/>
      <c r="I99" s="48"/>
    </row>
    <row r="100" spans="1:9" ht="9.9499999999999993" customHeight="1" x14ac:dyDescent="0.2">
      <c r="A100" s="47">
        <v>2115</v>
      </c>
      <c r="B100" s="67" t="s">
        <v>441</v>
      </c>
      <c r="C100" s="48">
        <v>361709.08</v>
      </c>
      <c r="D100" s="48">
        <v>0</v>
      </c>
      <c r="F100" s="47"/>
      <c r="H100" s="48"/>
      <c r="I100" s="48"/>
    </row>
    <row r="101" spans="1:9" ht="9.9499999999999993" customHeight="1" x14ac:dyDescent="0.2">
      <c r="A101" s="47">
        <v>2114</v>
      </c>
      <c r="B101" s="67" t="s">
        <v>442</v>
      </c>
      <c r="C101" s="48">
        <v>0</v>
      </c>
      <c r="D101" s="48">
        <v>0</v>
      </c>
      <c r="F101" s="47"/>
      <c r="H101" s="48"/>
      <c r="I101" s="48"/>
    </row>
    <row r="102" spans="1:9" ht="9.9499999999999993" customHeight="1" x14ac:dyDescent="0.2">
      <c r="A102" s="47"/>
      <c r="B102" s="51" t="s">
        <v>443</v>
      </c>
      <c r="C102" s="71">
        <v>0</v>
      </c>
      <c r="D102" s="71">
        <v>0</v>
      </c>
      <c r="F102" s="47"/>
      <c r="H102" s="48"/>
      <c r="I102" s="48"/>
    </row>
    <row r="103" spans="1:9" ht="9.9499999999999993" customHeight="1" x14ac:dyDescent="0.2">
      <c r="A103" s="83">
        <v>3100</v>
      </c>
      <c r="B103" s="87" t="s">
        <v>570</v>
      </c>
      <c r="C103" s="251">
        <v>0</v>
      </c>
      <c r="D103" s="251">
        <v>0</v>
      </c>
      <c r="F103" s="47"/>
      <c r="G103" s="51"/>
      <c r="H103" s="71"/>
      <c r="I103" s="71"/>
    </row>
    <row r="104" spans="1:9" ht="9.9499999999999993" customHeight="1" x14ac:dyDescent="0.2">
      <c r="A104" s="85"/>
      <c r="B104" s="88" t="s">
        <v>571</v>
      </c>
      <c r="C104" s="252">
        <v>0</v>
      </c>
      <c r="D104" s="252">
        <v>0</v>
      </c>
      <c r="F104" s="253"/>
      <c r="G104" s="254"/>
      <c r="H104" s="74"/>
      <c r="I104" s="255"/>
    </row>
    <row r="105" spans="1:9" ht="9.9499999999999993" customHeight="1" x14ac:dyDescent="0.2">
      <c r="A105" s="85"/>
      <c r="B105" s="88" t="s">
        <v>556</v>
      </c>
      <c r="C105" s="252">
        <v>0</v>
      </c>
      <c r="D105" s="252">
        <v>0</v>
      </c>
      <c r="F105" s="256"/>
      <c r="G105" s="257"/>
      <c r="H105" s="75"/>
      <c r="I105" s="75"/>
    </row>
    <row r="106" spans="1:9" ht="9.9499999999999993" customHeight="1" x14ac:dyDescent="0.2">
      <c r="A106" s="85"/>
      <c r="B106" s="88" t="s">
        <v>572</v>
      </c>
      <c r="C106" s="252">
        <v>0</v>
      </c>
      <c r="D106" s="252">
        <v>0</v>
      </c>
      <c r="F106" s="50"/>
      <c r="G106" s="258"/>
      <c r="H106" s="71"/>
      <c r="I106" s="71"/>
    </row>
    <row r="107" spans="1:9" ht="9.9499999999999993" customHeight="1" x14ac:dyDescent="0.2">
      <c r="A107" s="85"/>
      <c r="B107" s="88" t="s">
        <v>573</v>
      </c>
      <c r="C107" s="252">
        <v>0</v>
      </c>
      <c r="D107" s="252">
        <v>0</v>
      </c>
      <c r="F107" s="47"/>
      <c r="G107" s="259"/>
      <c r="H107" s="260"/>
      <c r="I107" s="48"/>
    </row>
    <row r="108" spans="1:9" ht="9.9499999999999993" customHeight="1" x14ac:dyDescent="0.2">
      <c r="A108" s="85"/>
      <c r="B108" s="89" t="s">
        <v>574</v>
      </c>
      <c r="C108" s="249">
        <v>0</v>
      </c>
      <c r="D108" s="249">
        <v>0</v>
      </c>
      <c r="F108" s="47"/>
      <c r="G108" s="259"/>
      <c r="H108" s="260"/>
      <c r="I108" s="48"/>
    </row>
    <row r="109" spans="1:9" ht="9.9499999999999993" customHeight="1" x14ac:dyDescent="0.2">
      <c r="A109" s="83">
        <v>1270</v>
      </c>
      <c r="B109" s="84" t="s">
        <v>145</v>
      </c>
      <c r="C109" s="251">
        <v>0</v>
      </c>
      <c r="D109" s="251">
        <v>0</v>
      </c>
      <c r="F109" s="47"/>
      <c r="G109" s="259"/>
      <c r="H109" s="260"/>
      <c r="I109" s="48"/>
    </row>
    <row r="110" spans="1:9" ht="9.9499999999999993" customHeight="1" x14ac:dyDescent="0.2">
      <c r="A110" s="85">
        <v>1273</v>
      </c>
      <c r="B110" s="86" t="s">
        <v>575</v>
      </c>
      <c r="C110" s="252">
        <v>0</v>
      </c>
      <c r="D110" s="252">
        <v>0</v>
      </c>
      <c r="F110" s="47"/>
      <c r="G110" s="259"/>
      <c r="H110" s="260"/>
      <c r="I110" s="48"/>
    </row>
    <row r="111" spans="1:9" ht="9.9499999999999993" customHeight="1" x14ac:dyDescent="0.2">
      <c r="A111" s="85"/>
      <c r="B111" s="89" t="s">
        <v>576</v>
      </c>
      <c r="C111" s="249">
        <v>201211</v>
      </c>
      <c r="D111" s="249">
        <v>169882</v>
      </c>
      <c r="F111" s="47"/>
      <c r="G111" s="259"/>
      <c r="H111" s="48"/>
      <c r="I111" s="48"/>
    </row>
    <row r="112" spans="1:9" ht="9.9499999999999993" customHeight="1" x14ac:dyDescent="0.2">
      <c r="A112" s="83">
        <v>4300</v>
      </c>
      <c r="B112" s="87" t="s">
        <v>617</v>
      </c>
      <c r="C112" s="251">
        <v>0</v>
      </c>
      <c r="D112" s="90">
        <v>0</v>
      </c>
      <c r="F112" s="47"/>
      <c r="G112" s="259"/>
      <c r="H112" s="48"/>
      <c r="I112" s="48"/>
    </row>
    <row r="113" spans="1:9" ht="9.9499999999999993" customHeight="1" x14ac:dyDescent="0.2">
      <c r="A113" s="83">
        <v>4310</v>
      </c>
      <c r="B113" s="87" t="s">
        <v>339</v>
      </c>
      <c r="C113" s="251">
        <v>0</v>
      </c>
      <c r="D113" s="251">
        <v>0</v>
      </c>
      <c r="F113" s="47"/>
      <c r="G113" s="259"/>
      <c r="H113" s="48"/>
      <c r="I113" s="48"/>
    </row>
    <row r="114" spans="1:9" ht="9.9499999999999993" customHeight="1" x14ac:dyDescent="0.2">
      <c r="A114" s="85">
        <v>4311</v>
      </c>
      <c r="B114" s="88" t="s">
        <v>338</v>
      </c>
      <c r="C114" s="252">
        <v>0</v>
      </c>
      <c r="D114" s="157">
        <v>0</v>
      </c>
      <c r="F114" s="47"/>
      <c r="G114" s="259"/>
      <c r="H114" s="260"/>
      <c r="I114" s="48"/>
    </row>
    <row r="115" spans="1:9" ht="9.9499999999999993" customHeight="1" x14ac:dyDescent="0.2">
      <c r="A115" s="85">
        <v>4319</v>
      </c>
      <c r="B115" s="88" t="s">
        <v>337</v>
      </c>
      <c r="C115" s="252">
        <v>0</v>
      </c>
      <c r="D115" s="157">
        <v>0</v>
      </c>
      <c r="F115" s="47"/>
      <c r="G115" s="259"/>
      <c r="H115" s="48"/>
      <c r="I115" s="48"/>
    </row>
    <row r="116" spans="1:9" ht="9.9499999999999993" customHeight="1" x14ac:dyDescent="0.2">
      <c r="A116" s="83">
        <v>4320</v>
      </c>
      <c r="B116" s="87" t="s">
        <v>336</v>
      </c>
      <c r="C116" s="251">
        <v>0</v>
      </c>
      <c r="D116" s="251">
        <v>0</v>
      </c>
      <c r="F116" s="47"/>
      <c r="G116" s="54"/>
      <c r="H116" s="71"/>
      <c r="I116" s="71"/>
    </row>
    <row r="117" spans="1:9" ht="9.9499999999999993" customHeight="1" x14ac:dyDescent="0.2">
      <c r="A117" s="85">
        <v>4321</v>
      </c>
      <c r="B117" s="88" t="s">
        <v>335</v>
      </c>
      <c r="C117" s="252">
        <v>0</v>
      </c>
      <c r="D117" s="157">
        <v>0</v>
      </c>
    </row>
    <row r="118" spans="1:9" ht="9.9499999999999993" customHeight="1" x14ac:dyDescent="0.2">
      <c r="A118" s="85">
        <v>4322</v>
      </c>
      <c r="B118" s="88" t="s">
        <v>334</v>
      </c>
      <c r="C118" s="252">
        <v>0</v>
      </c>
      <c r="D118" s="157">
        <v>0</v>
      </c>
    </row>
    <row r="119" spans="1:9" ht="9.9499999999999993" customHeight="1" x14ac:dyDescent="0.2">
      <c r="A119" s="85">
        <v>4323</v>
      </c>
      <c r="B119" s="88" t="s">
        <v>333</v>
      </c>
      <c r="C119" s="252">
        <v>0</v>
      </c>
      <c r="D119" s="157">
        <v>0</v>
      </c>
    </row>
    <row r="120" spans="1:9" ht="9.9499999999999993" customHeight="1" x14ac:dyDescent="0.2">
      <c r="A120" s="85">
        <v>4324</v>
      </c>
      <c r="B120" s="88" t="s">
        <v>332</v>
      </c>
      <c r="C120" s="252">
        <v>0</v>
      </c>
      <c r="D120" s="157">
        <v>0</v>
      </c>
    </row>
    <row r="121" spans="1:9" ht="9.9499999999999993" customHeight="1" x14ac:dyDescent="0.2">
      <c r="A121" s="85">
        <v>4325</v>
      </c>
      <c r="B121" s="88" t="s">
        <v>331</v>
      </c>
      <c r="C121" s="252">
        <v>0</v>
      </c>
      <c r="D121" s="157">
        <v>0</v>
      </c>
    </row>
    <row r="122" spans="1:9" ht="9.9499999999999993" customHeight="1" x14ac:dyDescent="0.2">
      <c r="A122" s="83">
        <v>4330</v>
      </c>
      <c r="B122" s="87" t="s">
        <v>330</v>
      </c>
      <c r="C122" s="251">
        <v>0</v>
      </c>
      <c r="D122" s="251">
        <v>0</v>
      </c>
    </row>
    <row r="123" spans="1:9" ht="9.9499999999999993" customHeight="1" x14ac:dyDescent="0.2">
      <c r="A123" s="85">
        <v>4331</v>
      </c>
      <c r="B123" s="88" t="s">
        <v>330</v>
      </c>
      <c r="C123" s="252">
        <v>0</v>
      </c>
      <c r="D123" s="157">
        <v>0</v>
      </c>
    </row>
    <row r="124" spans="1:9" ht="9.9499999999999993" customHeight="1" x14ac:dyDescent="0.2">
      <c r="A124" s="83">
        <v>4340</v>
      </c>
      <c r="B124" s="87" t="s">
        <v>329</v>
      </c>
      <c r="C124" s="251">
        <v>0</v>
      </c>
      <c r="D124" s="251">
        <v>0</v>
      </c>
    </row>
    <row r="125" spans="1:9" ht="9.9499999999999993" customHeight="1" x14ac:dyDescent="0.2">
      <c r="A125" s="85">
        <v>4341</v>
      </c>
      <c r="B125" s="88" t="s">
        <v>329</v>
      </c>
      <c r="C125" s="252">
        <v>0</v>
      </c>
      <c r="D125" s="157">
        <v>0</v>
      </c>
    </row>
    <row r="126" spans="1:9" ht="9.9499999999999993" customHeight="1" x14ac:dyDescent="0.2">
      <c r="A126" s="154">
        <v>4390</v>
      </c>
      <c r="B126" s="158" t="s">
        <v>323</v>
      </c>
      <c r="C126" s="159">
        <v>0</v>
      </c>
      <c r="D126" s="159">
        <v>0</v>
      </c>
    </row>
    <row r="127" spans="1:9" ht="9.9499999999999993" customHeight="1" x14ac:dyDescent="0.2">
      <c r="A127" s="160">
        <v>4392</v>
      </c>
      <c r="B127" s="161" t="s">
        <v>328</v>
      </c>
      <c r="C127" s="162">
        <v>0</v>
      </c>
      <c r="D127" s="162">
        <v>0</v>
      </c>
    </row>
    <row r="128" spans="1:9" ht="9.9499999999999993" customHeight="1" x14ac:dyDescent="0.2">
      <c r="A128" s="160">
        <v>4393</v>
      </c>
      <c r="B128" s="161" t="s">
        <v>327</v>
      </c>
      <c r="C128" s="162">
        <v>0</v>
      </c>
      <c r="D128" s="162">
        <v>0</v>
      </c>
    </row>
    <row r="129" spans="1:4" ht="9.9499999999999993" customHeight="1" x14ac:dyDescent="0.2">
      <c r="A129" s="160">
        <v>4394</v>
      </c>
      <c r="B129" s="161" t="s">
        <v>326</v>
      </c>
      <c r="C129" s="162">
        <v>0</v>
      </c>
      <c r="D129" s="162">
        <v>0</v>
      </c>
    </row>
    <row r="130" spans="1:4" ht="9.9499999999999993" customHeight="1" x14ac:dyDescent="0.2">
      <c r="A130" s="160">
        <v>4395</v>
      </c>
      <c r="B130" s="161" t="s">
        <v>209</v>
      </c>
      <c r="C130" s="162">
        <v>0</v>
      </c>
      <c r="D130" s="162">
        <v>0</v>
      </c>
    </row>
    <row r="131" spans="1:4" ht="9.9499999999999993" customHeight="1" x14ac:dyDescent="0.2">
      <c r="A131" s="160">
        <v>4396</v>
      </c>
      <c r="B131" s="161" t="s">
        <v>325</v>
      </c>
      <c r="C131" s="162">
        <v>0</v>
      </c>
      <c r="D131" s="162">
        <v>0</v>
      </c>
    </row>
    <row r="132" spans="1:4" ht="9.9499999999999993" customHeight="1" x14ac:dyDescent="0.2">
      <c r="A132" s="160">
        <v>4397</v>
      </c>
      <c r="B132" s="161" t="s">
        <v>324</v>
      </c>
      <c r="C132" s="162">
        <v>0</v>
      </c>
      <c r="D132" s="162">
        <v>0</v>
      </c>
    </row>
    <row r="133" spans="1:4" ht="9.9499999999999993" customHeight="1" x14ac:dyDescent="0.2">
      <c r="A133" s="85">
        <v>4399</v>
      </c>
      <c r="B133" s="88" t="s">
        <v>323</v>
      </c>
      <c r="C133" s="252">
        <v>0</v>
      </c>
      <c r="D133" s="252">
        <v>0</v>
      </c>
    </row>
    <row r="134" spans="1:4" ht="9.9499999999999993" customHeight="1" x14ac:dyDescent="0.2">
      <c r="A134" s="50">
        <v>1120</v>
      </c>
      <c r="B134" s="53" t="s">
        <v>444</v>
      </c>
      <c r="C134" s="71">
        <v>201211</v>
      </c>
      <c r="D134" s="71">
        <v>169882</v>
      </c>
    </row>
    <row r="135" spans="1:4" ht="9.9499999999999993" customHeight="1" x14ac:dyDescent="0.2">
      <c r="A135" s="47">
        <v>1124</v>
      </c>
      <c r="B135" s="91" t="s">
        <v>445</v>
      </c>
      <c r="C135" s="92">
        <v>0</v>
      </c>
      <c r="D135" s="48">
        <v>0</v>
      </c>
    </row>
    <row r="136" spans="1:4" ht="9.9499999999999993" customHeight="1" x14ac:dyDescent="0.2">
      <c r="A136" s="47">
        <v>1124</v>
      </c>
      <c r="B136" s="91" t="s">
        <v>446</v>
      </c>
      <c r="C136" s="92">
        <v>0</v>
      </c>
      <c r="D136" s="48">
        <v>0</v>
      </c>
    </row>
    <row r="137" spans="1:4" ht="9.9499999999999993" customHeight="1" x14ac:dyDescent="0.2">
      <c r="A137" s="47">
        <v>1124</v>
      </c>
      <c r="B137" s="91" t="s">
        <v>447</v>
      </c>
      <c r="C137" s="92">
        <v>0</v>
      </c>
      <c r="D137" s="48">
        <v>0</v>
      </c>
    </row>
    <row r="138" spans="1:4" ht="9.9499999999999993" customHeight="1" x14ac:dyDescent="0.2">
      <c r="A138" s="47">
        <v>1124</v>
      </c>
      <c r="B138" s="91" t="s">
        <v>448</v>
      </c>
      <c r="C138" s="92">
        <v>0</v>
      </c>
      <c r="D138" s="48">
        <v>0</v>
      </c>
    </row>
    <row r="139" spans="1:4" ht="9.9499999999999993" customHeight="1" x14ac:dyDescent="0.2">
      <c r="A139" s="47">
        <v>1124</v>
      </c>
      <c r="B139" s="91" t="s">
        <v>449</v>
      </c>
      <c r="C139" s="48">
        <v>0</v>
      </c>
      <c r="D139" s="48">
        <v>0</v>
      </c>
    </row>
    <row r="140" spans="1:4" ht="9.9499999999999993" customHeight="1" x14ac:dyDescent="0.2">
      <c r="A140" s="47">
        <v>1124</v>
      </c>
      <c r="B140" s="91" t="s">
        <v>450</v>
      </c>
      <c r="C140" s="48">
        <v>0</v>
      </c>
      <c r="D140" s="48">
        <v>0</v>
      </c>
    </row>
    <row r="141" spans="1:4" ht="9.9499999999999993" customHeight="1" x14ac:dyDescent="0.2">
      <c r="A141" s="47">
        <v>1122</v>
      </c>
      <c r="B141" s="91" t="s">
        <v>451</v>
      </c>
      <c r="C141" s="48">
        <v>201211</v>
      </c>
      <c r="D141" s="48">
        <v>169882</v>
      </c>
    </row>
    <row r="142" spans="1:4" ht="9.9499999999999993" customHeight="1" x14ac:dyDescent="0.2">
      <c r="A142" s="47">
        <v>1122</v>
      </c>
      <c r="B142" s="91" t="s">
        <v>452</v>
      </c>
      <c r="C142" s="92">
        <v>0</v>
      </c>
      <c r="D142" s="48">
        <v>0</v>
      </c>
    </row>
    <row r="143" spans="1:4" ht="9.9499999999999993" customHeight="1" x14ac:dyDescent="0.2">
      <c r="A143" s="47">
        <v>1122</v>
      </c>
      <c r="B143" s="91" t="s">
        <v>453</v>
      </c>
      <c r="C143" s="48">
        <v>0</v>
      </c>
      <c r="D143" s="48">
        <v>0</v>
      </c>
    </row>
    <row r="144" spans="1:4" ht="9.9499999999999993" customHeight="1" x14ac:dyDescent="0.2">
      <c r="A144" s="47"/>
      <c r="B144" s="54" t="s">
        <v>454</v>
      </c>
      <c r="C144" s="71">
        <v>2275601.46</v>
      </c>
      <c r="D144" s="71">
        <v>-829897.33000000007</v>
      </c>
    </row>
    <row r="145" spans="1:6" ht="9.9499999999999993" customHeight="1" x14ac:dyDescent="0.2">
      <c r="A145" s="47"/>
      <c r="B145" s="259"/>
      <c r="C145" s="48"/>
      <c r="D145" s="48"/>
    </row>
    <row r="146" spans="1:6" ht="9.9499999999999993" customHeight="1" x14ac:dyDescent="0.25">
      <c r="C146" s="71"/>
      <c r="D146" s="71"/>
      <c r="F146"/>
    </row>
    <row r="147" spans="1:6" ht="9.9499999999999993" customHeight="1" x14ac:dyDescent="0.25">
      <c r="B147" s="32" t="s">
        <v>202</v>
      </c>
      <c r="C147" s="48"/>
      <c r="D147" s="48"/>
      <c r="F147"/>
    </row>
    <row r="149" spans="1:6" x14ac:dyDescent="0.2">
      <c r="B149" s="231" t="s">
        <v>629</v>
      </c>
      <c r="C149" s="232"/>
      <c r="D149" s="233" t="s">
        <v>630</v>
      </c>
      <c r="E149" s="233"/>
    </row>
    <row r="150" spans="1:6" x14ac:dyDescent="0.2">
      <c r="B150" s="232"/>
      <c r="C150" s="234"/>
      <c r="D150" s="235"/>
      <c r="E150" s="231"/>
    </row>
    <row r="151" spans="1:6" x14ac:dyDescent="0.2">
      <c r="B151" s="231"/>
      <c r="C151" s="234"/>
      <c r="D151" s="235"/>
      <c r="E151" s="236"/>
    </row>
    <row r="152" spans="1:6" x14ac:dyDescent="0.2">
      <c r="B152" s="237"/>
      <c r="C152" s="234"/>
      <c r="D152" s="238"/>
      <c r="E152" s="238"/>
    </row>
    <row r="153" spans="1:6" x14ac:dyDescent="0.2">
      <c r="B153" s="231" t="s">
        <v>631</v>
      </c>
      <c r="C153" s="234"/>
      <c r="D153" s="239" t="s">
        <v>632</v>
      </c>
      <c r="E153" s="239"/>
    </row>
  </sheetData>
  <mergeCells count="6">
    <mergeCell ref="A1:C1"/>
    <mergeCell ref="A2:C2"/>
    <mergeCell ref="A3:C3"/>
    <mergeCell ref="D149:E149"/>
    <mergeCell ref="D152:E152"/>
    <mergeCell ref="D153:E153"/>
  </mergeCells>
  <dataValidations count="3">
    <dataValidation allowBlank="1" showInputMessage="1" showErrorMessage="1" prompt="Importe del trimestre anterior" sqref="C56:C62 D56 C53:D53"/>
    <dataValidation allowBlank="1" showInputMessage="1" showErrorMessage="1" prompt="Saldo al 31 de diciembre del año anterior que se presenta" sqref="D7 D51"/>
    <dataValidation allowBlank="1" showInputMessage="1" showErrorMessage="1" prompt="Importe final del periodo que corresponde la información financiera trimestral que se presenta." sqref="C19 C7 D57:D62 C51"/>
  </dataValidation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sqref="A1:C1"/>
    </sheetView>
  </sheetViews>
  <sheetFormatPr baseColWidth="10" defaultColWidth="11.42578125" defaultRowHeight="11.25" x14ac:dyDescent="0.2"/>
  <cols>
    <col min="1" max="1" width="3.85546875" style="56" customWidth="1"/>
    <col min="2" max="2" width="63.140625" style="56" customWidth="1"/>
    <col min="3" max="3" width="17.85546875" style="56" customWidth="1"/>
    <col min="4" max="16384" width="11.42578125" style="56"/>
  </cols>
  <sheetData>
    <row r="1" spans="1:3" s="93" customFormat="1" x14ac:dyDescent="0.2">
      <c r="A1" s="261" t="str">
        <f>[4]ESF!A1</f>
        <v>SISTEMA PARA EL DESARROLLO INTEGRAL DE LA FAMILIA DEL MUNICIPIO DE DOLORES HIDALGO, CUNA DE LA INDEPENDENCIA NACIONAL, GUANAJUATO</v>
      </c>
      <c r="B1" s="262"/>
      <c r="C1" s="263"/>
    </row>
    <row r="2" spans="1:3" s="93" customFormat="1" x14ac:dyDescent="0.25">
      <c r="A2" s="202" t="s">
        <v>455</v>
      </c>
      <c r="B2" s="203"/>
      <c r="C2" s="204"/>
    </row>
    <row r="3" spans="1:3" s="93" customFormat="1" x14ac:dyDescent="0.25">
      <c r="A3" s="202" t="str">
        <f>[4]ESF!A3</f>
        <v>CORRESPONDIENTE DEL 1 DE ENERO AL 31 DE DICIEMBRE DE 2024</v>
      </c>
      <c r="B3" s="203"/>
      <c r="C3" s="204"/>
    </row>
    <row r="4" spans="1:3" s="94" customFormat="1" x14ac:dyDescent="0.2">
      <c r="A4" s="205" t="s">
        <v>456</v>
      </c>
      <c r="B4" s="206"/>
      <c r="C4" s="207"/>
    </row>
    <row r="5" spans="1:3" x14ac:dyDescent="0.2">
      <c r="A5" s="55" t="s">
        <v>457</v>
      </c>
      <c r="B5" s="55"/>
      <c r="C5" s="95">
        <v>39040401.630000003</v>
      </c>
    </row>
    <row r="6" spans="1:3" x14ac:dyDescent="0.2">
      <c r="B6" s="264"/>
      <c r="C6" s="97"/>
    </row>
    <row r="7" spans="1:3" x14ac:dyDescent="0.2">
      <c r="A7" s="265" t="s">
        <v>458</v>
      </c>
      <c r="B7" s="265"/>
      <c r="C7" s="99">
        <v>0</v>
      </c>
    </row>
    <row r="8" spans="1:3" x14ac:dyDescent="0.2">
      <c r="A8" s="266">
        <v>2.1</v>
      </c>
      <c r="B8" s="267" t="s">
        <v>339</v>
      </c>
      <c r="C8" s="102">
        <v>0</v>
      </c>
    </row>
    <row r="9" spans="1:3" x14ac:dyDescent="0.2">
      <c r="A9" s="57">
        <v>2.2000000000000002</v>
      </c>
      <c r="B9" s="268" t="s">
        <v>461</v>
      </c>
      <c r="C9" s="102">
        <v>0</v>
      </c>
    </row>
    <row r="10" spans="1:3" x14ac:dyDescent="0.2">
      <c r="A10" s="57">
        <v>2.2999999999999998</v>
      </c>
      <c r="B10" s="268" t="s">
        <v>330</v>
      </c>
      <c r="C10" s="102">
        <v>0</v>
      </c>
    </row>
    <row r="11" spans="1:3" x14ac:dyDescent="0.2">
      <c r="A11" s="57">
        <v>2.4</v>
      </c>
      <c r="B11" s="268" t="s">
        <v>329</v>
      </c>
      <c r="C11" s="102">
        <v>0</v>
      </c>
    </row>
    <row r="12" spans="1:3" x14ac:dyDescent="0.2">
      <c r="A12" s="57">
        <v>2.5</v>
      </c>
      <c r="B12" s="268" t="s">
        <v>323</v>
      </c>
      <c r="C12" s="102">
        <v>0</v>
      </c>
    </row>
    <row r="13" spans="1:3" x14ac:dyDescent="0.2">
      <c r="A13" s="269">
        <v>2.6</v>
      </c>
      <c r="B13" s="270" t="s">
        <v>466</v>
      </c>
      <c r="C13" s="102">
        <v>0</v>
      </c>
    </row>
    <row r="14" spans="1:3" x14ac:dyDescent="0.2">
      <c r="A14" s="271"/>
      <c r="B14" s="272"/>
      <c r="C14" s="107"/>
    </row>
    <row r="15" spans="1:3" x14ac:dyDescent="0.2">
      <c r="A15" s="265" t="s">
        <v>467</v>
      </c>
      <c r="B15" s="264"/>
      <c r="C15" s="99">
        <v>0</v>
      </c>
    </row>
    <row r="16" spans="1:3" x14ac:dyDescent="0.2">
      <c r="A16" s="273">
        <v>3.1</v>
      </c>
      <c r="B16" s="268" t="s">
        <v>468</v>
      </c>
      <c r="C16" s="102">
        <v>0</v>
      </c>
    </row>
    <row r="17" spans="1:5" x14ac:dyDescent="0.2">
      <c r="A17" s="58">
        <v>3.2</v>
      </c>
      <c r="B17" s="268" t="s">
        <v>469</v>
      </c>
      <c r="C17" s="102">
        <v>0</v>
      </c>
    </row>
    <row r="18" spans="1:5" x14ac:dyDescent="0.2">
      <c r="A18" s="58">
        <v>3.3</v>
      </c>
      <c r="B18" s="270" t="s">
        <v>470</v>
      </c>
      <c r="C18" s="109">
        <v>0</v>
      </c>
    </row>
    <row r="19" spans="1:5" x14ac:dyDescent="0.2">
      <c r="B19" s="274"/>
      <c r="C19" s="111"/>
    </row>
    <row r="20" spans="1:5" x14ac:dyDescent="0.2">
      <c r="A20" s="59" t="s">
        <v>579</v>
      </c>
      <c r="B20" s="59"/>
      <c r="C20" s="95">
        <v>39040401.630000003</v>
      </c>
    </row>
    <row r="22" spans="1:5" x14ac:dyDescent="0.2">
      <c r="B22" s="275" t="s">
        <v>202</v>
      </c>
      <c r="C22" s="275"/>
    </row>
    <row r="23" spans="1:5" x14ac:dyDescent="0.2">
      <c r="B23" s="275"/>
      <c r="C23" s="275"/>
    </row>
    <row r="24" spans="1:5" x14ac:dyDescent="0.2">
      <c r="B24" s="275"/>
      <c r="C24" s="275"/>
    </row>
    <row r="26" spans="1:5" x14ac:dyDescent="0.2">
      <c r="B26" s="276" t="s">
        <v>633</v>
      </c>
      <c r="C26" s="232"/>
      <c r="D26" s="277"/>
      <c r="E26" s="277"/>
    </row>
    <row r="27" spans="1:5" x14ac:dyDescent="0.2">
      <c r="B27" s="231" t="s">
        <v>631</v>
      </c>
      <c r="C27" s="234"/>
      <c r="D27" s="278"/>
      <c r="E27" s="236"/>
    </row>
    <row r="28" spans="1:5" x14ac:dyDescent="0.2">
      <c r="B28" s="231" t="s">
        <v>629</v>
      </c>
      <c r="C28" s="234"/>
      <c r="D28" s="278"/>
      <c r="E28" s="236"/>
    </row>
    <row r="29" spans="1:5" x14ac:dyDescent="0.2">
      <c r="B29" s="236"/>
      <c r="C29" s="234"/>
      <c r="D29" s="279"/>
      <c r="E29" s="279"/>
    </row>
    <row r="30" spans="1:5" x14ac:dyDescent="0.2">
      <c r="C30" s="234"/>
      <c r="D30" s="280"/>
      <c r="E30" s="280"/>
    </row>
    <row r="32" spans="1:5" x14ac:dyDescent="0.2">
      <c r="B32" s="276" t="s">
        <v>633</v>
      </c>
      <c r="C32" s="281"/>
    </row>
    <row r="33" spans="2:3" x14ac:dyDescent="0.2">
      <c r="B33" s="236" t="s">
        <v>632</v>
      </c>
      <c r="C33" s="236"/>
    </row>
    <row r="34" spans="2:3" x14ac:dyDescent="0.2">
      <c r="B34" s="282" t="s">
        <v>630</v>
      </c>
      <c r="C34" s="236"/>
    </row>
    <row r="35" spans="2:3" x14ac:dyDescent="0.2">
      <c r="B35" s="283"/>
      <c r="C35" s="278"/>
    </row>
    <row r="36" spans="2:3" x14ac:dyDescent="0.2">
      <c r="B36" s="236"/>
      <c r="C36" s="284"/>
    </row>
    <row r="37" spans="2:3" x14ac:dyDescent="0.2">
      <c r="B37" s="285"/>
      <c r="C37" s="285"/>
    </row>
  </sheetData>
  <mergeCells count="8">
    <mergeCell ref="D29:E29"/>
    <mergeCell ref="D30:E30"/>
    <mergeCell ref="A1:C1"/>
    <mergeCell ref="A2:C2"/>
    <mergeCell ref="A3:C3"/>
    <mergeCell ref="A4:C4"/>
    <mergeCell ref="B22:C24"/>
    <mergeCell ref="D26:E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>
      <selection sqref="A1:C1"/>
    </sheetView>
  </sheetViews>
  <sheetFormatPr baseColWidth="10" defaultColWidth="11.42578125" defaultRowHeight="11.25" x14ac:dyDescent="0.2"/>
  <cols>
    <col min="1" max="1" width="3.85546875" style="56" customWidth="1"/>
    <col min="2" max="2" width="62.140625" style="56" customWidth="1"/>
    <col min="3" max="3" width="17.85546875" style="56" customWidth="1"/>
    <col min="4" max="16384" width="11.42578125" style="56"/>
  </cols>
  <sheetData>
    <row r="1" spans="1:3" s="112" customFormat="1" x14ac:dyDescent="0.2">
      <c r="A1" s="286" t="str">
        <f>[4]ESF!A1</f>
        <v>SISTEMA PARA EL DESARROLLO INTEGRAL DE LA FAMILIA DEL MUNICIPIO DE DOLORES HIDALGO, CUNA DE LA INDEPENDENCIA NACIONAL, GUANAJUATO</v>
      </c>
      <c r="B1" s="287"/>
      <c r="C1" s="288"/>
    </row>
    <row r="2" spans="1:3" s="112" customFormat="1" x14ac:dyDescent="0.25">
      <c r="A2" s="211" t="s">
        <v>503</v>
      </c>
      <c r="B2" s="212"/>
      <c r="C2" s="213"/>
    </row>
    <row r="3" spans="1:3" s="112" customFormat="1" x14ac:dyDescent="0.25">
      <c r="A3" s="211" t="str">
        <f>[4]ESF!A3</f>
        <v>CORRESPONDIENTE DEL 1 DE ENERO AL 31 DE DICIEMBRE DE 2024</v>
      </c>
      <c r="B3" s="212"/>
      <c r="C3" s="213"/>
    </row>
    <row r="4" spans="1:3" x14ac:dyDescent="0.2">
      <c r="A4" s="205" t="s">
        <v>456</v>
      </c>
      <c r="B4" s="206"/>
      <c r="C4" s="207"/>
    </row>
    <row r="5" spans="1:3" x14ac:dyDescent="0.2">
      <c r="A5" s="62" t="s">
        <v>502</v>
      </c>
      <c r="B5" s="55"/>
      <c r="C5" s="113">
        <v>37094322.25</v>
      </c>
    </row>
    <row r="6" spans="1:3" x14ac:dyDescent="0.2">
      <c r="A6" s="61"/>
      <c r="B6" s="96"/>
      <c r="C6" s="114"/>
    </row>
    <row r="7" spans="1:3" x14ac:dyDescent="0.2">
      <c r="A7" s="98" t="s">
        <v>501</v>
      </c>
      <c r="B7" s="115"/>
      <c r="C7" s="99">
        <v>126576.72</v>
      </c>
    </row>
    <row r="8" spans="1:3" x14ac:dyDescent="0.2">
      <c r="A8" s="116">
        <v>2.1</v>
      </c>
      <c r="B8" s="117" t="s">
        <v>308</v>
      </c>
      <c r="C8" s="118">
        <v>0</v>
      </c>
    </row>
    <row r="9" spans="1:3" x14ac:dyDescent="0.2">
      <c r="A9" s="116">
        <v>2.2000000000000002</v>
      </c>
      <c r="B9" s="117" t="s">
        <v>311</v>
      </c>
      <c r="C9" s="118">
        <v>0</v>
      </c>
    </row>
    <row r="10" spans="1:3" x14ac:dyDescent="0.2">
      <c r="A10" s="119">
        <v>2.2999999999999998</v>
      </c>
      <c r="B10" s="120" t="s">
        <v>128</v>
      </c>
      <c r="C10" s="118">
        <v>72897.52</v>
      </c>
    </row>
    <row r="11" spans="1:3" x14ac:dyDescent="0.2">
      <c r="A11" s="119">
        <v>2.4</v>
      </c>
      <c r="B11" s="120" t="s">
        <v>129</v>
      </c>
      <c r="C11" s="118">
        <v>42659.199999999997</v>
      </c>
    </row>
    <row r="12" spans="1:3" x14ac:dyDescent="0.2">
      <c r="A12" s="119">
        <v>2.5</v>
      </c>
      <c r="B12" s="120" t="s">
        <v>130</v>
      </c>
      <c r="C12" s="118">
        <v>11020</v>
      </c>
    </row>
    <row r="13" spans="1:3" x14ac:dyDescent="0.2">
      <c r="A13" s="119">
        <v>2.6</v>
      </c>
      <c r="B13" s="120" t="s">
        <v>131</v>
      </c>
      <c r="C13" s="118">
        <v>0</v>
      </c>
    </row>
    <row r="14" spans="1:3" x14ac:dyDescent="0.2">
      <c r="A14" s="119">
        <v>2.7</v>
      </c>
      <c r="B14" s="120" t="s">
        <v>132</v>
      </c>
      <c r="C14" s="118">
        <v>0</v>
      </c>
    </row>
    <row r="15" spans="1:3" x14ac:dyDescent="0.2">
      <c r="A15" s="119">
        <v>2.8</v>
      </c>
      <c r="B15" s="120" t="s">
        <v>133</v>
      </c>
      <c r="C15" s="118">
        <v>0</v>
      </c>
    </row>
    <row r="16" spans="1:3" x14ac:dyDescent="0.2">
      <c r="A16" s="119">
        <v>2.9</v>
      </c>
      <c r="B16" s="120" t="s">
        <v>135</v>
      </c>
      <c r="C16" s="118">
        <v>0</v>
      </c>
    </row>
    <row r="17" spans="1:3" x14ac:dyDescent="0.2">
      <c r="A17" s="119" t="s">
        <v>500</v>
      </c>
      <c r="B17" s="120" t="s">
        <v>499</v>
      </c>
      <c r="C17" s="118">
        <v>0</v>
      </c>
    </row>
    <row r="18" spans="1:3" x14ac:dyDescent="0.2">
      <c r="A18" s="119" t="s">
        <v>498</v>
      </c>
      <c r="B18" s="120" t="s">
        <v>139</v>
      </c>
      <c r="C18" s="118">
        <v>0</v>
      </c>
    </row>
    <row r="19" spans="1:3" x14ac:dyDescent="0.2">
      <c r="A19" s="119" t="s">
        <v>497</v>
      </c>
      <c r="B19" s="120" t="s">
        <v>496</v>
      </c>
      <c r="C19" s="118">
        <v>0</v>
      </c>
    </row>
    <row r="20" spans="1:3" x14ac:dyDescent="0.2">
      <c r="A20" s="119" t="s">
        <v>495</v>
      </c>
      <c r="B20" s="120" t="s">
        <v>494</v>
      </c>
      <c r="C20" s="118">
        <v>0</v>
      </c>
    </row>
    <row r="21" spans="1:3" x14ac:dyDescent="0.2">
      <c r="A21" s="119" t="s">
        <v>493</v>
      </c>
      <c r="B21" s="120" t="s">
        <v>492</v>
      </c>
      <c r="C21" s="118">
        <v>0</v>
      </c>
    </row>
    <row r="22" spans="1:3" x14ac:dyDescent="0.2">
      <c r="A22" s="119" t="s">
        <v>491</v>
      </c>
      <c r="B22" s="120" t="s">
        <v>490</v>
      </c>
      <c r="C22" s="118">
        <v>0</v>
      </c>
    </row>
    <row r="23" spans="1:3" x14ac:dyDescent="0.2">
      <c r="A23" s="119" t="s">
        <v>489</v>
      </c>
      <c r="B23" s="120" t="s">
        <v>488</v>
      </c>
      <c r="C23" s="118">
        <v>0</v>
      </c>
    </row>
    <row r="24" spans="1:3" x14ac:dyDescent="0.2">
      <c r="A24" s="119" t="s">
        <v>487</v>
      </c>
      <c r="B24" s="120" t="s">
        <v>486</v>
      </c>
      <c r="C24" s="118">
        <v>0</v>
      </c>
    </row>
    <row r="25" spans="1:3" x14ac:dyDescent="0.2">
      <c r="A25" s="119" t="s">
        <v>485</v>
      </c>
      <c r="B25" s="120" t="s">
        <v>484</v>
      </c>
      <c r="C25" s="118">
        <v>0</v>
      </c>
    </row>
    <row r="26" spans="1:3" x14ac:dyDescent="0.2">
      <c r="A26" s="119" t="s">
        <v>483</v>
      </c>
      <c r="B26" s="120" t="s">
        <v>482</v>
      </c>
      <c r="C26" s="118">
        <v>0</v>
      </c>
    </row>
    <row r="27" spans="1:3" x14ac:dyDescent="0.2">
      <c r="A27" s="119" t="s">
        <v>481</v>
      </c>
      <c r="B27" s="120" t="s">
        <v>480</v>
      </c>
      <c r="C27" s="118">
        <v>0</v>
      </c>
    </row>
    <row r="28" spans="1:3" x14ac:dyDescent="0.2">
      <c r="A28" s="119" t="s">
        <v>479</v>
      </c>
      <c r="B28" s="117" t="s">
        <v>478</v>
      </c>
      <c r="C28" s="118">
        <v>0</v>
      </c>
    </row>
    <row r="29" spans="1:3" x14ac:dyDescent="0.2">
      <c r="A29" s="121"/>
      <c r="B29" s="122"/>
      <c r="C29" s="123"/>
    </row>
    <row r="30" spans="1:3" x14ac:dyDescent="0.2">
      <c r="A30" s="124" t="s">
        <v>477</v>
      </c>
      <c r="B30" s="125"/>
      <c r="C30" s="126">
        <v>487821.28</v>
      </c>
    </row>
    <row r="31" spans="1:3" x14ac:dyDescent="0.2">
      <c r="A31" s="119" t="s">
        <v>476</v>
      </c>
      <c r="B31" s="120" t="s">
        <v>233</v>
      </c>
      <c r="C31" s="118">
        <v>487821.28</v>
      </c>
    </row>
    <row r="32" spans="1:3" x14ac:dyDescent="0.2">
      <c r="A32" s="119" t="s">
        <v>475</v>
      </c>
      <c r="B32" s="120" t="s">
        <v>224</v>
      </c>
      <c r="C32" s="118">
        <v>0</v>
      </c>
    </row>
    <row r="33" spans="1:3" x14ac:dyDescent="0.2">
      <c r="A33" s="119" t="s">
        <v>474</v>
      </c>
      <c r="B33" s="120" t="s">
        <v>221</v>
      </c>
      <c r="C33" s="118">
        <v>0</v>
      </c>
    </row>
    <row r="34" spans="1:3" x14ac:dyDescent="0.2">
      <c r="A34" s="119" t="s">
        <v>473</v>
      </c>
      <c r="B34" s="120" t="s">
        <v>215</v>
      </c>
      <c r="C34" s="118">
        <v>0</v>
      </c>
    </row>
    <row r="35" spans="1:3" x14ac:dyDescent="0.2">
      <c r="A35" s="119" t="s">
        <v>472</v>
      </c>
      <c r="B35" s="120" t="s">
        <v>204</v>
      </c>
      <c r="C35" s="118">
        <v>0</v>
      </c>
    </row>
    <row r="36" spans="1:3" x14ac:dyDescent="0.2">
      <c r="A36" s="119" t="s">
        <v>619</v>
      </c>
      <c r="B36" s="120" t="s">
        <v>620</v>
      </c>
      <c r="C36" s="118">
        <v>0</v>
      </c>
    </row>
    <row r="37" spans="1:3" x14ac:dyDescent="0.2">
      <c r="A37" s="119" t="s">
        <v>621</v>
      </c>
      <c r="B37" s="117" t="s">
        <v>471</v>
      </c>
      <c r="C37" s="127">
        <v>0</v>
      </c>
    </row>
    <row r="38" spans="1:3" x14ac:dyDescent="0.2">
      <c r="A38" s="61"/>
      <c r="B38" s="128"/>
      <c r="C38" s="129"/>
    </row>
    <row r="39" spans="1:3" x14ac:dyDescent="0.2">
      <c r="A39" s="60" t="s">
        <v>580</v>
      </c>
      <c r="B39" s="55"/>
      <c r="C39" s="95">
        <v>37455566.810000002</v>
      </c>
    </row>
    <row r="41" spans="1:3" x14ac:dyDescent="0.2">
      <c r="B41" s="289" t="s">
        <v>202</v>
      </c>
      <c r="C41" s="289"/>
    </row>
    <row r="42" spans="1:3" x14ac:dyDescent="0.2">
      <c r="B42" s="290"/>
      <c r="C42" s="290"/>
    </row>
    <row r="44" spans="1:3" x14ac:dyDescent="0.2">
      <c r="B44" s="276" t="s">
        <v>633</v>
      </c>
    </row>
    <row r="45" spans="1:3" x14ac:dyDescent="0.2">
      <c r="B45" s="231" t="s">
        <v>631</v>
      </c>
    </row>
    <row r="46" spans="1:3" x14ac:dyDescent="0.2">
      <c r="B46" s="231" t="s">
        <v>629</v>
      </c>
    </row>
    <row r="47" spans="1:3" x14ac:dyDescent="0.2">
      <c r="B47" s="236"/>
    </row>
    <row r="50" spans="2:2" x14ac:dyDescent="0.2">
      <c r="B50" s="276" t="s">
        <v>633</v>
      </c>
    </row>
    <row r="51" spans="2:2" x14ac:dyDescent="0.2">
      <c r="B51" s="236" t="s">
        <v>632</v>
      </c>
    </row>
    <row r="52" spans="2:2" x14ac:dyDescent="0.2">
      <c r="B52" s="282" t="s">
        <v>630</v>
      </c>
    </row>
  </sheetData>
  <mergeCells count="5">
    <mergeCell ref="A1:C1"/>
    <mergeCell ref="A2:C2"/>
    <mergeCell ref="A3:C3"/>
    <mergeCell ref="A4:C4"/>
    <mergeCell ref="B41:C4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sqref="A1:F1"/>
    </sheetView>
  </sheetViews>
  <sheetFormatPr baseColWidth="10" defaultColWidth="9.140625" defaultRowHeight="11.25" x14ac:dyDescent="0.2"/>
  <cols>
    <col min="1" max="1" width="12.85546875" style="67" customWidth="1"/>
    <col min="2" max="2" width="72.140625" style="67" customWidth="1"/>
    <col min="3" max="7" width="15.85546875" style="67" customWidth="1"/>
    <col min="8" max="8" width="11.85546875" style="67" customWidth="1"/>
    <col min="9" max="9" width="13.42578125" style="67" customWidth="1"/>
    <col min="10" max="10" width="13.140625" style="67" customWidth="1"/>
    <col min="11" max="16384" width="9.140625" style="67"/>
  </cols>
  <sheetData>
    <row r="1" spans="1:10" x14ac:dyDescent="0.2">
      <c r="A1" s="198" t="str">
        <f>[4]ESF!A1</f>
        <v>SISTEMA PARA EL DESARROLLO INTEGRAL DE LA FAMILIA DEL MUNICIPIO DE DOLORES HIDALGO, CUNA DE LA INDEPENDENCIA NACIONAL, GUANAJUATO</v>
      </c>
      <c r="B1" s="198"/>
      <c r="C1" s="198"/>
      <c r="D1" s="198"/>
      <c r="E1" s="198"/>
      <c r="F1" s="198"/>
      <c r="G1" s="42" t="s">
        <v>60</v>
      </c>
      <c r="H1" s="43">
        <f>'[4]Notas a los Edos Financieros'!D1</f>
        <v>2024</v>
      </c>
    </row>
    <row r="2" spans="1:10" ht="18.95" customHeight="1" x14ac:dyDescent="0.2">
      <c r="A2" s="198" t="s">
        <v>552</v>
      </c>
      <c r="B2" s="214"/>
      <c r="C2" s="214"/>
      <c r="D2" s="214"/>
      <c r="E2" s="214"/>
      <c r="F2" s="214"/>
      <c r="G2" s="42" t="s">
        <v>62</v>
      </c>
      <c r="H2" s="43" t="str">
        <f>'[4]Notas a los Edos Financieros'!D2</f>
        <v>Trimestral</v>
      </c>
    </row>
    <row r="3" spans="1:10" ht="17.25" customHeight="1" x14ac:dyDescent="0.2">
      <c r="A3" s="198" t="str">
        <f>[4]ESF!A3</f>
        <v>CORRESPONDIENTE DEL 1 DE ENERO AL 31 DE DICIEMBRE DE 2024</v>
      </c>
      <c r="B3" s="214"/>
      <c r="C3" s="214"/>
      <c r="D3" s="214"/>
      <c r="E3" s="214"/>
      <c r="F3" s="214"/>
      <c r="G3" s="42" t="s">
        <v>63</v>
      </c>
      <c r="H3" s="43">
        <f>+[4]ESF!H3</f>
        <v>4</v>
      </c>
    </row>
    <row r="4" spans="1:10" ht="17.25" customHeight="1" x14ac:dyDescent="0.2">
      <c r="A4" s="44" t="s">
        <v>64</v>
      </c>
      <c r="B4" s="45"/>
      <c r="C4" s="45"/>
      <c r="D4" s="45"/>
      <c r="E4" s="45"/>
      <c r="F4" s="45"/>
      <c r="G4" s="45"/>
      <c r="H4" s="45"/>
    </row>
    <row r="7" spans="1:10" ht="24.95" customHeight="1" x14ac:dyDescent="0.2">
      <c r="A7" s="63" t="s">
        <v>66</v>
      </c>
      <c r="B7" s="63" t="s">
        <v>551</v>
      </c>
      <c r="C7" s="291" t="s">
        <v>550</v>
      </c>
      <c r="D7" s="291" t="s">
        <v>549</v>
      </c>
      <c r="E7" s="291" t="s">
        <v>548</v>
      </c>
      <c r="F7" s="291" t="s">
        <v>547</v>
      </c>
      <c r="G7" s="291" t="s">
        <v>542</v>
      </c>
      <c r="H7" s="291" t="s">
        <v>546</v>
      </c>
      <c r="I7" s="291" t="s">
        <v>545</v>
      </c>
      <c r="J7" s="291" t="s">
        <v>544</v>
      </c>
    </row>
    <row r="8" spans="1:10" s="52" customFormat="1" x14ac:dyDescent="0.2">
      <c r="A8" s="50">
        <v>7000</v>
      </c>
      <c r="B8" s="52" t="s">
        <v>543</v>
      </c>
    </row>
    <row r="9" spans="1:10" ht="9.9499999999999993" customHeight="1" x14ac:dyDescent="0.2">
      <c r="A9" s="67">
        <v>7110</v>
      </c>
      <c r="B9" s="67" t="s">
        <v>542</v>
      </c>
      <c r="C9" s="48">
        <v>0</v>
      </c>
      <c r="D9" s="48">
        <v>0</v>
      </c>
      <c r="E9" s="48">
        <v>0</v>
      </c>
      <c r="F9" s="48">
        <v>0</v>
      </c>
    </row>
    <row r="10" spans="1:10" ht="9.9499999999999993" customHeight="1" x14ac:dyDescent="0.2">
      <c r="A10" s="67">
        <v>7120</v>
      </c>
      <c r="B10" s="67" t="s">
        <v>541</v>
      </c>
      <c r="C10" s="48">
        <v>0</v>
      </c>
      <c r="D10" s="48">
        <v>0</v>
      </c>
      <c r="E10" s="48">
        <v>0</v>
      </c>
      <c r="F10" s="48">
        <v>0</v>
      </c>
    </row>
    <row r="11" spans="1:10" x14ac:dyDescent="0.2">
      <c r="A11" s="67">
        <v>7130</v>
      </c>
      <c r="B11" s="67" t="s">
        <v>540</v>
      </c>
      <c r="C11" s="48">
        <v>0</v>
      </c>
      <c r="D11" s="48">
        <v>0</v>
      </c>
      <c r="E11" s="48">
        <v>0</v>
      </c>
      <c r="F11" s="48">
        <v>0</v>
      </c>
    </row>
    <row r="12" spans="1:10" x14ac:dyDescent="0.2">
      <c r="A12" s="67">
        <v>7140</v>
      </c>
      <c r="B12" s="67" t="s">
        <v>539</v>
      </c>
      <c r="C12" s="48">
        <v>0</v>
      </c>
      <c r="D12" s="48">
        <v>0</v>
      </c>
      <c r="E12" s="48">
        <v>0</v>
      </c>
      <c r="F12" s="48">
        <v>0</v>
      </c>
    </row>
    <row r="13" spans="1:10" x14ac:dyDescent="0.2">
      <c r="A13" s="67">
        <v>7150</v>
      </c>
      <c r="B13" s="67" t="s">
        <v>538</v>
      </c>
      <c r="C13" s="48">
        <v>0</v>
      </c>
      <c r="D13" s="48">
        <v>0</v>
      </c>
      <c r="E13" s="48">
        <v>0</v>
      </c>
      <c r="F13" s="48">
        <v>0</v>
      </c>
    </row>
    <row r="14" spans="1:10" x14ac:dyDescent="0.2">
      <c r="A14" s="67">
        <v>7160</v>
      </c>
      <c r="B14" s="67" t="s">
        <v>537</v>
      </c>
      <c r="C14" s="48">
        <v>0</v>
      </c>
      <c r="D14" s="48">
        <v>0</v>
      </c>
      <c r="E14" s="48">
        <v>0</v>
      </c>
      <c r="F14" s="48">
        <v>0</v>
      </c>
    </row>
    <row r="15" spans="1:10" x14ac:dyDescent="0.2">
      <c r="A15" s="67">
        <v>7210</v>
      </c>
      <c r="B15" s="67" t="s">
        <v>536</v>
      </c>
      <c r="C15" s="48">
        <v>0</v>
      </c>
      <c r="D15" s="48">
        <v>0</v>
      </c>
      <c r="E15" s="48">
        <v>0</v>
      </c>
      <c r="F15" s="48">
        <v>0</v>
      </c>
    </row>
    <row r="16" spans="1:10" x14ac:dyDescent="0.2">
      <c r="A16" s="67">
        <v>7220</v>
      </c>
      <c r="B16" s="67" t="s">
        <v>535</v>
      </c>
      <c r="C16" s="48">
        <v>0</v>
      </c>
      <c r="D16" s="48">
        <v>0</v>
      </c>
      <c r="E16" s="48">
        <v>0</v>
      </c>
      <c r="F16" s="48">
        <v>0</v>
      </c>
    </row>
    <row r="17" spans="1:6" x14ac:dyDescent="0.2">
      <c r="A17" s="67">
        <v>7230</v>
      </c>
      <c r="B17" s="67" t="s">
        <v>534</v>
      </c>
      <c r="C17" s="48">
        <v>0</v>
      </c>
      <c r="D17" s="48">
        <v>0</v>
      </c>
      <c r="E17" s="48">
        <v>0</v>
      </c>
      <c r="F17" s="48">
        <v>0</v>
      </c>
    </row>
    <row r="18" spans="1:6" x14ac:dyDescent="0.2">
      <c r="A18" s="67">
        <v>7240</v>
      </c>
      <c r="B18" s="67" t="s">
        <v>533</v>
      </c>
      <c r="C18" s="48">
        <v>0</v>
      </c>
      <c r="D18" s="48">
        <v>0</v>
      </c>
      <c r="E18" s="48">
        <v>0</v>
      </c>
      <c r="F18" s="48">
        <v>0</v>
      </c>
    </row>
    <row r="19" spans="1:6" x14ac:dyDescent="0.2">
      <c r="A19" s="67">
        <v>7250</v>
      </c>
      <c r="B19" s="67" t="s">
        <v>532</v>
      </c>
      <c r="C19" s="48">
        <v>0</v>
      </c>
      <c r="D19" s="48">
        <v>0</v>
      </c>
      <c r="E19" s="48">
        <v>0</v>
      </c>
      <c r="F19" s="48">
        <v>0</v>
      </c>
    </row>
    <row r="20" spans="1:6" x14ac:dyDescent="0.2">
      <c r="A20" s="67">
        <v>7260</v>
      </c>
      <c r="B20" s="67" t="s">
        <v>531</v>
      </c>
      <c r="C20" s="48">
        <v>0</v>
      </c>
      <c r="D20" s="48">
        <v>0</v>
      </c>
      <c r="E20" s="48">
        <v>0</v>
      </c>
      <c r="F20" s="48">
        <v>0</v>
      </c>
    </row>
    <row r="21" spans="1:6" ht="9.9499999999999993" customHeight="1" x14ac:dyDescent="0.2">
      <c r="A21" s="67">
        <v>7310</v>
      </c>
      <c r="B21" s="67" t="s">
        <v>530</v>
      </c>
      <c r="C21" s="48">
        <v>0</v>
      </c>
      <c r="D21" s="48">
        <v>0</v>
      </c>
      <c r="E21" s="48">
        <v>0</v>
      </c>
      <c r="F21" s="48">
        <v>0</v>
      </c>
    </row>
    <row r="22" spans="1:6" ht="9.9499999999999993" customHeight="1" x14ac:dyDescent="0.2">
      <c r="A22" s="67">
        <v>7320</v>
      </c>
      <c r="B22" s="67" t="s">
        <v>529</v>
      </c>
      <c r="C22" s="48">
        <v>0</v>
      </c>
      <c r="D22" s="48">
        <v>0</v>
      </c>
      <c r="E22" s="48">
        <v>0</v>
      </c>
      <c r="F22" s="48">
        <v>0</v>
      </c>
    </row>
    <row r="23" spans="1:6" x14ac:dyDescent="0.2">
      <c r="A23" s="67">
        <v>7330</v>
      </c>
      <c r="B23" s="67" t="s">
        <v>528</v>
      </c>
      <c r="C23" s="48">
        <v>0</v>
      </c>
      <c r="D23" s="48">
        <v>0</v>
      </c>
      <c r="E23" s="48">
        <v>0</v>
      </c>
      <c r="F23" s="48">
        <v>0</v>
      </c>
    </row>
    <row r="24" spans="1:6" x14ac:dyDescent="0.2">
      <c r="A24" s="67">
        <v>7340</v>
      </c>
      <c r="B24" s="67" t="s">
        <v>527</v>
      </c>
      <c r="C24" s="48">
        <v>0</v>
      </c>
      <c r="D24" s="48">
        <v>0</v>
      </c>
      <c r="E24" s="48">
        <v>0</v>
      </c>
      <c r="F24" s="48">
        <v>0</v>
      </c>
    </row>
    <row r="25" spans="1:6" ht="9.9499999999999993" customHeight="1" x14ac:dyDescent="0.2">
      <c r="A25" s="67">
        <v>7350</v>
      </c>
      <c r="B25" s="67" t="s">
        <v>526</v>
      </c>
      <c r="C25" s="48">
        <v>0</v>
      </c>
      <c r="D25" s="48">
        <v>0</v>
      </c>
      <c r="E25" s="48">
        <v>0</v>
      </c>
      <c r="F25" s="48">
        <v>0</v>
      </c>
    </row>
    <row r="26" spans="1:6" ht="9.9499999999999993" customHeight="1" x14ac:dyDescent="0.2">
      <c r="A26" s="67">
        <v>7360</v>
      </c>
      <c r="B26" s="67" t="s">
        <v>525</v>
      </c>
      <c r="C26" s="48">
        <v>0</v>
      </c>
      <c r="D26" s="48">
        <v>0</v>
      </c>
      <c r="E26" s="48">
        <v>0</v>
      </c>
      <c r="F26" s="48">
        <v>0</v>
      </c>
    </row>
    <row r="27" spans="1:6" x14ac:dyDescent="0.2">
      <c r="A27" s="67">
        <v>7410</v>
      </c>
      <c r="B27" s="67" t="s">
        <v>524</v>
      </c>
      <c r="C27" s="48">
        <v>0</v>
      </c>
      <c r="D27" s="48">
        <v>0</v>
      </c>
      <c r="E27" s="48">
        <v>0</v>
      </c>
      <c r="F27" s="48">
        <v>0</v>
      </c>
    </row>
    <row r="28" spans="1:6" x14ac:dyDescent="0.2">
      <c r="A28" s="67">
        <v>7420</v>
      </c>
      <c r="B28" s="67" t="s">
        <v>523</v>
      </c>
      <c r="C28" s="48">
        <v>0</v>
      </c>
      <c r="D28" s="48">
        <v>0</v>
      </c>
      <c r="E28" s="48">
        <v>0</v>
      </c>
      <c r="F28" s="48">
        <v>0</v>
      </c>
    </row>
    <row r="29" spans="1:6" x14ac:dyDescent="0.2">
      <c r="A29" s="67">
        <v>7510</v>
      </c>
      <c r="B29" s="67" t="s">
        <v>522</v>
      </c>
      <c r="C29" s="48">
        <v>0</v>
      </c>
      <c r="D29" s="48">
        <v>0</v>
      </c>
      <c r="E29" s="48">
        <v>0</v>
      </c>
      <c r="F29" s="48">
        <v>0</v>
      </c>
    </row>
    <row r="30" spans="1:6" x14ac:dyDescent="0.2">
      <c r="A30" s="67">
        <v>7520</v>
      </c>
      <c r="B30" s="67" t="s">
        <v>521</v>
      </c>
      <c r="C30" s="48">
        <v>0</v>
      </c>
      <c r="D30" s="48">
        <v>0</v>
      </c>
      <c r="E30" s="48">
        <v>0</v>
      </c>
      <c r="F30" s="48">
        <v>0</v>
      </c>
    </row>
    <row r="31" spans="1:6" x14ac:dyDescent="0.2">
      <c r="A31" s="67">
        <v>7610</v>
      </c>
      <c r="B31" s="67" t="s">
        <v>520</v>
      </c>
      <c r="C31" s="48">
        <v>0</v>
      </c>
      <c r="D31" s="48">
        <v>0</v>
      </c>
      <c r="E31" s="48">
        <v>0</v>
      </c>
      <c r="F31" s="48">
        <v>0</v>
      </c>
    </row>
    <row r="32" spans="1:6" x14ac:dyDescent="0.2">
      <c r="A32" s="67">
        <v>7620</v>
      </c>
      <c r="B32" s="67" t="s">
        <v>519</v>
      </c>
      <c r="C32" s="48">
        <v>0</v>
      </c>
      <c r="D32" s="48">
        <v>0</v>
      </c>
      <c r="E32" s="48">
        <v>0</v>
      </c>
      <c r="F32" s="48">
        <v>0</v>
      </c>
    </row>
    <row r="33" spans="1:6" ht="9.9499999999999993" customHeight="1" x14ac:dyDescent="0.2">
      <c r="A33" s="67">
        <v>7630</v>
      </c>
      <c r="B33" s="67" t="s">
        <v>518</v>
      </c>
      <c r="C33" s="48">
        <v>0</v>
      </c>
      <c r="D33" s="48">
        <v>0</v>
      </c>
      <c r="E33" s="48">
        <v>0</v>
      </c>
      <c r="F33" s="48">
        <v>0</v>
      </c>
    </row>
    <row r="34" spans="1:6" ht="9.9499999999999993" customHeight="1" x14ac:dyDescent="0.2">
      <c r="A34" s="67">
        <v>7640</v>
      </c>
      <c r="B34" s="67" t="s">
        <v>517</v>
      </c>
      <c r="C34" s="48">
        <v>0</v>
      </c>
      <c r="D34" s="48">
        <v>0</v>
      </c>
      <c r="E34" s="48">
        <v>0</v>
      </c>
      <c r="F34" s="48">
        <v>0</v>
      </c>
    </row>
    <row r="35" spans="1:6" s="52" customFormat="1" ht="12.75" customHeight="1" x14ac:dyDescent="0.2">
      <c r="A35" s="50">
        <v>8000</v>
      </c>
      <c r="B35" s="52" t="s">
        <v>516</v>
      </c>
    </row>
    <row r="36" spans="1:6" ht="9.9499999999999993" customHeight="1" x14ac:dyDescent="0.2">
      <c r="C36" s="48"/>
      <c r="D36" s="48"/>
      <c r="E36" s="48"/>
      <c r="F36" s="48"/>
    </row>
    <row r="37" spans="1:6" ht="12" customHeight="1" x14ac:dyDescent="0.2">
      <c r="B37" s="292" t="s">
        <v>634</v>
      </c>
      <c r="C37" s="293"/>
      <c r="D37" s="48"/>
      <c r="E37" s="48"/>
      <c r="F37" s="48"/>
    </row>
    <row r="38" spans="1:6" ht="12" customHeight="1" x14ac:dyDescent="0.2">
      <c r="B38" s="294" t="s">
        <v>623</v>
      </c>
      <c r="C38" s="295"/>
      <c r="D38" s="48"/>
      <c r="E38" s="48"/>
      <c r="F38" s="48"/>
    </row>
    <row r="39" spans="1:6" ht="12" customHeight="1" x14ac:dyDescent="0.2">
      <c r="B39" s="294" t="s">
        <v>635</v>
      </c>
      <c r="C39" s="295"/>
      <c r="D39" s="48"/>
      <c r="E39" s="48"/>
      <c r="F39" s="48"/>
    </row>
    <row r="40" spans="1:6" ht="12" customHeight="1" x14ac:dyDescent="0.2">
      <c r="B40" s="296"/>
      <c r="C40" s="297"/>
      <c r="D40" s="48"/>
      <c r="E40" s="48"/>
      <c r="F40" s="48"/>
    </row>
    <row r="41" spans="1:6" ht="13.5" customHeight="1" x14ac:dyDescent="0.2">
      <c r="B41" s="298" t="s">
        <v>551</v>
      </c>
      <c r="C41" s="299">
        <v>2024</v>
      </c>
      <c r="D41" s="48"/>
      <c r="E41" s="48"/>
      <c r="F41" s="48"/>
    </row>
    <row r="42" spans="1:6" ht="11.25" customHeight="1" x14ac:dyDescent="0.2">
      <c r="B42" s="300" t="s">
        <v>515</v>
      </c>
      <c r="C42" s="166">
        <v>0</v>
      </c>
      <c r="D42" s="48"/>
      <c r="E42" s="48"/>
      <c r="F42" s="48"/>
    </row>
    <row r="43" spans="1:6" ht="11.25" customHeight="1" x14ac:dyDescent="0.2">
      <c r="B43" s="300" t="s">
        <v>514</v>
      </c>
      <c r="C43" s="166">
        <v>0</v>
      </c>
      <c r="D43" s="48"/>
      <c r="E43" s="48"/>
      <c r="F43" s="48"/>
    </row>
    <row r="44" spans="1:6" ht="11.25" customHeight="1" x14ac:dyDescent="0.2">
      <c r="B44" s="300" t="s">
        <v>513</v>
      </c>
      <c r="C44" s="166">
        <v>0</v>
      </c>
      <c r="D44" s="48"/>
      <c r="E44" s="48"/>
      <c r="F44" s="48"/>
    </row>
    <row r="45" spans="1:6" ht="11.25" customHeight="1" x14ac:dyDescent="0.2">
      <c r="B45" s="300" t="s">
        <v>512</v>
      </c>
      <c r="C45" s="166">
        <v>0</v>
      </c>
      <c r="D45" s="48"/>
      <c r="E45" s="48"/>
      <c r="F45" s="48"/>
    </row>
    <row r="46" spans="1:6" ht="11.25" customHeight="1" x14ac:dyDescent="0.2">
      <c r="B46" s="300" t="s">
        <v>511</v>
      </c>
      <c r="C46" s="166">
        <v>0</v>
      </c>
      <c r="D46" s="48"/>
      <c r="E46" s="48"/>
      <c r="F46" s="48"/>
    </row>
    <row r="47" spans="1:6" ht="9.9499999999999993" customHeight="1" x14ac:dyDescent="0.2">
      <c r="C47" s="48"/>
      <c r="D47" s="48"/>
      <c r="E47" s="48"/>
      <c r="F47" s="48"/>
    </row>
    <row r="48" spans="1:6" ht="12" customHeight="1" x14ac:dyDescent="0.2">
      <c r="B48" s="292" t="s">
        <v>634</v>
      </c>
      <c r="C48" s="293"/>
      <c r="D48" s="48"/>
      <c r="E48" s="48"/>
      <c r="F48" s="48"/>
    </row>
    <row r="49" spans="1:6" ht="12" customHeight="1" x14ac:dyDescent="0.2">
      <c r="B49" s="294" t="s">
        <v>624</v>
      </c>
      <c r="C49" s="295"/>
      <c r="D49" s="48"/>
      <c r="E49" s="48"/>
      <c r="F49" s="48"/>
    </row>
    <row r="50" spans="1:6" ht="12" customHeight="1" x14ac:dyDescent="0.2">
      <c r="B50" s="294" t="s">
        <v>635</v>
      </c>
      <c r="C50" s="295"/>
      <c r="D50" s="48"/>
      <c r="E50" s="48"/>
      <c r="F50" s="48"/>
    </row>
    <row r="51" spans="1:6" ht="12" customHeight="1" x14ac:dyDescent="0.2">
      <c r="B51" s="296"/>
      <c r="C51" s="297"/>
      <c r="D51" s="48"/>
      <c r="E51" s="48"/>
      <c r="F51" s="48"/>
    </row>
    <row r="52" spans="1:6" ht="12" customHeight="1" x14ac:dyDescent="0.2">
      <c r="B52" s="298" t="s">
        <v>551</v>
      </c>
      <c r="C52" s="299">
        <v>2024</v>
      </c>
      <c r="D52" s="48"/>
      <c r="E52" s="48"/>
      <c r="F52" s="48"/>
    </row>
    <row r="53" spans="1:6" ht="12" customHeight="1" x14ac:dyDescent="0.2">
      <c r="B53" s="300" t="s">
        <v>510</v>
      </c>
      <c r="C53" s="186">
        <v>0</v>
      </c>
      <c r="D53" s="48"/>
      <c r="E53" s="48"/>
      <c r="F53" s="48"/>
    </row>
    <row r="54" spans="1:6" ht="12" customHeight="1" x14ac:dyDescent="0.2">
      <c r="B54" s="300" t="s">
        <v>509</v>
      </c>
      <c r="C54" s="186">
        <v>0</v>
      </c>
      <c r="D54" s="48"/>
      <c r="E54" s="48"/>
      <c r="F54" s="48"/>
    </row>
    <row r="55" spans="1:6" ht="12" customHeight="1" x14ac:dyDescent="0.2">
      <c r="B55" s="300" t="s">
        <v>636</v>
      </c>
      <c r="C55" s="186">
        <v>0</v>
      </c>
      <c r="D55" s="48"/>
      <c r="E55" s="48"/>
      <c r="F55" s="48"/>
    </row>
    <row r="56" spans="1:6" ht="12" customHeight="1" x14ac:dyDescent="0.2">
      <c r="B56" s="300" t="s">
        <v>507</v>
      </c>
      <c r="C56" s="186">
        <v>0</v>
      </c>
      <c r="D56" s="48"/>
      <c r="E56" s="48"/>
      <c r="F56" s="48"/>
    </row>
    <row r="57" spans="1:6" ht="12" customHeight="1" x14ac:dyDescent="0.2">
      <c r="B57" s="300" t="s">
        <v>506</v>
      </c>
      <c r="C57" s="186">
        <v>0</v>
      </c>
      <c r="D57" s="48"/>
      <c r="E57" s="48"/>
      <c r="F57" s="48"/>
    </row>
    <row r="58" spans="1:6" ht="12" customHeight="1" x14ac:dyDescent="0.2">
      <c r="B58" s="300" t="s">
        <v>505</v>
      </c>
      <c r="C58" s="186">
        <v>0</v>
      </c>
      <c r="D58" s="48"/>
      <c r="E58" s="48"/>
      <c r="F58" s="48"/>
    </row>
    <row r="59" spans="1:6" ht="12" customHeight="1" x14ac:dyDescent="0.2">
      <c r="B59" s="300" t="s">
        <v>504</v>
      </c>
      <c r="C59" s="186">
        <v>0</v>
      </c>
      <c r="D59" s="48"/>
      <c r="E59" s="48"/>
      <c r="F59" s="48"/>
    </row>
    <row r="60" spans="1:6" x14ac:dyDescent="0.2">
      <c r="A60" s="301"/>
    </row>
    <row r="61" spans="1:6" x14ac:dyDescent="0.2">
      <c r="A61" s="301"/>
      <c r="B61" s="32" t="s">
        <v>202</v>
      </c>
    </row>
    <row r="64" spans="1:6" x14ac:dyDescent="0.2">
      <c r="B64" s="231" t="s">
        <v>629</v>
      </c>
      <c r="C64" s="232"/>
      <c r="D64" s="233" t="s">
        <v>630</v>
      </c>
      <c r="E64" s="233"/>
    </row>
    <row r="65" spans="2:5" x14ac:dyDescent="0.2">
      <c r="B65" s="232"/>
      <c r="C65" s="234"/>
      <c r="D65" s="235"/>
      <c r="E65" s="231"/>
    </row>
    <row r="66" spans="2:5" x14ac:dyDescent="0.2">
      <c r="B66" s="231"/>
      <c r="C66" s="234"/>
      <c r="D66" s="235"/>
      <c r="E66" s="236"/>
    </row>
    <row r="67" spans="2:5" x14ac:dyDescent="0.2">
      <c r="B67" s="237"/>
      <c r="C67" s="234"/>
      <c r="D67" s="238"/>
      <c r="E67" s="238"/>
    </row>
    <row r="68" spans="2:5" x14ac:dyDescent="0.2">
      <c r="B68" s="231" t="s">
        <v>631</v>
      </c>
      <c r="C68" s="234"/>
      <c r="D68" s="239" t="s">
        <v>632</v>
      </c>
      <c r="E68" s="239"/>
    </row>
  </sheetData>
  <mergeCells count="12">
    <mergeCell ref="B48:C48"/>
    <mergeCell ref="B49:C49"/>
    <mergeCell ref="B50:C50"/>
    <mergeCell ref="D64:E64"/>
    <mergeCell ref="D67:E67"/>
    <mergeCell ref="D68:E68"/>
    <mergeCell ref="A1:F1"/>
    <mergeCell ref="A2:F2"/>
    <mergeCell ref="A3:F3"/>
    <mergeCell ref="B37:C37"/>
    <mergeCell ref="B38:C38"/>
    <mergeCell ref="B39:C3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showGridLines="0" zoomScaleNormal="100" zoomScaleSheetLayoutView="100" workbookViewId="0">
      <selection sqref="A1:F1"/>
    </sheetView>
  </sheetViews>
  <sheetFormatPr baseColWidth="10" defaultColWidth="9.140625" defaultRowHeight="11.25" x14ac:dyDescent="0.2"/>
  <cols>
    <col min="1" max="1" width="10" style="32" customWidth="1"/>
    <col min="2" max="2" width="64.5703125" style="32" bestFit="1" customWidth="1"/>
    <col min="3" max="3" width="16.42578125" style="32" bestFit="1" customWidth="1"/>
    <col min="4" max="4" width="19.140625" style="32" customWidth="1"/>
    <col min="5" max="5" width="28" style="32" customWidth="1"/>
    <col min="6" max="6" width="22.7109375" style="32" customWidth="1"/>
    <col min="7" max="8" width="16.7109375" style="32" customWidth="1"/>
    <col min="9" max="9" width="27.140625" style="32" customWidth="1"/>
    <col min="10" max="10" width="22.28515625" style="32" customWidth="1"/>
    <col min="11" max="16384" width="9.140625" style="32"/>
  </cols>
  <sheetData>
    <row r="1" spans="1:8" s="65" customFormat="1" ht="18.95" customHeight="1" x14ac:dyDescent="0.25">
      <c r="A1" s="196" t="s">
        <v>577</v>
      </c>
      <c r="B1" s="197"/>
      <c r="C1" s="197"/>
      <c r="D1" s="197"/>
      <c r="E1" s="197"/>
      <c r="F1" s="197"/>
      <c r="G1" s="28" t="s">
        <v>60</v>
      </c>
      <c r="H1" s="29">
        <v>2024</v>
      </c>
    </row>
    <row r="2" spans="1:8" s="65" customFormat="1" ht="18.95" customHeight="1" x14ac:dyDescent="0.25">
      <c r="A2" s="196" t="s">
        <v>61</v>
      </c>
      <c r="B2" s="197"/>
      <c r="C2" s="197"/>
      <c r="D2" s="197"/>
      <c r="E2" s="197"/>
      <c r="F2" s="197"/>
      <c r="G2" s="28" t="s">
        <v>62</v>
      </c>
      <c r="H2" s="29" t="s">
        <v>553</v>
      </c>
    </row>
    <row r="3" spans="1:8" s="65" customFormat="1" ht="18.95" customHeight="1" x14ac:dyDescent="0.25">
      <c r="A3" s="196" t="s">
        <v>583</v>
      </c>
      <c r="B3" s="197"/>
      <c r="C3" s="197"/>
      <c r="D3" s="197"/>
      <c r="E3" s="197"/>
      <c r="F3" s="197"/>
      <c r="G3" s="28" t="s">
        <v>63</v>
      </c>
      <c r="H3" s="29">
        <v>4</v>
      </c>
    </row>
    <row r="4" spans="1:8" s="65" customFormat="1" ht="18.95" customHeight="1" x14ac:dyDescent="0.25">
      <c r="A4" s="196" t="s">
        <v>584</v>
      </c>
      <c r="B4" s="197"/>
      <c r="C4" s="197"/>
      <c r="D4" s="197"/>
      <c r="E4" s="197"/>
      <c r="F4" s="197"/>
      <c r="G4" s="28"/>
      <c r="H4" s="29"/>
    </row>
    <row r="5" spans="1:8" x14ac:dyDescent="0.2">
      <c r="A5" s="30" t="s">
        <v>64</v>
      </c>
      <c r="B5" s="31"/>
      <c r="C5" s="31"/>
      <c r="D5" s="31"/>
      <c r="E5" s="31"/>
      <c r="F5" s="31"/>
      <c r="G5" s="31"/>
      <c r="H5" s="31"/>
    </row>
    <row r="7" spans="1:8" x14ac:dyDescent="0.2">
      <c r="A7" s="31" t="s">
        <v>65</v>
      </c>
      <c r="B7" s="31"/>
      <c r="C7" s="31"/>
      <c r="D7" s="31"/>
      <c r="E7" s="31"/>
      <c r="F7" s="31"/>
      <c r="G7" s="31"/>
      <c r="H7" s="31"/>
    </row>
    <row r="8" spans="1:8" x14ac:dyDescent="0.2">
      <c r="A8" s="33" t="s">
        <v>66</v>
      </c>
      <c r="B8" s="33" t="s">
        <v>67</v>
      </c>
      <c r="C8" s="33" t="s">
        <v>68</v>
      </c>
      <c r="D8" s="33" t="s">
        <v>69</v>
      </c>
      <c r="E8" s="33"/>
      <c r="F8" s="33"/>
      <c r="G8" s="33"/>
      <c r="H8" s="33"/>
    </row>
    <row r="9" spans="1:8" x14ac:dyDescent="0.2">
      <c r="A9" s="76">
        <v>1114</v>
      </c>
      <c r="B9" s="32" t="s">
        <v>70</v>
      </c>
      <c r="C9" s="34">
        <v>2827851.88</v>
      </c>
    </row>
    <row r="10" spans="1:8" x14ac:dyDescent="0.2">
      <c r="A10" s="76">
        <v>1115</v>
      </c>
      <c r="B10" s="32" t="s">
        <v>71</v>
      </c>
      <c r="C10" s="34">
        <v>0</v>
      </c>
    </row>
    <row r="11" spans="1:8" x14ac:dyDescent="0.2">
      <c r="A11" s="76">
        <v>1121</v>
      </c>
      <c r="B11" s="32" t="s">
        <v>72</v>
      </c>
      <c r="C11" s="34">
        <v>0</v>
      </c>
    </row>
    <row r="13" spans="1:8" x14ac:dyDescent="0.2">
      <c r="A13" s="31" t="s">
        <v>74</v>
      </c>
      <c r="B13" s="31"/>
      <c r="C13" s="31"/>
      <c r="D13" s="31"/>
      <c r="E13" s="31"/>
      <c r="F13" s="31"/>
      <c r="G13" s="31"/>
      <c r="H13" s="31"/>
    </row>
    <row r="14" spans="1:8" x14ac:dyDescent="0.2">
      <c r="A14" s="33" t="s">
        <v>66</v>
      </c>
      <c r="B14" s="33" t="s">
        <v>67</v>
      </c>
      <c r="C14" s="33" t="s">
        <v>68</v>
      </c>
      <c r="D14" s="33">
        <v>2023</v>
      </c>
      <c r="E14" s="33">
        <v>2022</v>
      </c>
      <c r="F14" s="33">
        <v>2021</v>
      </c>
      <c r="G14" s="33">
        <v>2020</v>
      </c>
      <c r="H14" s="33" t="s">
        <v>75</v>
      </c>
    </row>
    <row r="15" spans="1:8" x14ac:dyDescent="0.2">
      <c r="A15" s="76">
        <v>1122</v>
      </c>
      <c r="B15" s="32" t="s">
        <v>76</v>
      </c>
      <c r="C15" s="34">
        <v>10274454.359999999</v>
      </c>
      <c r="D15" s="34">
        <v>11468954.43</v>
      </c>
      <c r="E15" s="34">
        <v>0</v>
      </c>
      <c r="F15" s="34">
        <v>0</v>
      </c>
      <c r="G15" s="34">
        <v>0</v>
      </c>
    </row>
    <row r="16" spans="1:8" x14ac:dyDescent="0.2">
      <c r="A16" s="76">
        <v>1124</v>
      </c>
      <c r="B16" s="32" t="s">
        <v>77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8" spans="1:8" x14ac:dyDescent="0.2">
      <c r="A18" s="31" t="s">
        <v>78</v>
      </c>
      <c r="B18" s="31"/>
      <c r="C18" s="31"/>
      <c r="D18" s="31"/>
      <c r="E18" s="31"/>
      <c r="F18" s="31"/>
      <c r="G18" s="31"/>
      <c r="H18" s="31"/>
    </row>
    <row r="19" spans="1:8" x14ac:dyDescent="0.2">
      <c r="A19" s="33" t="s">
        <v>66</v>
      </c>
      <c r="B19" s="33" t="s">
        <v>67</v>
      </c>
      <c r="C19" s="33" t="s">
        <v>68</v>
      </c>
      <c r="D19" s="33" t="s">
        <v>79</v>
      </c>
      <c r="E19" s="33" t="s">
        <v>80</v>
      </c>
      <c r="F19" s="33" t="s">
        <v>81</v>
      </c>
      <c r="G19" s="33" t="s">
        <v>82</v>
      </c>
      <c r="H19" s="33" t="s">
        <v>83</v>
      </c>
    </row>
    <row r="20" spans="1:8" x14ac:dyDescent="0.2">
      <c r="A20" s="76">
        <v>1123</v>
      </c>
      <c r="B20" s="32" t="s">
        <v>84</v>
      </c>
      <c r="C20" s="34">
        <v>3972.88</v>
      </c>
      <c r="D20" s="34">
        <v>3972.88</v>
      </c>
      <c r="E20" s="34">
        <v>0</v>
      </c>
      <c r="F20" s="34">
        <v>0</v>
      </c>
      <c r="G20" s="34">
        <v>0</v>
      </c>
    </row>
    <row r="21" spans="1:8" x14ac:dyDescent="0.2">
      <c r="A21" s="76">
        <v>1125</v>
      </c>
      <c r="B21" s="32" t="s">
        <v>85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8" x14ac:dyDescent="0.2">
      <c r="A22" s="76">
        <v>1126</v>
      </c>
      <c r="B22" s="32" t="s">
        <v>86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8" x14ac:dyDescent="0.2">
      <c r="A23" s="76">
        <v>1129</v>
      </c>
      <c r="B23" s="32" t="s">
        <v>87</v>
      </c>
      <c r="C23" s="34">
        <v>5113197.8600000003</v>
      </c>
      <c r="D23" s="34">
        <v>5113197.8600000003</v>
      </c>
      <c r="E23" s="34">
        <v>0</v>
      </c>
      <c r="F23" s="34">
        <v>0</v>
      </c>
      <c r="G23" s="34">
        <v>0</v>
      </c>
    </row>
    <row r="24" spans="1:8" x14ac:dyDescent="0.2">
      <c r="A24" s="76">
        <v>1131</v>
      </c>
      <c r="B24" s="32" t="s">
        <v>88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8" x14ac:dyDescent="0.2">
      <c r="A25" s="76">
        <v>1132</v>
      </c>
      <c r="B25" s="32" t="s">
        <v>89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8" x14ac:dyDescent="0.2">
      <c r="A26" s="76">
        <v>1133</v>
      </c>
      <c r="B26" s="32" t="s">
        <v>90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8" x14ac:dyDescent="0.2">
      <c r="A27" s="76">
        <v>1134</v>
      </c>
      <c r="B27" s="32" t="s">
        <v>91</v>
      </c>
      <c r="C27" s="34">
        <v>133594.32</v>
      </c>
      <c r="D27" s="34">
        <v>133594.32</v>
      </c>
      <c r="E27" s="34">
        <v>0</v>
      </c>
      <c r="F27" s="34">
        <v>0</v>
      </c>
      <c r="G27" s="34">
        <v>0</v>
      </c>
    </row>
    <row r="28" spans="1:8" x14ac:dyDescent="0.2">
      <c r="A28" s="76">
        <v>1139</v>
      </c>
      <c r="B28" s="32" t="s">
        <v>92</v>
      </c>
      <c r="C28" s="34">
        <v>14657.62</v>
      </c>
      <c r="D28" s="34">
        <v>14657.62</v>
      </c>
      <c r="E28" s="34">
        <v>0</v>
      </c>
      <c r="F28" s="34">
        <v>0</v>
      </c>
      <c r="G28" s="34">
        <v>0</v>
      </c>
    </row>
    <row r="30" spans="1:8" x14ac:dyDescent="0.2">
      <c r="A30" s="31" t="s">
        <v>93</v>
      </c>
      <c r="B30" s="31"/>
      <c r="C30" s="31"/>
      <c r="D30" s="31"/>
      <c r="E30" s="31"/>
      <c r="F30" s="31"/>
      <c r="G30" s="31"/>
      <c r="H30" s="31"/>
    </row>
    <row r="31" spans="1:8" x14ac:dyDescent="0.2">
      <c r="A31" s="33" t="s">
        <v>66</v>
      </c>
      <c r="B31" s="33" t="s">
        <v>67</v>
      </c>
      <c r="C31" s="33" t="s">
        <v>68</v>
      </c>
      <c r="D31" s="33" t="s">
        <v>94</v>
      </c>
      <c r="E31" s="33" t="s">
        <v>95</v>
      </c>
      <c r="F31" s="33" t="s">
        <v>96</v>
      </c>
      <c r="G31" s="33" t="s">
        <v>97</v>
      </c>
      <c r="H31" s="33"/>
    </row>
    <row r="32" spans="1:8" x14ac:dyDescent="0.2">
      <c r="A32" s="76">
        <v>1140</v>
      </c>
      <c r="B32" s="32" t="s">
        <v>98</v>
      </c>
      <c r="C32" s="34">
        <f>SUM(C33:C37)</f>
        <v>0</v>
      </c>
    </row>
    <row r="33" spans="1:8" x14ac:dyDescent="0.2">
      <c r="A33" s="76">
        <v>1141</v>
      </c>
      <c r="B33" s="32" t="s">
        <v>99</v>
      </c>
      <c r="C33" s="34">
        <v>0</v>
      </c>
    </row>
    <row r="34" spans="1:8" x14ac:dyDescent="0.2">
      <c r="A34" s="76">
        <v>1142</v>
      </c>
      <c r="B34" s="32" t="s">
        <v>100</v>
      </c>
      <c r="C34" s="34">
        <v>0</v>
      </c>
    </row>
    <row r="35" spans="1:8" x14ac:dyDescent="0.2">
      <c r="A35" s="76">
        <v>1143</v>
      </c>
      <c r="B35" s="32" t="s">
        <v>101</v>
      </c>
      <c r="C35" s="34">
        <v>0</v>
      </c>
    </row>
    <row r="36" spans="1:8" x14ac:dyDescent="0.2">
      <c r="A36" s="76">
        <v>1144</v>
      </c>
      <c r="B36" s="32" t="s">
        <v>102</v>
      </c>
      <c r="C36" s="34">
        <v>0</v>
      </c>
    </row>
    <row r="37" spans="1:8" x14ac:dyDescent="0.2">
      <c r="A37" s="76">
        <v>1145</v>
      </c>
      <c r="B37" s="32" t="s">
        <v>103</v>
      </c>
      <c r="C37" s="34">
        <v>0</v>
      </c>
    </row>
    <row r="39" spans="1:8" x14ac:dyDescent="0.2">
      <c r="A39" s="31" t="s">
        <v>104</v>
      </c>
      <c r="B39" s="31"/>
      <c r="C39" s="31"/>
      <c r="D39" s="31"/>
      <c r="E39" s="31"/>
      <c r="F39" s="31"/>
      <c r="G39" s="31"/>
      <c r="H39" s="31"/>
    </row>
    <row r="40" spans="1:8" x14ac:dyDescent="0.2">
      <c r="A40" s="33" t="s">
        <v>66</v>
      </c>
      <c r="B40" s="33" t="s">
        <v>67</v>
      </c>
      <c r="C40" s="33" t="s">
        <v>68</v>
      </c>
      <c r="D40" s="33" t="s">
        <v>105</v>
      </c>
      <c r="E40" s="33" t="s">
        <v>106</v>
      </c>
      <c r="F40" s="33" t="s">
        <v>107</v>
      </c>
      <c r="G40" s="33"/>
      <c r="H40" s="33"/>
    </row>
    <row r="41" spans="1:8" x14ac:dyDescent="0.2">
      <c r="A41" s="76">
        <v>1150</v>
      </c>
      <c r="B41" s="32" t="s">
        <v>108</v>
      </c>
      <c r="C41" s="34">
        <f>C42</f>
        <v>0</v>
      </c>
    </row>
    <row r="42" spans="1:8" x14ac:dyDescent="0.2">
      <c r="A42" s="76">
        <v>1151</v>
      </c>
      <c r="B42" s="32" t="s">
        <v>109</v>
      </c>
      <c r="C42" s="34">
        <v>0</v>
      </c>
    </row>
    <row r="44" spans="1:8" x14ac:dyDescent="0.2">
      <c r="A44" s="31" t="s">
        <v>110</v>
      </c>
      <c r="B44" s="31"/>
      <c r="C44" s="31"/>
      <c r="D44" s="31"/>
      <c r="E44" s="31"/>
      <c r="F44" s="31"/>
      <c r="G44" s="31"/>
      <c r="H44" s="31"/>
    </row>
    <row r="45" spans="1:8" x14ac:dyDescent="0.2">
      <c r="A45" s="33" t="s">
        <v>66</v>
      </c>
      <c r="B45" s="33" t="s">
        <v>67</v>
      </c>
      <c r="C45" s="33" t="s">
        <v>68</v>
      </c>
      <c r="D45" s="33" t="s">
        <v>69</v>
      </c>
      <c r="E45" s="33" t="s">
        <v>83</v>
      </c>
      <c r="F45" s="33"/>
      <c r="G45" s="33"/>
      <c r="H45" s="33"/>
    </row>
    <row r="46" spans="1:8" x14ac:dyDescent="0.2">
      <c r="A46" s="76">
        <v>1213</v>
      </c>
      <c r="B46" s="32" t="s">
        <v>111</v>
      </c>
      <c r="C46" s="34">
        <v>0</v>
      </c>
    </row>
    <row r="48" spans="1:8" x14ac:dyDescent="0.2">
      <c r="A48" s="31" t="s">
        <v>112</v>
      </c>
      <c r="B48" s="31"/>
      <c r="C48" s="31"/>
      <c r="D48" s="31"/>
      <c r="E48" s="31"/>
      <c r="F48" s="31"/>
      <c r="G48" s="31"/>
      <c r="H48" s="31"/>
    </row>
    <row r="49" spans="1:10" x14ac:dyDescent="0.2">
      <c r="A49" s="33" t="s">
        <v>66</v>
      </c>
      <c r="B49" s="33" t="s">
        <v>67</v>
      </c>
      <c r="C49" s="33" t="s">
        <v>68</v>
      </c>
      <c r="D49" s="33"/>
      <c r="E49" s="33"/>
      <c r="F49" s="33"/>
      <c r="G49" s="33"/>
      <c r="H49" s="33"/>
    </row>
    <row r="50" spans="1:10" x14ac:dyDescent="0.2">
      <c r="A50" s="76">
        <v>1211</v>
      </c>
      <c r="B50" s="32" t="s">
        <v>73</v>
      </c>
      <c r="C50" s="34">
        <v>0</v>
      </c>
    </row>
    <row r="51" spans="1:10" x14ac:dyDescent="0.2">
      <c r="A51" s="76">
        <v>1212</v>
      </c>
      <c r="B51" s="32" t="s">
        <v>585</v>
      </c>
      <c r="C51" s="34">
        <v>0</v>
      </c>
    </row>
    <row r="52" spans="1:10" x14ac:dyDescent="0.2">
      <c r="A52" s="76">
        <v>1214</v>
      </c>
      <c r="B52" s="32" t="s">
        <v>113</v>
      </c>
      <c r="C52" s="34">
        <v>0</v>
      </c>
    </row>
    <row r="54" spans="1:10" x14ac:dyDescent="0.2">
      <c r="A54" s="31" t="s">
        <v>114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x14ac:dyDescent="0.2">
      <c r="A55" s="33" t="s">
        <v>66</v>
      </c>
      <c r="B55" s="33" t="s">
        <v>67</v>
      </c>
      <c r="C55" s="33" t="s">
        <v>68</v>
      </c>
      <c r="D55" s="33" t="s">
        <v>115</v>
      </c>
      <c r="E55" s="33" t="s">
        <v>116</v>
      </c>
      <c r="F55" s="33" t="s">
        <v>586</v>
      </c>
      <c r="G55" s="33" t="s">
        <v>587</v>
      </c>
      <c r="H55" s="33" t="s">
        <v>118</v>
      </c>
      <c r="I55" s="33" t="s">
        <v>588</v>
      </c>
      <c r="J55" s="33" t="s">
        <v>83</v>
      </c>
    </row>
    <row r="56" spans="1:10" x14ac:dyDescent="0.2">
      <c r="A56" s="76">
        <v>1230</v>
      </c>
      <c r="B56" s="32" t="s">
        <v>119</v>
      </c>
      <c r="C56" s="34">
        <f>SUM(C57:C63)</f>
        <v>101732547.61</v>
      </c>
      <c r="D56" s="34">
        <f>SUM(D57:D63)</f>
        <v>0</v>
      </c>
      <c r="E56" s="34">
        <f>SUM(E57:E63)</f>
        <v>0</v>
      </c>
    </row>
    <row r="57" spans="1:10" x14ac:dyDescent="0.2">
      <c r="A57" s="76">
        <v>1231</v>
      </c>
      <c r="B57" s="32" t="s">
        <v>120</v>
      </c>
      <c r="C57" s="34">
        <v>22467819.210000001</v>
      </c>
      <c r="D57" s="130"/>
      <c r="E57" s="130"/>
    </row>
    <row r="58" spans="1:10" x14ac:dyDescent="0.2">
      <c r="A58" s="76">
        <v>1232</v>
      </c>
      <c r="B58" s="32" t="s">
        <v>121</v>
      </c>
      <c r="C58" s="34">
        <v>8240684.6699999999</v>
      </c>
      <c r="D58" s="34">
        <v>0</v>
      </c>
      <c r="E58" s="34">
        <v>0</v>
      </c>
    </row>
    <row r="59" spans="1:10" x14ac:dyDescent="0.2">
      <c r="A59" s="76">
        <v>1233</v>
      </c>
      <c r="B59" s="32" t="s">
        <v>122</v>
      </c>
      <c r="C59" s="34">
        <v>0</v>
      </c>
      <c r="D59" s="34">
        <v>0</v>
      </c>
      <c r="E59" s="34">
        <v>0</v>
      </c>
    </row>
    <row r="60" spans="1:10" x14ac:dyDescent="0.2">
      <c r="A60" s="76">
        <v>1234</v>
      </c>
      <c r="B60" s="32" t="s">
        <v>123</v>
      </c>
      <c r="C60" s="34">
        <v>0</v>
      </c>
      <c r="D60" s="34">
        <v>0</v>
      </c>
      <c r="E60" s="34">
        <v>0</v>
      </c>
    </row>
    <row r="61" spans="1:10" x14ac:dyDescent="0.2">
      <c r="A61" s="76">
        <v>1235</v>
      </c>
      <c r="B61" s="32" t="s">
        <v>124</v>
      </c>
      <c r="C61" s="34">
        <v>25048575.719999999</v>
      </c>
      <c r="D61" s="34">
        <v>0</v>
      </c>
      <c r="E61" s="34">
        <v>0</v>
      </c>
    </row>
    <row r="62" spans="1:10" x14ac:dyDescent="0.2">
      <c r="A62" s="76">
        <v>1236</v>
      </c>
      <c r="B62" s="32" t="s">
        <v>125</v>
      </c>
      <c r="C62" s="34">
        <v>45975468.009999998</v>
      </c>
      <c r="D62" s="34">
        <v>0</v>
      </c>
      <c r="E62" s="34">
        <v>0</v>
      </c>
    </row>
    <row r="63" spans="1:10" x14ac:dyDescent="0.2">
      <c r="A63" s="76">
        <v>1239</v>
      </c>
      <c r="B63" s="32" t="s">
        <v>126</v>
      </c>
      <c r="C63" s="34">
        <v>0</v>
      </c>
      <c r="D63" s="34">
        <v>0</v>
      </c>
      <c r="E63" s="34">
        <v>0</v>
      </c>
    </row>
    <row r="64" spans="1:10" x14ac:dyDescent="0.2">
      <c r="A64" s="76">
        <v>1240</v>
      </c>
      <c r="B64" s="32" t="s">
        <v>127</v>
      </c>
      <c r="C64" s="34">
        <f>SUM(C65:C72)</f>
        <v>1996241.07</v>
      </c>
      <c r="D64" s="34">
        <f t="shared" ref="D64:E64" si="0">SUM(D65:D72)</f>
        <v>84159.64</v>
      </c>
      <c r="E64" s="34">
        <f t="shared" si="0"/>
        <v>776563.63</v>
      </c>
    </row>
    <row r="65" spans="1:9" x14ac:dyDescent="0.2">
      <c r="A65" s="76">
        <v>1241</v>
      </c>
      <c r="B65" s="32" t="s">
        <v>128</v>
      </c>
      <c r="C65" s="34">
        <v>606012.04</v>
      </c>
      <c r="D65" s="34">
        <v>0</v>
      </c>
      <c r="E65" s="34">
        <v>0</v>
      </c>
    </row>
    <row r="66" spans="1:9" x14ac:dyDescent="0.2">
      <c r="A66" s="76">
        <v>1242</v>
      </c>
      <c r="B66" s="32" t="s">
        <v>129</v>
      </c>
      <c r="C66" s="34">
        <v>0</v>
      </c>
      <c r="D66" s="34">
        <v>0</v>
      </c>
      <c r="E66" s="34">
        <v>0</v>
      </c>
    </row>
    <row r="67" spans="1:9" x14ac:dyDescent="0.2">
      <c r="A67" s="76">
        <v>1243</v>
      </c>
      <c r="B67" s="32" t="s">
        <v>130</v>
      </c>
      <c r="C67" s="34">
        <v>0</v>
      </c>
      <c r="D67" s="34">
        <v>0</v>
      </c>
      <c r="E67" s="34">
        <v>0</v>
      </c>
    </row>
    <row r="68" spans="1:9" x14ac:dyDescent="0.2">
      <c r="A68" s="76">
        <v>1244</v>
      </c>
      <c r="B68" s="32" t="s">
        <v>131</v>
      </c>
      <c r="C68" s="34">
        <v>1352724.99</v>
      </c>
      <c r="D68" s="34">
        <v>0</v>
      </c>
      <c r="E68" s="34">
        <v>0</v>
      </c>
    </row>
    <row r="69" spans="1:9" x14ac:dyDescent="0.2">
      <c r="A69" s="76">
        <v>1245</v>
      </c>
      <c r="B69" s="32" t="s">
        <v>132</v>
      </c>
      <c r="C69" s="34">
        <v>0</v>
      </c>
      <c r="D69" s="34">
        <v>84159.64</v>
      </c>
      <c r="E69" s="34">
        <v>776563.63</v>
      </c>
    </row>
    <row r="70" spans="1:9" x14ac:dyDescent="0.2">
      <c r="A70" s="76">
        <v>1246</v>
      </c>
      <c r="B70" s="32" t="s">
        <v>133</v>
      </c>
      <c r="C70" s="34">
        <v>37504.04</v>
      </c>
      <c r="D70" s="34">
        <v>0</v>
      </c>
      <c r="E70" s="34">
        <v>0</v>
      </c>
    </row>
    <row r="71" spans="1:9" x14ac:dyDescent="0.2">
      <c r="A71" s="76">
        <v>1247</v>
      </c>
      <c r="B71" s="32" t="s">
        <v>134</v>
      </c>
      <c r="C71" s="34">
        <v>0</v>
      </c>
      <c r="D71" s="34">
        <v>0</v>
      </c>
      <c r="E71" s="34">
        <v>0</v>
      </c>
    </row>
    <row r="72" spans="1:9" x14ac:dyDescent="0.2">
      <c r="A72" s="76">
        <v>1248</v>
      </c>
      <c r="B72" s="32" t="s">
        <v>135</v>
      </c>
      <c r="C72" s="34">
        <v>0</v>
      </c>
      <c r="D72" s="34">
        <v>0</v>
      </c>
      <c r="E72" s="34">
        <v>0</v>
      </c>
    </row>
    <row r="74" spans="1:9" x14ac:dyDescent="0.2">
      <c r="A74" s="31" t="s">
        <v>136</v>
      </c>
      <c r="B74" s="31"/>
      <c r="C74" s="31"/>
      <c r="D74" s="31"/>
      <c r="E74" s="31"/>
      <c r="F74" s="31"/>
      <c r="G74" s="31"/>
      <c r="H74" s="31"/>
      <c r="I74" s="31"/>
    </row>
    <row r="75" spans="1:9" x14ac:dyDescent="0.2">
      <c r="A75" s="33" t="s">
        <v>66</v>
      </c>
      <c r="B75" s="33" t="s">
        <v>67</v>
      </c>
      <c r="C75" s="33" t="s">
        <v>68</v>
      </c>
      <c r="D75" s="33" t="s">
        <v>137</v>
      </c>
      <c r="E75" s="33" t="s">
        <v>138</v>
      </c>
      <c r="F75" s="33" t="s">
        <v>589</v>
      </c>
      <c r="G75" s="33" t="s">
        <v>117</v>
      </c>
      <c r="H75" s="33" t="s">
        <v>118</v>
      </c>
      <c r="I75" s="33" t="s">
        <v>83</v>
      </c>
    </row>
    <row r="76" spans="1:9" x14ac:dyDescent="0.2">
      <c r="A76" s="76">
        <v>1250</v>
      </c>
      <c r="B76" s="32" t="s">
        <v>139</v>
      </c>
      <c r="C76" s="34">
        <f>SUM(C77:C81)</f>
        <v>280303.8</v>
      </c>
      <c r="D76" s="34">
        <f>SUM(D77:D81)</f>
        <v>462.84</v>
      </c>
      <c r="E76" s="34">
        <f>SUM(E77:E81)</f>
        <v>0</v>
      </c>
    </row>
    <row r="77" spans="1:9" x14ac:dyDescent="0.2">
      <c r="A77" s="76">
        <v>1251</v>
      </c>
      <c r="B77" s="32" t="s">
        <v>140</v>
      </c>
      <c r="C77" s="34">
        <v>272777</v>
      </c>
      <c r="D77" s="34">
        <v>0</v>
      </c>
      <c r="E77" s="34">
        <v>0</v>
      </c>
    </row>
    <row r="78" spans="1:9" x14ac:dyDescent="0.2">
      <c r="A78" s="76">
        <v>1252</v>
      </c>
      <c r="B78" s="32" t="s">
        <v>141</v>
      </c>
      <c r="C78" s="34">
        <v>0</v>
      </c>
      <c r="D78" s="34">
        <v>0</v>
      </c>
      <c r="E78" s="34">
        <v>0</v>
      </c>
    </row>
    <row r="79" spans="1:9" x14ac:dyDescent="0.2">
      <c r="A79" s="76">
        <v>1253</v>
      </c>
      <c r="B79" s="32" t="s">
        <v>142</v>
      </c>
      <c r="C79" s="34">
        <v>0</v>
      </c>
      <c r="D79" s="34">
        <v>0</v>
      </c>
      <c r="E79" s="34">
        <v>0</v>
      </c>
    </row>
    <row r="80" spans="1:9" x14ac:dyDescent="0.2">
      <c r="A80" s="76">
        <v>1254</v>
      </c>
      <c r="B80" s="32" t="s">
        <v>143</v>
      </c>
      <c r="C80" s="34">
        <v>7526.8</v>
      </c>
      <c r="D80" s="34">
        <v>462.84</v>
      </c>
      <c r="E80" s="34">
        <v>0</v>
      </c>
    </row>
    <row r="81" spans="1:8" x14ac:dyDescent="0.2">
      <c r="A81" s="76">
        <v>1259</v>
      </c>
      <c r="B81" s="32" t="s">
        <v>144</v>
      </c>
      <c r="C81" s="34">
        <v>0</v>
      </c>
      <c r="D81" s="34">
        <v>0</v>
      </c>
      <c r="E81" s="34">
        <v>0</v>
      </c>
    </row>
    <row r="82" spans="1:8" x14ac:dyDescent="0.2">
      <c r="A82" s="76">
        <v>1270</v>
      </c>
      <c r="B82" s="32" t="s">
        <v>145</v>
      </c>
      <c r="C82" s="34">
        <f>SUM(C83:C88)</f>
        <v>0</v>
      </c>
      <c r="D82" s="130"/>
      <c r="E82" s="130"/>
    </row>
    <row r="83" spans="1:8" x14ac:dyDescent="0.2">
      <c r="A83" s="76">
        <v>1271</v>
      </c>
      <c r="B83" s="32" t="s">
        <v>146</v>
      </c>
      <c r="C83" s="34">
        <v>0</v>
      </c>
      <c r="D83" s="130"/>
      <c r="E83" s="130"/>
    </row>
    <row r="84" spans="1:8" x14ac:dyDescent="0.2">
      <c r="A84" s="76">
        <v>1272</v>
      </c>
      <c r="B84" s="32" t="s">
        <v>147</v>
      </c>
      <c r="C84" s="34">
        <v>0</v>
      </c>
      <c r="D84" s="130"/>
      <c r="E84" s="130"/>
    </row>
    <row r="85" spans="1:8" x14ac:dyDescent="0.2">
      <c r="A85" s="76">
        <v>1273</v>
      </c>
      <c r="B85" s="32" t="s">
        <v>148</v>
      </c>
      <c r="C85" s="34">
        <v>0</v>
      </c>
      <c r="D85" s="130"/>
      <c r="E85" s="130"/>
    </row>
    <row r="86" spans="1:8" x14ac:dyDescent="0.2">
      <c r="A86" s="76">
        <v>1274</v>
      </c>
      <c r="B86" s="32" t="s">
        <v>149</v>
      </c>
      <c r="C86" s="34">
        <v>0</v>
      </c>
      <c r="D86" s="130"/>
      <c r="E86" s="130"/>
    </row>
    <row r="87" spans="1:8" x14ac:dyDescent="0.2">
      <c r="A87" s="76">
        <v>1275</v>
      </c>
      <c r="B87" s="32" t="s">
        <v>150</v>
      </c>
      <c r="C87" s="34">
        <v>0</v>
      </c>
      <c r="D87" s="130"/>
      <c r="E87" s="130"/>
    </row>
    <row r="88" spans="1:8" x14ac:dyDescent="0.2">
      <c r="A88" s="76">
        <v>1279</v>
      </c>
      <c r="B88" s="32" t="s">
        <v>151</v>
      </c>
      <c r="C88" s="34">
        <v>0</v>
      </c>
      <c r="D88" s="130"/>
      <c r="E88" s="130"/>
    </row>
    <row r="90" spans="1:8" x14ac:dyDescent="0.2">
      <c r="A90" s="31" t="s">
        <v>152</v>
      </c>
      <c r="B90" s="31"/>
      <c r="C90" s="31"/>
      <c r="D90" s="31"/>
      <c r="E90" s="31"/>
      <c r="F90" s="31"/>
      <c r="G90" s="31"/>
      <c r="H90" s="31"/>
    </row>
    <row r="91" spans="1:8" x14ac:dyDescent="0.2">
      <c r="A91" s="33" t="s">
        <v>66</v>
      </c>
      <c r="B91" s="33" t="s">
        <v>67</v>
      </c>
      <c r="C91" s="33" t="s">
        <v>68</v>
      </c>
      <c r="D91" s="33" t="s">
        <v>153</v>
      </c>
      <c r="E91" s="33"/>
      <c r="F91" s="33"/>
      <c r="G91" s="33"/>
      <c r="H91" s="33"/>
    </row>
    <row r="92" spans="1:8" x14ac:dyDescent="0.2">
      <c r="A92" s="76">
        <v>1160</v>
      </c>
      <c r="B92" s="32" t="s">
        <v>154</v>
      </c>
      <c r="C92" s="34">
        <f>SUM(C93:C94)</f>
        <v>0</v>
      </c>
    </row>
    <row r="93" spans="1:8" x14ac:dyDescent="0.2">
      <c r="A93" s="76">
        <v>1161</v>
      </c>
      <c r="B93" s="32" t="s">
        <v>155</v>
      </c>
      <c r="C93" s="34">
        <v>0</v>
      </c>
    </row>
    <row r="94" spans="1:8" x14ac:dyDescent="0.2">
      <c r="A94" s="76">
        <v>1162</v>
      </c>
      <c r="B94" s="32" t="s">
        <v>156</v>
      </c>
      <c r="C94" s="34">
        <v>0</v>
      </c>
    </row>
    <row r="96" spans="1:8" x14ac:dyDescent="0.2">
      <c r="A96" s="31" t="s">
        <v>590</v>
      </c>
      <c r="B96" s="31"/>
      <c r="C96" s="31"/>
      <c r="D96" s="31"/>
      <c r="E96" s="31"/>
      <c r="F96" s="31"/>
      <c r="G96" s="31"/>
      <c r="H96" s="31"/>
    </row>
    <row r="97" spans="1:8" x14ac:dyDescent="0.2">
      <c r="A97" s="33" t="s">
        <v>66</v>
      </c>
      <c r="B97" s="33" t="s">
        <v>67</v>
      </c>
      <c r="C97" s="33" t="s">
        <v>68</v>
      </c>
      <c r="D97" s="33" t="s">
        <v>83</v>
      </c>
      <c r="E97" s="33"/>
      <c r="F97" s="33"/>
      <c r="G97" s="33"/>
      <c r="H97" s="33"/>
    </row>
    <row r="98" spans="1:8" x14ac:dyDescent="0.2">
      <c r="A98" s="76">
        <v>1190</v>
      </c>
      <c r="B98" s="32" t="s">
        <v>564</v>
      </c>
      <c r="C98" s="34">
        <f>SUM(C99:C102)</f>
        <v>0</v>
      </c>
    </row>
    <row r="99" spans="1:8" x14ac:dyDescent="0.2">
      <c r="A99" s="76">
        <v>1191</v>
      </c>
      <c r="B99" s="32" t="s">
        <v>565</v>
      </c>
      <c r="C99" s="34">
        <v>0</v>
      </c>
    </row>
    <row r="100" spans="1:8" x14ac:dyDescent="0.2">
      <c r="A100" s="76">
        <v>1192</v>
      </c>
      <c r="B100" s="32" t="s">
        <v>566</v>
      </c>
      <c r="C100" s="34">
        <v>0</v>
      </c>
    </row>
    <row r="101" spans="1:8" x14ac:dyDescent="0.2">
      <c r="A101" s="76">
        <v>1193</v>
      </c>
      <c r="B101" s="32" t="s">
        <v>567</v>
      </c>
      <c r="C101" s="34">
        <v>0</v>
      </c>
    </row>
    <row r="102" spans="1:8" x14ac:dyDescent="0.2">
      <c r="A102" s="76">
        <v>1194</v>
      </c>
      <c r="B102" s="32" t="s">
        <v>568</v>
      </c>
      <c r="C102" s="34">
        <v>0</v>
      </c>
    </row>
    <row r="103" spans="1:8" x14ac:dyDescent="0.2">
      <c r="A103" s="76">
        <v>1290</v>
      </c>
      <c r="B103" s="32" t="s">
        <v>158</v>
      </c>
      <c r="C103" s="34">
        <f>SUM(C104:C106)</f>
        <v>0</v>
      </c>
    </row>
    <row r="104" spans="1:8" x14ac:dyDescent="0.2">
      <c r="A104" s="76">
        <v>1291</v>
      </c>
      <c r="B104" s="32" t="s">
        <v>159</v>
      </c>
      <c r="C104" s="34">
        <v>0</v>
      </c>
    </row>
    <row r="105" spans="1:8" x14ac:dyDescent="0.2">
      <c r="A105" s="76">
        <v>1292</v>
      </c>
      <c r="B105" s="32" t="s">
        <v>160</v>
      </c>
      <c r="C105" s="34">
        <v>0</v>
      </c>
    </row>
    <row r="106" spans="1:8" x14ac:dyDescent="0.2">
      <c r="A106" s="76">
        <v>1293</v>
      </c>
      <c r="B106" s="32" t="s">
        <v>161</v>
      </c>
      <c r="C106" s="34">
        <v>0</v>
      </c>
    </row>
    <row r="108" spans="1:8" x14ac:dyDescent="0.2">
      <c r="A108" s="31" t="s">
        <v>162</v>
      </c>
      <c r="B108" s="31"/>
      <c r="C108" s="31"/>
      <c r="D108" s="31"/>
      <c r="E108" s="31"/>
      <c r="F108" s="31"/>
      <c r="G108" s="31"/>
      <c r="H108" s="31"/>
    </row>
    <row r="109" spans="1:8" x14ac:dyDescent="0.2">
      <c r="A109" s="33" t="s">
        <v>66</v>
      </c>
      <c r="B109" s="33" t="s">
        <v>67</v>
      </c>
      <c r="C109" s="33" t="s">
        <v>68</v>
      </c>
      <c r="D109" s="33" t="s">
        <v>79</v>
      </c>
      <c r="E109" s="33" t="s">
        <v>80</v>
      </c>
      <c r="F109" s="33" t="s">
        <v>81</v>
      </c>
      <c r="G109" s="33" t="s">
        <v>163</v>
      </c>
      <c r="H109" s="33" t="s">
        <v>591</v>
      </c>
    </row>
    <row r="110" spans="1:8" x14ac:dyDescent="0.2">
      <c r="A110" s="76">
        <v>2110</v>
      </c>
      <c r="B110" s="32" t="s">
        <v>165</v>
      </c>
      <c r="C110" s="34">
        <f>SUM(C111:C119)</f>
        <v>794558.01</v>
      </c>
      <c r="D110" s="34">
        <f>SUM(D111:D119)</f>
        <v>794558.01</v>
      </c>
      <c r="E110" s="34">
        <f>SUM(E111:E119)</f>
        <v>0</v>
      </c>
      <c r="F110" s="34">
        <f>SUM(F111:F119)</f>
        <v>0</v>
      </c>
      <c r="G110" s="34">
        <f>SUM(G111:G119)</f>
        <v>0</v>
      </c>
    </row>
    <row r="111" spans="1:8" x14ac:dyDescent="0.2">
      <c r="A111" s="76">
        <v>2111</v>
      </c>
      <c r="B111" s="32" t="s">
        <v>166</v>
      </c>
      <c r="C111" s="34">
        <v>0</v>
      </c>
      <c r="D111" s="34">
        <f>C111</f>
        <v>0</v>
      </c>
      <c r="E111" s="34">
        <v>0</v>
      </c>
      <c r="F111" s="34">
        <v>0</v>
      </c>
      <c r="G111" s="34">
        <v>0</v>
      </c>
    </row>
    <row r="112" spans="1:8" x14ac:dyDescent="0.2">
      <c r="A112" s="76">
        <v>2112</v>
      </c>
      <c r="B112" s="32" t="s">
        <v>167</v>
      </c>
      <c r="C112" s="34">
        <v>192795.37</v>
      </c>
      <c r="D112" s="34">
        <f t="shared" ref="D112:D119" si="1">C112</f>
        <v>192795.37</v>
      </c>
      <c r="E112" s="34">
        <v>0</v>
      </c>
      <c r="F112" s="34">
        <v>0</v>
      </c>
      <c r="G112" s="34">
        <v>0</v>
      </c>
    </row>
    <row r="113" spans="1:8" x14ac:dyDescent="0.2">
      <c r="A113" s="76">
        <v>2113</v>
      </c>
      <c r="B113" s="32" t="s">
        <v>168</v>
      </c>
      <c r="C113" s="34">
        <v>189819.78</v>
      </c>
      <c r="D113" s="34">
        <f t="shared" si="1"/>
        <v>189819.78</v>
      </c>
      <c r="E113" s="34">
        <v>0</v>
      </c>
      <c r="F113" s="34">
        <v>0</v>
      </c>
      <c r="G113" s="34">
        <v>0</v>
      </c>
    </row>
    <row r="114" spans="1:8" x14ac:dyDescent="0.2">
      <c r="A114" s="76">
        <v>2114</v>
      </c>
      <c r="B114" s="32" t="s">
        <v>169</v>
      </c>
      <c r="C114" s="34">
        <v>0</v>
      </c>
      <c r="D114" s="34">
        <f t="shared" si="1"/>
        <v>0</v>
      </c>
      <c r="E114" s="34">
        <v>0</v>
      </c>
      <c r="F114" s="34">
        <v>0</v>
      </c>
      <c r="G114" s="34">
        <v>0</v>
      </c>
    </row>
    <row r="115" spans="1:8" x14ac:dyDescent="0.2">
      <c r="A115" s="76">
        <v>2115</v>
      </c>
      <c r="B115" s="32" t="s">
        <v>170</v>
      </c>
      <c r="C115" s="34">
        <v>0</v>
      </c>
      <c r="D115" s="34">
        <f t="shared" si="1"/>
        <v>0</v>
      </c>
      <c r="E115" s="34">
        <v>0</v>
      </c>
      <c r="F115" s="34">
        <v>0</v>
      </c>
      <c r="G115" s="34">
        <v>0</v>
      </c>
    </row>
    <row r="116" spans="1:8" x14ac:dyDescent="0.2">
      <c r="A116" s="76">
        <v>2116</v>
      </c>
      <c r="B116" s="32" t="s">
        <v>171</v>
      </c>
      <c r="C116" s="34">
        <v>0</v>
      </c>
      <c r="D116" s="34">
        <f t="shared" si="1"/>
        <v>0</v>
      </c>
      <c r="E116" s="34">
        <v>0</v>
      </c>
      <c r="F116" s="34">
        <v>0</v>
      </c>
      <c r="G116" s="34">
        <v>0</v>
      </c>
    </row>
    <row r="117" spans="1:8" x14ac:dyDescent="0.2">
      <c r="A117" s="76">
        <v>2117</v>
      </c>
      <c r="B117" s="32" t="s">
        <v>172</v>
      </c>
      <c r="C117" s="34">
        <v>180074.67</v>
      </c>
      <c r="D117" s="34">
        <f t="shared" si="1"/>
        <v>180074.67</v>
      </c>
      <c r="E117" s="34">
        <v>0</v>
      </c>
      <c r="F117" s="34">
        <v>0</v>
      </c>
      <c r="G117" s="34">
        <v>0</v>
      </c>
    </row>
    <row r="118" spans="1:8" x14ac:dyDescent="0.2">
      <c r="A118" s="76">
        <v>2118</v>
      </c>
      <c r="B118" s="32" t="s">
        <v>173</v>
      </c>
      <c r="C118" s="34">
        <v>0</v>
      </c>
      <c r="D118" s="34">
        <f t="shared" si="1"/>
        <v>0</v>
      </c>
      <c r="E118" s="34">
        <v>0</v>
      </c>
      <c r="F118" s="34">
        <v>0</v>
      </c>
      <c r="G118" s="34">
        <v>0</v>
      </c>
    </row>
    <row r="119" spans="1:8" x14ac:dyDescent="0.2">
      <c r="A119" s="76">
        <v>2119</v>
      </c>
      <c r="B119" s="32" t="s">
        <v>174</v>
      </c>
      <c r="C119" s="34">
        <v>231868.19</v>
      </c>
      <c r="D119" s="34">
        <f t="shared" si="1"/>
        <v>231868.19</v>
      </c>
      <c r="E119" s="34">
        <v>0</v>
      </c>
      <c r="F119" s="34">
        <v>0</v>
      </c>
      <c r="G119" s="34">
        <v>0</v>
      </c>
    </row>
    <row r="120" spans="1:8" x14ac:dyDescent="0.2">
      <c r="A120" s="76">
        <v>2120</v>
      </c>
      <c r="B120" s="32" t="s">
        <v>175</v>
      </c>
      <c r="C120" s="34">
        <f>SUM(C121:C123)</f>
        <v>0</v>
      </c>
      <c r="D120" s="34">
        <f t="shared" ref="D120:G120" si="2">SUM(D121:D123)</f>
        <v>0</v>
      </c>
      <c r="E120" s="34">
        <f t="shared" si="2"/>
        <v>0</v>
      </c>
      <c r="F120" s="34">
        <f t="shared" si="2"/>
        <v>0</v>
      </c>
      <c r="G120" s="34">
        <f t="shared" si="2"/>
        <v>0</v>
      </c>
    </row>
    <row r="121" spans="1:8" x14ac:dyDescent="0.2">
      <c r="A121" s="76">
        <v>2121</v>
      </c>
      <c r="B121" s="32" t="s">
        <v>176</v>
      </c>
      <c r="C121" s="34">
        <v>0</v>
      </c>
      <c r="D121" s="34">
        <f>C121</f>
        <v>0</v>
      </c>
      <c r="E121" s="34">
        <v>0</v>
      </c>
      <c r="F121" s="34">
        <v>0</v>
      </c>
      <c r="G121" s="34">
        <v>0</v>
      </c>
    </row>
    <row r="122" spans="1:8" x14ac:dyDescent="0.2">
      <c r="A122" s="76">
        <v>2122</v>
      </c>
      <c r="B122" s="32" t="s">
        <v>177</v>
      </c>
      <c r="C122" s="34">
        <v>0</v>
      </c>
      <c r="D122" s="34">
        <f t="shared" ref="D122:D123" si="3">C122</f>
        <v>0</v>
      </c>
      <c r="E122" s="34">
        <v>0</v>
      </c>
      <c r="F122" s="34">
        <v>0</v>
      </c>
      <c r="G122" s="34">
        <v>0</v>
      </c>
    </row>
    <row r="123" spans="1:8" x14ac:dyDescent="0.2">
      <c r="A123" s="76">
        <v>2129</v>
      </c>
      <c r="B123" s="32" t="s">
        <v>178</v>
      </c>
      <c r="C123" s="34">
        <v>0</v>
      </c>
      <c r="D123" s="34">
        <f t="shared" si="3"/>
        <v>0</v>
      </c>
      <c r="E123" s="34">
        <v>0</v>
      </c>
      <c r="F123" s="34">
        <v>0</v>
      </c>
      <c r="G123" s="34">
        <v>0</v>
      </c>
    </row>
    <row r="125" spans="1:8" x14ac:dyDescent="0.2">
      <c r="A125" s="31" t="s">
        <v>179</v>
      </c>
      <c r="B125" s="31"/>
      <c r="C125" s="31"/>
      <c r="D125" s="31"/>
      <c r="E125" s="31"/>
      <c r="F125" s="31"/>
      <c r="G125" s="31"/>
      <c r="H125" s="31"/>
    </row>
    <row r="126" spans="1:8" x14ac:dyDescent="0.2">
      <c r="A126" s="33" t="s">
        <v>66</v>
      </c>
      <c r="B126" s="33" t="s">
        <v>67</v>
      </c>
      <c r="C126" s="33" t="s">
        <v>68</v>
      </c>
      <c r="D126" s="33" t="s">
        <v>180</v>
      </c>
      <c r="E126" s="33" t="s">
        <v>83</v>
      </c>
      <c r="F126" s="33"/>
      <c r="G126" s="33"/>
      <c r="H126" s="33"/>
    </row>
    <row r="127" spans="1:8" x14ac:dyDescent="0.2">
      <c r="A127" s="76">
        <v>2160</v>
      </c>
      <c r="B127" s="32" t="s">
        <v>181</v>
      </c>
      <c r="C127" s="34">
        <f>SUM(C128:C133)</f>
        <v>0</v>
      </c>
    </row>
    <row r="128" spans="1:8" x14ac:dyDescent="0.2">
      <c r="A128" s="76">
        <v>2161</v>
      </c>
      <c r="B128" s="32" t="s">
        <v>182</v>
      </c>
      <c r="C128" s="34">
        <v>0</v>
      </c>
    </row>
    <row r="129" spans="1:8" x14ac:dyDescent="0.2">
      <c r="A129" s="76">
        <v>2162</v>
      </c>
      <c r="B129" s="32" t="s">
        <v>183</v>
      </c>
      <c r="C129" s="34">
        <v>0</v>
      </c>
    </row>
    <row r="130" spans="1:8" x14ac:dyDescent="0.2">
      <c r="A130" s="76">
        <v>2163</v>
      </c>
      <c r="B130" s="32" t="s">
        <v>184</v>
      </c>
      <c r="C130" s="34">
        <v>0</v>
      </c>
    </row>
    <row r="131" spans="1:8" x14ac:dyDescent="0.2">
      <c r="A131" s="76">
        <v>2164</v>
      </c>
      <c r="B131" s="32" t="s">
        <v>185</v>
      </c>
      <c r="C131" s="34">
        <v>0</v>
      </c>
    </row>
    <row r="132" spans="1:8" x14ac:dyDescent="0.2">
      <c r="A132" s="76">
        <v>2165</v>
      </c>
      <c r="B132" s="32" t="s">
        <v>186</v>
      </c>
      <c r="C132" s="34">
        <v>0</v>
      </c>
    </row>
    <row r="133" spans="1:8" x14ac:dyDescent="0.2">
      <c r="A133" s="76">
        <v>2166</v>
      </c>
      <c r="B133" s="32" t="s">
        <v>187</v>
      </c>
      <c r="C133" s="34">
        <v>0</v>
      </c>
    </row>
    <row r="134" spans="1:8" x14ac:dyDescent="0.2">
      <c r="A134" s="76">
        <v>2250</v>
      </c>
      <c r="B134" s="32" t="s">
        <v>188</v>
      </c>
      <c r="C134" s="34">
        <f>SUM(C135:C140)</f>
        <v>0</v>
      </c>
    </row>
    <row r="135" spans="1:8" x14ac:dyDescent="0.2">
      <c r="A135" s="76">
        <v>2251</v>
      </c>
      <c r="B135" s="32" t="s">
        <v>189</v>
      </c>
      <c r="C135" s="34">
        <v>0</v>
      </c>
    </row>
    <row r="136" spans="1:8" x14ac:dyDescent="0.2">
      <c r="A136" s="76">
        <v>2252</v>
      </c>
      <c r="B136" s="32" t="s">
        <v>190</v>
      </c>
      <c r="C136" s="34">
        <v>0</v>
      </c>
    </row>
    <row r="137" spans="1:8" x14ac:dyDescent="0.2">
      <c r="A137" s="76">
        <v>2253</v>
      </c>
      <c r="B137" s="32" t="s">
        <v>191</v>
      </c>
      <c r="C137" s="34">
        <v>0</v>
      </c>
    </row>
    <row r="138" spans="1:8" x14ac:dyDescent="0.2">
      <c r="A138" s="76">
        <v>2254</v>
      </c>
      <c r="B138" s="32" t="s">
        <v>192</v>
      </c>
      <c r="C138" s="34">
        <v>0</v>
      </c>
    </row>
    <row r="139" spans="1:8" x14ac:dyDescent="0.2">
      <c r="A139" s="76">
        <v>2255</v>
      </c>
      <c r="B139" s="32" t="s">
        <v>193</v>
      </c>
      <c r="C139" s="34">
        <v>0</v>
      </c>
    </row>
    <row r="140" spans="1:8" x14ac:dyDescent="0.2">
      <c r="A140" s="76">
        <v>2256</v>
      </c>
      <c r="B140" s="32" t="s">
        <v>194</v>
      </c>
      <c r="C140" s="34">
        <v>0</v>
      </c>
    </row>
    <row r="142" spans="1:8" x14ac:dyDescent="0.2">
      <c r="A142" s="31" t="s">
        <v>592</v>
      </c>
      <c r="B142" s="31"/>
      <c r="C142" s="31"/>
      <c r="D142" s="31"/>
      <c r="E142" s="31"/>
      <c r="F142" s="31"/>
      <c r="G142" s="31"/>
      <c r="H142" s="31"/>
    </row>
    <row r="143" spans="1:8" x14ac:dyDescent="0.2">
      <c r="A143" s="35" t="s">
        <v>66</v>
      </c>
      <c r="B143" s="35" t="s">
        <v>67</v>
      </c>
      <c r="C143" s="35" t="s">
        <v>68</v>
      </c>
      <c r="D143" s="35" t="s">
        <v>180</v>
      </c>
      <c r="E143" s="35" t="s">
        <v>83</v>
      </c>
      <c r="F143" s="35"/>
      <c r="G143" s="35"/>
      <c r="H143" s="35"/>
    </row>
    <row r="144" spans="1:8" x14ac:dyDescent="0.2">
      <c r="A144" s="76">
        <v>2150</v>
      </c>
      <c r="B144" s="32" t="s">
        <v>593</v>
      </c>
      <c r="C144" s="34">
        <f>SUM(C145:C147)</f>
        <v>0</v>
      </c>
    </row>
    <row r="145" spans="1:5" x14ac:dyDescent="0.2">
      <c r="A145" s="76">
        <v>2151</v>
      </c>
      <c r="B145" s="32" t="s">
        <v>594</v>
      </c>
      <c r="C145" s="34">
        <v>0</v>
      </c>
    </row>
    <row r="146" spans="1:5" x14ac:dyDescent="0.2">
      <c r="A146" s="76">
        <v>2152</v>
      </c>
      <c r="B146" s="32" t="s">
        <v>595</v>
      </c>
      <c r="C146" s="34">
        <v>0</v>
      </c>
    </row>
    <row r="147" spans="1:5" x14ac:dyDescent="0.2">
      <c r="A147" s="76">
        <v>2159</v>
      </c>
      <c r="B147" s="32" t="s">
        <v>196</v>
      </c>
      <c r="C147" s="34">
        <v>0</v>
      </c>
    </row>
    <row r="148" spans="1:5" x14ac:dyDescent="0.2">
      <c r="A148" s="76">
        <v>2240</v>
      </c>
      <c r="B148" s="32" t="s">
        <v>198</v>
      </c>
      <c r="C148" s="34">
        <f>SUM(C149:C151)</f>
        <v>13966915.65</v>
      </c>
    </row>
    <row r="149" spans="1:5" x14ac:dyDescent="0.2">
      <c r="A149" s="76">
        <v>2241</v>
      </c>
      <c r="B149" s="32" t="s">
        <v>199</v>
      </c>
      <c r="C149" s="34">
        <v>13966915.65</v>
      </c>
    </row>
    <row r="150" spans="1:5" x14ac:dyDescent="0.2">
      <c r="A150" s="76">
        <v>2242</v>
      </c>
      <c r="B150" s="32" t="s">
        <v>200</v>
      </c>
      <c r="C150" s="34">
        <v>0</v>
      </c>
    </row>
    <row r="151" spans="1:5" x14ac:dyDescent="0.2">
      <c r="A151" s="76">
        <v>2249</v>
      </c>
      <c r="B151" s="32" t="s">
        <v>201</v>
      </c>
      <c r="C151" s="34">
        <v>0</v>
      </c>
    </row>
    <row r="153" spans="1:5" x14ac:dyDescent="0.2">
      <c r="A153" s="131" t="s">
        <v>596</v>
      </c>
      <c r="B153" s="131"/>
      <c r="C153" s="131"/>
      <c r="D153" s="131"/>
      <c r="E153" s="131"/>
    </row>
    <row r="154" spans="1:5" x14ac:dyDescent="0.2">
      <c r="A154" s="132" t="s">
        <v>66</v>
      </c>
      <c r="B154" s="132" t="s">
        <v>67</v>
      </c>
      <c r="C154" s="132" t="s">
        <v>68</v>
      </c>
      <c r="D154" s="133" t="s">
        <v>180</v>
      </c>
      <c r="E154" s="133" t="s">
        <v>83</v>
      </c>
    </row>
    <row r="155" spans="1:5" x14ac:dyDescent="0.2">
      <c r="A155" s="134">
        <v>2170</v>
      </c>
      <c r="B155" s="135" t="s">
        <v>597</v>
      </c>
      <c r="C155" s="136">
        <f>SUM(C156:C158)</f>
        <v>0</v>
      </c>
      <c r="D155" s="135"/>
      <c r="E155" s="135"/>
    </row>
    <row r="156" spans="1:5" x14ac:dyDescent="0.2">
      <c r="A156" s="134">
        <v>2171</v>
      </c>
      <c r="B156" s="135" t="s">
        <v>598</v>
      </c>
      <c r="C156" s="136">
        <v>0</v>
      </c>
      <c r="D156" s="135"/>
      <c r="E156" s="135"/>
    </row>
    <row r="157" spans="1:5" x14ac:dyDescent="0.2">
      <c r="A157" s="134">
        <v>2172</v>
      </c>
      <c r="B157" s="135" t="s">
        <v>599</v>
      </c>
      <c r="C157" s="136">
        <v>0</v>
      </c>
      <c r="D157" s="135"/>
      <c r="E157" s="135"/>
    </row>
    <row r="158" spans="1:5" x14ac:dyDescent="0.2">
      <c r="A158" s="134">
        <v>2179</v>
      </c>
      <c r="B158" s="135" t="s">
        <v>600</v>
      </c>
      <c r="C158" s="136">
        <v>0</v>
      </c>
      <c r="D158" s="135"/>
      <c r="E158" s="135"/>
    </row>
    <row r="159" spans="1:5" x14ac:dyDescent="0.2">
      <c r="A159" s="134">
        <v>2260</v>
      </c>
      <c r="B159" s="135" t="s">
        <v>601</v>
      </c>
      <c r="C159" s="136">
        <f>SUM(C160:C163)</f>
        <v>0</v>
      </c>
      <c r="D159" s="135"/>
      <c r="E159" s="135"/>
    </row>
    <row r="160" spans="1:5" x14ac:dyDescent="0.2">
      <c r="A160" s="134">
        <v>2261</v>
      </c>
      <c r="B160" s="135" t="s">
        <v>602</v>
      </c>
      <c r="C160" s="136">
        <v>0</v>
      </c>
      <c r="D160" s="135"/>
      <c r="E160" s="135"/>
    </row>
    <row r="161" spans="1:5" x14ac:dyDescent="0.2">
      <c r="A161" s="134">
        <v>2262</v>
      </c>
      <c r="B161" s="135" t="s">
        <v>603</v>
      </c>
      <c r="C161" s="136">
        <v>0</v>
      </c>
      <c r="D161" s="135"/>
      <c r="E161" s="135"/>
    </row>
    <row r="162" spans="1:5" x14ac:dyDescent="0.2">
      <c r="A162" s="134">
        <v>2263</v>
      </c>
      <c r="B162" s="135" t="s">
        <v>604</v>
      </c>
      <c r="C162" s="136">
        <v>0</v>
      </c>
      <c r="D162" s="135"/>
      <c r="E162" s="135"/>
    </row>
    <row r="163" spans="1:5" x14ac:dyDescent="0.2">
      <c r="A163" s="134">
        <v>2269</v>
      </c>
      <c r="B163" s="135" t="s">
        <v>605</v>
      </c>
      <c r="C163" s="136">
        <v>0</v>
      </c>
      <c r="D163" s="135"/>
      <c r="E163" s="135"/>
    </row>
    <row r="164" spans="1:5" x14ac:dyDescent="0.2">
      <c r="A164" s="135"/>
      <c r="B164" s="135"/>
      <c r="C164" s="135"/>
      <c r="D164" s="135"/>
      <c r="E164" s="135"/>
    </row>
    <row r="165" spans="1:5" x14ac:dyDescent="0.2">
      <c r="A165" s="131" t="s">
        <v>606</v>
      </c>
      <c r="B165" s="131"/>
      <c r="C165" s="131"/>
      <c r="D165" s="131"/>
      <c r="E165" s="131"/>
    </row>
    <row r="166" spans="1:5" x14ac:dyDescent="0.2">
      <c r="A166" s="132" t="s">
        <v>66</v>
      </c>
      <c r="B166" s="132" t="s">
        <v>67</v>
      </c>
      <c r="C166" s="132" t="s">
        <v>68</v>
      </c>
      <c r="D166" s="133" t="s">
        <v>180</v>
      </c>
      <c r="E166" s="133" t="s">
        <v>83</v>
      </c>
    </row>
    <row r="167" spans="1:5" x14ac:dyDescent="0.2">
      <c r="A167" s="134">
        <v>2190</v>
      </c>
      <c r="B167" s="135" t="s">
        <v>607</v>
      </c>
      <c r="C167" s="136">
        <f>SUM(C168:C170)</f>
        <v>0</v>
      </c>
      <c r="D167" s="135"/>
      <c r="E167" s="135"/>
    </row>
    <row r="168" spans="1:5" x14ac:dyDescent="0.2">
      <c r="A168" s="134">
        <v>2191</v>
      </c>
      <c r="B168" s="135" t="s">
        <v>608</v>
      </c>
      <c r="C168" s="136">
        <v>0</v>
      </c>
      <c r="D168" s="135"/>
      <c r="E168" s="135"/>
    </row>
    <row r="169" spans="1:5" x14ac:dyDescent="0.2">
      <c r="A169" s="134">
        <v>2192</v>
      </c>
      <c r="B169" s="135" t="s">
        <v>609</v>
      </c>
      <c r="C169" s="136">
        <v>0</v>
      </c>
      <c r="D169" s="135"/>
      <c r="E169" s="135"/>
    </row>
    <row r="170" spans="1:5" x14ac:dyDescent="0.2">
      <c r="A170" s="134">
        <v>2199</v>
      </c>
      <c r="B170" s="135" t="s">
        <v>197</v>
      </c>
      <c r="C170" s="136">
        <v>0</v>
      </c>
      <c r="D170" s="135"/>
      <c r="E170" s="135"/>
    </row>
    <row r="171" spans="1:5" x14ac:dyDescent="0.2">
      <c r="A171" s="135"/>
      <c r="B171" s="135"/>
      <c r="C171" s="135"/>
      <c r="D171" s="135"/>
      <c r="E171" s="135"/>
    </row>
    <row r="172" spans="1:5" x14ac:dyDescent="0.2">
      <c r="A172" s="135"/>
      <c r="B172" s="135"/>
      <c r="C172" s="135"/>
      <c r="D172" s="135"/>
      <c r="E172" s="135"/>
    </row>
    <row r="173" spans="1:5" x14ac:dyDescent="0.2">
      <c r="A173" s="135"/>
      <c r="B173" s="135" t="s">
        <v>202</v>
      </c>
      <c r="C173" s="135"/>
      <c r="D173" s="135"/>
      <c r="E173" s="135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4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showGridLines="0" zoomScaleNormal="100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32" customWidth="1"/>
    <col min="2" max="2" width="83" style="32" customWidth="1"/>
    <col min="3" max="4" width="15.7109375" style="32" customWidth="1"/>
    <col min="5" max="5" width="16.7109375" style="32" customWidth="1"/>
    <col min="6" max="16384" width="9.140625" style="32"/>
  </cols>
  <sheetData>
    <row r="1" spans="1:5" s="66" customFormat="1" ht="18.95" customHeight="1" x14ac:dyDescent="0.25">
      <c r="A1" s="194" t="s">
        <v>577</v>
      </c>
      <c r="B1" s="194"/>
      <c r="C1" s="194"/>
      <c r="D1" s="28" t="s">
        <v>60</v>
      </c>
      <c r="E1" s="29">
        <v>2024</v>
      </c>
    </row>
    <row r="2" spans="1:5" s="65" customFormat="1" ht="18.95" customHeight="1" x14ac:dyDescent="0.25">
      <c r="A2" s="194" t="s">
        <v>397</v>
      </c>
      <c r="B2" s="194"/>
      <c r="C2" s="194"/>
      <c r="D2" s="28" t="s">
        <v>62</v>
      </c>
      <c r="E2" s="29" t="s">
        <v>553</v>
      </c>
    </row>
    <row r="3" spans="1:5" s="65" customFormat="1" ht="18.95" customHeight="1" x14ac:dyDescent="0.25">
      <c r="A3" s="194" t="s">
        <v>583</v>
      </c>
      <c r="B3" s="194"/>
      <c r="C3" s="194"/>
      <c r="D3" s="28" t="s">
        <v>63</v>
      </c>
      <c r="E3" s="29">
        <v>4</v>
      </c>
    </row>
    <row r="4" spans="1:5" s="65" customFormat="1" x14ac:dyDescent="0.25">
      <c r="A4" s="194" t="s">
        <v>584</v>
      </c>
      <c r="B4" s="194"/>
      <c r="C4" s="194"/>
      <c r="D4" s="28"/>
      <c r="E4" s="29"/>
    </row>
    <row r="5" spans="1:5" x14ac:dyDescent="0.2">
      <c r="A5" s="30" t="s">
        <v>64</v>
      </c>
      <c r="B5" s="31"/>
      <c r="C5" s="31"/>
      <c r="D5" s="31"/>
      <c r="E5" s="31"/>
    </row>
    <row r="7" spans="1:5" x14ac:dyDescent="0.2">
      <c r="A7" s="40" t="s">
        <v>610</v>
      </c>
      <c r="B7" s="40"/>
      <c r="C7" s="40"/>
      <c r="D7" s="40"/>
      <c r="E7" s="40"/>
    </row>
    <row r="8" spans="1:5" x14ac:dyDescent="0.2">
      <c r="A8" s="39" t="s">
        <v>66</v>
      </c>
      <c r="B8" s="39" t="s">
        <v>67</v>
      </c>
      <c r="C8" s="39" t="s">
        <v>68</v>
      </c>
      <c r="D8" s="137" t="s">
        <v>321</v>
      </c>
      <c r="E8" s="138" t="s">
        <v>611</v>
      </c>
    </row>
    <row r="9" spans="1:5" x14ac:dyDescent="0.2">
      <c r="A9" s="139">
        <v>4000</v>
      </c>
      <c r="B9" s="140" t="s">
        <v>612</v>
      </c>
      <c r="C9" s="141">
        <f>SUM(C10+C57+C69)</f>
        <v>1961078.8900000001</v>
      </c>
      <c r="D9" s="64"/>
      <c r="E9" s="41"/>
    </row>
    <row r="10" spans="1:5" x14ac:dyDescent="0.2">
      <c r="A10" s="139">
        <v>4100</v>
      </c>
      <c r="B10" s="140" t="s">
        <v>395</v>
      </c>
      <c r="C10" s="141">
        <f>SUM(C11+C21+C27+C30+C36+C39+C48)</f>
        <v>1961078.8900000001</v>
      </c>
      <c r="D10" s="64"/>
      <c r="E10" s="41"/>
    </row>
    <row r="11" spans="1:5" x14ac:dyDescent="0.2">
      <c r="A11" s="139">
        <v>4110</v>
      </c>
      <c r="B11" s="140" t="s">
        <v>394</v>
      </c>
      <c r="C11" s="141">
        <f>SUM(C12:C20)</f>
        <v>0</v>
      </c>
      <c r="D11" s="64"/>
      <c r="E11" s="41"/>
    </row>
    <row r="12" spans="1:5" x14ac:dyDescent="0.2">
      <c r="A12" s="80">
        <v>4111</v>
      </c>
      <c r="B12" s="36" t="s">
        <v>393</v>
      </c>
      <c r="C12" s="38">
        <v>0</v>
      </c>
      <c r="D12" s="64"/>
      <c r="E12" s="41"/>
    </row>
    <row r="13" spans="1:5" x14ac:dyDescent="0.2">
      <c r="A13" s="80">
        <v>4112</v>
      </c>
      <c r="B13" s="36" t="s">
        <v>392</v>
      </c>
      <c r="C13" s="38">
        <v>0</v>
      </c>
      <c r="D13" s="64"/>
      <c r="E13" s="41"/>
    </row>
    <row r="14" spans="1:5" x14ac:dyDescent="0.2">
      <c r="A14" s="80">
        <v>4113</v>
      </c>
      <c r="B14" s="36" t="s">
        <v>391</v>
      </c>
      <c r="C14" s="38">
        <v>0</v>
      </c>
      <c r="D14" s="64"/>
      <c r="E14" s="41"/>
    </row>
    <row r="15" spans="1:5" x14ac:dyDescent="0.2">
      <c r="A15" s="80">
        <v>4114</v>
      </c>
      <c r="B15" s="36" t="s">
        <v>390</v>
      </c>
      <c r="C15" s="38">
        <v>0</v>
      </c>
      <c r="D15" s="64"/>
      <c r="E15" s="41"/>
    </row>
    <row r="16" spans="1:5" x14ac:dyDescent="0.2">
      <c r="A16" s="80">
        <v>4115</v>
      </c>
      <c r="B16" s="36" t="s">
        <v>389</v>
      </c>
      <c r="C16" s="38">
        <v>0</v>
      </c>
      <c r="D16" s="64"/>
      <c r="E16" s="41"/>
    </row>
    <row r="17" spans="1:5" x14ac:dyDescent="0.2">
      <c r="A17" s="80">
        <v>4116</v>
      </c>
      <c r="B17" s="36" t="s">
        <v>388</v>
      </c>
      <c r="C17" s="38">
        <v>0</v>
      </c>
      <c r="D17" s="64"/>
      <c r="E17" s="41"/>
    </row>
    <row r="18" spans="1:5" x14ac:dyDescent="0.2">
      <c r="A18" s="80">
        <v>4117</v>
      </c>
      <c r="B18" s="36" t="s">
        <v>387</v>
      </c>
      <c r="C18" s="38">
        <v>0</v>
      </c>
      <c r="D18" s="64"/>
      <c r="E18" s="41"/>
    </row>
    <row r="19" spans="1:5" ht="22.5" x14ac:dyDescent="0.2">
      <c r="A19" s="80">
        <v>4118</v>
      </c>
      <c r="B19" s="81" t="s">
        <v>386</v>
      </c>
      <c r="C19" s="38">
        <v>0</v>
      </c>
      <c r="D19" s="64"/>
      <c r="E19" s="41"/>
    </row>
    <row r="20" spans="1:5" x14ac:dyDescent="0.2">
      <c r="A20" s="80">
        <v>4119</v>
      </c>
      <c r="B20" s="36" t="s">
        <v>385</v>
      </c>
      <c r="C20" s="38">
        <v>0</v>
      </c>
      <c r="D20" s="64"/>
      <c r="E20" s="41"/>
    </row>
    <row r="21" spans="1:5" x14ac:dyDescent="0.2">
      <c r="A21" s="139">
        <v>4120</v>
      </c>
      <c r="B21" s="140" t="s">
        <v>384</v>
      </c>
      <c r="C21" s="141">
        <f>SUM(C22:C26)</f>
        <v>0</v>
      </c>
      <c r="D21" s="64"/>
      <c r="E21" s="41"/>
    </row>
    <row r="22" spans="1:5" x14ac:dyDescent="0.2">
      <c r="A22" s="80">
        <v>4121</v>
      </c>
      <c r="B22" s="36" t="s">
        <v>383</v>
      </c>
      <c r="C22" s="38">
        <v>0</v>
      </c>
      <c r="D22" s="64"/>
      <c r="E22" s="41"/>
    </row>
    <row r="23" spans="1:5" x14ac:dyDescent="0.2">
      <c r="A23" s="80">
        <v>4122</v>
      </c>
      <c r="B23" s="36" t="s">
        <v>382</v>
      </c>
      <c r="C23" s="38">
        <v>0</v>
      </c>
      <c r="D23" s="64"/>
      <c r="E23" s="41"/>
    </row>
    <row r="24" spans="1:5" x14ac:dyDescent="0.2">
      <c r="A24" s="80">
        <v>4123</v>
      </c>
      <c r="B24" s="36" t="s">
        <v>381</v>
      </c>
      <c r="C24" s="38">
        <v>0</v>
      </c>
      <c r="D24" s="64"/>
      <c r="E24" s="41"/>
    </row>
    <row r="25" spans="1:5" x14ac:dyDescent="0.2">
      <c r="A25" s="80">
        <v>4124</v>
      </c>
      <c r="B25" s="36" t="s">
        <v>380</v>
      </c>
      <c r="C25" s="38">
        <v>0</v>
      </c>
      <c r="D25" s="64"/>
      <c r="E25" s="41"/>
    </row>
    <row r="26" spans="1:5" x14ac:dyDescent="0.2">
      <c r="A26" s="80">
        <v>4129</v>
      </c>
      <c r="B26" s="36" t="s">
        <v>379</v>
      </c>
      <c r="C26" s="38">
        <v>0</v>
      </c>
      <c r="D26" s="64"/>
      <c r="E26" s="41"/>
    </row>
    <row r="27" spans="1:5" x14ac:dyDescent="0.2">
      <c r="A27" s="139">
        <v>4130</v>
      </c>
      <c r="B27" s="140" t="s">
        <v>378</v>
      </c>
      <c r="C27" s="141">
        <f>SUM(C28:C29)</f>
        <v>0</v>
      </c>
      <c r="D27" s="64"/>
      <c r="E27" s="41"/>
    </row>
    <row r="28" spans="1:5" x14ac:dyDescent="0.2">
      <c r="A28" s="80">
        <v>4131</v>
      </c>
      <c r="B28" s="36" t="s">
        <v>377</v>
      </c>
      <c r="C28" s="38">
        <v>0</v>
      </c>
      <c r="D28" s="64"/>
      <c r="E28" s="41"/>
    </row>
    <row r="29" spans="1:5" ht="22.5" x14ac:dyDescent="0.2">
      <c r="A29" s="80">
        <v>4132</v>
      </c>
      <c r="B29" s="81" t="s">
        <v>376</v>
      </c>
      <c r="C29" s="38">
        <v>0</v>
      </c>
      <c r="D29" s="64"/>
      <c r="E29" s="41"/>
    </row>
    <row r="30" spans="1:5" x14ac:dyDescent="0.2">
      <c r="A30" s="139">
        <v>4140</v>
      </c>
      <c r="B30" s="140" t="s">
        <v>375</v>
      </c>
      <c r="C30" s="141">
        <f>SUM(C31:C35)</f>
        <v>0</v>
      </c>
      <c r="D30" s="64"/>
      <c r="E30" s="41"/>
    </row>
    <row r="31" spans="1:5" x14ac:dyDescent="0.2">
      <c r="A31" s="80">
        <v>4141</v>
      </c>
      <c r="B31" s="36" t="s">
        <v>374</v>
      </c>
      <c r="C31" s="38">
        <v>0</v>
      </c>
      <c r="D31" s="64"/>
      <c r="E31" s="41"/>
    </row>
    <row r="32" spans="1:5" x14ac:dyDescent="0.2">
      <c r="A32" s="80">
        <v>4143</v>
      </c>
      <c r="B32" s="36" t="s">
        <v>373</v>
      </c>
      <c r="C32" s="38">
        <v>0</v>
      </c>
      <c r="D32" s="64"/>
      <c r="E32" s="41"/>
    </row>
    <row r="33" spans="1:5" x14ac:dyDescent="0.2">
      <c r="A33" s="80">
        <v>4144</v>
      </c>
      <c r="B33" s="36" t="s">
        <v>372</v>
      </c>
      <c r="C33" s="38">
        <v>0</v>
      </c>
      <c r="D33" s="64"/>
      <c r="E33" s="41"/>
    </row>
    <row r="34" spans="1:5" ht="22.5" x14ac:dyDescent="0.2">
      <c r="A34" s="80">
        <v>4145</v>
      </c>
      <c r="B34" s="81" t="s">
        <v>371</v>
      </c>
      <c r="C34" s="38">
        <v>0</v>
      </c>
      <c r="D34" s="64"/>
      <c r="E34" s="41"/>
    </row>
    <row r="35" spans="1:5" x14ac:dyDescent="0.2">
      <c r="A35" s="80">
        <v>4149</v>
      </c>
      <c r="B35" s="36" t="s">
        <v>370</v>
      </c>
      <c r="C35" s="38">
        <v>0</v>
      </c>
      <c r="D35" s="64"/>
      <c r="E35" s="41"/>
    </row>
    <row r="36" spans="1:5" x14ac:dyDescent="0.2">
      <c r="A36" s="139">
        <v>4150</v>
      </c>
      <c r="B36" s="140" t="s">
        <v>369</v>
      </c>
      <c r="C36" s="141">
        <f>SUM(C37:C38)</f>
        <v>766826.14</v>
      </c>
      <c r="D36" s="64"/>
      <c r="E36" s="41"/>
    </row>
    <row r="37" spans="1:5" x14ac:dyDescent="0.2">
      <c r="A37" s="80">
        <v>4151</v>
      </c>
      <c r="B37" s="36" t="s">
        <v>369</v>
      </c>
      <c r="C37" s="38">
        <v>766826.14</v>
      </c>
      <c r="D37" s="64"/>
      <c r="E37" s="41"/>
    </row>
    <row r="38" spans="1:5" ht="22.5" x14ac:dyDescent="0.2">
      <c r="A38" s="80">
        <v>4154</v>
      </c>
      <c r="B38" s="81" t="s">
        <v>368</v>
      </c>
      <c r="C38" s="38">
        <v>0</v>
      </c>
      <c r="D38" s="64"/>
      <c r="E38" s="41"/>
    </row>
    <row r="39" spans="1:5" x14ac:dyDescent="0.2">
      <c r="A39" s="139">
        <v>4160</v>
      </c>
      <c r="B39" s="140" t="s">
        <v>367</v>
      </c>
      <c r="C39" s="141">
        <f>SUM(C40:C47)</f>
        <v>0</v>
      </c>
      <c r="D39" s="64"/>
      <c r="E39" s="41"/>
    </row>
    <row r="40" spans="1:5" x14ac:dyDescent="0.2">
      <c r="A40" s="80">
        <v>4161</v>
      </c>
      <c r="B40" s="36" t="s">
        <v>366</v>
      </c>
      <c r="C40" s="38">
        <v>0</v>
      </c>
      <c r="D40" s="64"/>
      <c r="E40" s="41"/>
    </row>
    <row r="41" spans="1:5" x14ac:dyDescent="0.2">
      <c r="A41" s="80">
        <v>4162</v>
      </c>
      <c r="B41" s="36" t="s">
        <v>365</v>
      </c>
      <c r="C41" s="38">
        <v>0</v>
      </c>
      <c r="D41" s="64"/>
      <c r="E41" s="41"/>
    </row>
    <row r="42" spans="1:5" x14ac:dyDescent="0.2">
      <c r="A42" s="80">
        <v>4163</v>
      </c>
      <c r="B42" s="36" t="s">
        <v>364</v>
      </c>
      <c r="C42" s="38">
        <v>0</v>
      </c>
      <c r="D42" s="64"/>
      <c r="E42" s="41"/>
    </row>
    <row r="43" spans="1:5" x14ac:dyDescent="0.2">
      <c r="A43" s="80">
        <v>4164</v>
      </c>
      <c r="B43" s="36" t="s">
        <v>363</v>
      </c>
      <c r="C43" s="38">
        <v>0</v>
      </c>
      <c r="D43" s="64"/>
      <c r="E43" s="41"/>
    </row>
    <row r="44" spans="1:5" x14ac:dyDescent="0.2">
      <c r="A44" s="80">
        <v>4165</v>
      </c>
      <c r="B44" s="36" t="s">
        <v>362</v>
      </c>
      <c r="C44" s="38">
        <v>0</v>
      </c>
      <c r="D44" s="64"/>
      <c r="E44" s="41"/>
    </row>
    <row r="45" spans="1:5" ht="22.5" x14ac:dyDescent="0.2">
      <c r="A45" s="80">
        <v>4166</v>
      </c>
      <c r="B45" s="81" t="s">
        <v>361</v>
      </c>
      <c r="C45" s="38">
        <v>0</v>
      </c>
      <c r="D45" s="64"/>
      <c r="E45" s="41"/>
    </row>
    <row r="46" spans="1:5" x14ac:dyDescent="0.2">
      <c r="A46" s="80">
        <v>4168</v>
      </c>
      <c r="B46" s="36" t="s">
        <v>360</v>
      </c>
      <c r="C46" s="38">
        <v>0</v>
      </c>
      <c r="D46" s="64"/>
      <c r="E46" s="41"/>
    </row>
    <row r="47" spans="1:5" x14ac:dyDescent="0.2">
      <c r="A47" s="80">
        <v>4169</v>
      </c>
      <c r="B47" s="36" t="s">
        <v>359</v>
      </c>
      <c r="C47" s="38">
        <v>0</v>
      </c>
      <c r="D47" s="64"/>
      <c r="E47" s="41"/>
    </row>
    <row r="48" spans="1:5" x14ac:dyDescent="0.2">
      <c r="A48" s="139">
        <v>4170</v>
      </c>
      <c r="B48" s="140" t="s">
        <v>555</v>
      </c>
      <c r="C48" s="141">
        <f>SUM(C49:C56)</f>
        <v>1194252.75</v>
      </c>
      <c r="D48" s="64"/>
      <c r="E48" s="41"/>
    </row>
    <row r="49" spans="1:5" x14ac:dyDescent="0.2">
      <c r="A49" s="80">
        <v>4171</v>
      </c>
      <c r="B49" s="36" t="s">
        <v>358</v>
      </c>
      <c r="C49" s="38">
        <v>0</v>
      </c>
      <c r="D49" s="64"/>
      <c r="E49" s="41"/>
    </row>
    <row r="50" spans="1:5" x14ac:dyDescent="0.2">
      <c r="A50" s="80">
        <v>4172</v>
      </c>
      <c r="B50" s="36" t="s">
        <v>357</v>
      </c>
      <c r="C50" s="38">
        <v>0</v>
      </c>
      <c r="D50" s="64"/>
      <c r="E50" s="41"/>
    </row>
    <row r="51" spans="1:5" ht="22.5" x14ac:dyDescent="0.2">
      <c r="A51" s="80">
        <v>4173</v>
      </c>
      <c r="B51" s="81" t="s">
        <v>356</v>
      </c>
      <c r="C51" s="38">
        <v>1194252.75</v>
      </c>
      <c r="D51" s="64"/>
      <c r="E51" s="41"/>
    </row>
    <row r="52" spans="1:5" ht="22.5" x14ac:dyDescent="0.2">
      <c r="A52" s="80">
        <v>4174</v>
      </c>
      <c r="B52" s="81" t="s">
        <v>355</v>
      </c>
      <c r="C52" s="38">
        <v>0</v>
      </c>
      <c r="D52" s="64"/>
      <c r="E52" s="41"/>
    </row>
    <row r="53" spans="1:5" ht="22.5" x14ac:dyDescent="0.2">
      <c r="A53" s="80">
        <v>4175</v>
      </c>
      <c r="B53" s="81" t="s">
        <v>354</v>
      </c>
      <c r="C53" s="38">
        <v>0</v>
      </c>
      <c r="D53" s="64"/>
      <c r="E53" s="41"/>
    </row>
    <row r="54" spans="1:5" ht="22.5" x14ac:dyDescent="0.2">
      <c r="A54" s="80">
        <v>4176</v>
      </c>
      <c r="B54" s="81" t="s">
        <v>353</v>
      </c>
      <c r="C54" s="38">
        <v>0</v>
      </c>
      <c r="D54" s="64"/>
      <c r="E54" s="41"/>
    </row>
    <row r="55" spans="1:5" ht="22.5" x14ac:dyDescent="0.2">
      <c r="A55" s="80">
        <v>4177</v>
      </c>
      <c r="B55" s="81" t="s">
        <v>352</v>
      </c>
      <c r="C55" s="38">
        <v>0</v>
      </c>
      <c r="D55" s="64"/>
      <c r="E55" s="41"/>
    </row>
    <row r="56" spans="1:5" ht="22.5" x14ac:dyDescent="0.2">
      <c r="A56" s="80">
        <v>4178</v>
      </c>
      <c r="B56" s="81" t="s">
        <v>351</v>
      </c>
      <c r="C56" s="38">
        <v>0</v>
      </c>
      <c r="D56" s="64"/>
      <c r="E56" s="41"/>
    </row>
    <row r="57" spans="1:5" ht="33.75" x14ac:dyDescent="0.2">
      <c r="A57" s="139">
        <v>4200</v>
      </c>
      <c r="B57" s="142" t="s">
        <v>348</v>
      </c>
      <c r="C57" s="141">
        <f>+C58+C64</f>
        <v>0</v>
      </c>
      <c r="D57" s="64"/>
      <c r="E57" s="41"/>
    </row>
    <row r="58" spans="1:5" ht="22.5" x14ac:dyDescent="0.2">
      <c r="A58" s="139">
        <v>4210</v>
      </c>
      <c r="B58" s="142" t="s">
        <v>347</v>
      </c>
      <c r="C58" s="141">
        <f>SUM(C59:C63)</f>
        <v>0</v>
      </c>
      <c r="D58" s="64"/>
      <c r="E58" s="41"/>
    </row>
    <row r="59" spans="1:5" x14ac:dyDescent="0.2">
      <c r="A59" s="80">
        <v>4211</v>
      </c>
      <c r="B59" s="36" t="s">
        <v>257</v>
      </c>
      <c r="C59" s="38">
        <v>0</v>
      </c>
      <c r="D59" s="64"/>
      <c r="E59" s="41"/>
    </row>
    <row r="60" spans="1:5" x14ac:dyDescent="0.2">
      <c r="A60" s="80">
        <v>4212</v>
      </c>
      <c r="B60" s="36" t="s">
        <v>254</v>
      </c>
      <c r="C60" s="38">
        <v>0</v>
      </c>
      <c r="D60" s="64"/>
      <c r="E60" s="41"/>
    </row>
    <row r="61" spans="1:5" x14ac:dyDescent="0.2">
      <c r="A61" s="80">
        <v>4213</v>
      </c>
      <c r="B61" s="36" t="s">
        <v>251</v>
      </c>
      <c r="C61" s="38">
        <v>0</v>
      </c>
      <c r="D61" s="64"/>
      <c r="E61" s="41"/>
    </row>
    <row r="62" spans="1:5" x14ac:dyDescent="0.2">
      <c r="A62" s="80">
        <v>4214</v>
      </c>
      <c r="B62" s="36" t="s">
        <v>346</v>
      </c>
      <c r="C62" s="38">
        <v>0</v>
      </c>
      <c r="D62" s="64"/>
      <c r="E62" s="41"/>
    </row>
    <row r="63" spans="1:5" x14ac:dyDescent="0.2">
      <c r="A63" s="80">
        <v>4215</v>
      </c>
      <c r="B63" s="36" t="s">
        <v>345</v>
      </c>
      <c r="C63" s="38">
        <v>0</v>
      </c>
      <c r="D63" s="64"/>
      <c r="E63" s="41"/>
    </row>
    <row r="64" spans="1:5" x14ac:dyDescent="0.2">
      <c r="A64" s="139">
        <v>4220</v>
      </c>
      <c r="B64" s="140" t="s">
        <v>344</v>
      </c>
      <c r="C64" s="141">
        <f>SUM(C65:C68)</f>
        <v>0</v>
      </c>
      <c r="D64" s="64"/>
      <c r="E64" s="41"/>
    </row>
    <row r="65" spans="1:5" x14ac:dyDescent="0.2">
      <c r="A65" s="80">
        <v>4221</v>
      </c>
      <c r="B65" s="36" t="s">
        <v>343</v>
      </c>
      <c r="C65" s="38">
        <v>0</v>
      </c>
      <c r="D65" s="64"/>
      <c r="E65" s="41"/>
    </row>
    <row r="66" spans="1:5" x14ac:dyDescent="0.2">
      <c r="A66" s="80">
        <v>4223</v>
      </c>
      <c r="B66" s="36" t="s">
        <v>284</v>
      </c>
      <c r="C66" s="38">
        <v>0</v>
      </c>
      <c r="D66" s="64"/>
      <c r="E66" s="41"/>
    </row>
    <row r="67" spans="1:5" x14ac:dyDescent="0.2">
      <c r="A67" s="80">
        <v>4225</v>
      </c>
      <c r="B67" s="36" t="s">
        <v>276</v>
      </c>
      <c r="C67" s="38">
        <v>0</v>
      </c>
      <c r="D67" s="64"/>
      <c r="E67" s="41"/>
    </row>
    <row r="68" spans="1:5" x14ac:dyDescent="0.2">
      <c r="A68" s="80">
        <v>4227</v>
      </c>
      <c r="B68" s="36" t="s">
        <v>342</v>
      </c>
      <c r="C68" s="38">
        <v>0</v>
      </c>
      <c r="D68" s="64"/>
      <c r="E68" s="41"/>
    </row>
    <row r="69" spans="1:5" x14ac:dyDescent="0.2">
      <c r="A69" s="143">
        <v>4300</v>
      </c>
      <c r="B69" s="140" t="s">
        <v>340</v>
      </c>
      <c r="C69" s="141">
        <f>C70+C73+C79+C81+C83</f>
        <v>0</v>
      </c>
      <c r="D69" s="36"/>
      <c r="E69" s="36"/>
    </row>
    <row r="70" spans="1:5" x14ac:dyDescent="0.2">
      <c r="A70" s="143">
        <v>4310</v>
      </c>
      <c r="B70" s="140" t="s">
        <v>339</v>
      </c>
      <c r="C70" s="141">
        <f>SUM(C71:C72)</f>
        <v>0</v>
      </c>
      <c r="D70" s="36"/>
      <c r="E70" s="36"/>
    </row>
    <row r="71" spans="1:5" x14ac:dyDescent="0.2">
      <c r="A71" s="82">
        <v>4311</v>
      </c>
      <c r="B71" s="36" t="s">
        <v>338</v>
      </c>
      <c r="C71" s="38">
        <v>0</v>
      </c>
      <c r="D71" s="36"/>
      <c r="E71" s="36"/>
    </row>
    <row r="72" spans="1:5" x14ac:dyDescent="0.2">
      <c r="A72" s="82">
        <v>4319</v>
      </c>
      <c r="B72" s="36" t="s">
        <v>337</v>
      </c>
      <c r="C72" s="38">
        <v>0</v>
      </c>
      <c r="D72" s="36"/>
      <c r="E72" s="36"/>
    </row>
    <row r="73" spans="1:5" x14ac:dyDescent="0.2">
      <c r="A73" s="143">
        <v>4320</v>
      </c>
      <c r="B73" s="140" t="s">
        <v>336</v>
      </c>
      <c r="C73" s="141">
        <f>SUM(C74:C78)</f>
        <v>0</v>
      </c>
      <c r="D73" s="36"/>
      <c r="E73" s="36"/>
    </row>
    <row r="74" spans="1:5" x14ac:dyDescent="0.2">
      <c r="A74" s="82">
        <v>4321</v>
      </c>
      <c r="B74" s="36" t="s">
        <v>335</v>
      </c>
      <c r="C74" s="38">
        <v>0</v>
      </c>
      <c r="D74" s="36"/>
      <c r="E74" s="36"/>
    </row>
    <row r="75" spans="1:5" x14ac:dyDescent="0.2">
      <c r="A75" s="82">
        <v>4322</v>
      </c>
      <c r="B75" s="36" t="s">
        <v>334</v>
      </c>
      <c r="C75" s="38">
        <v>0</v>
      </c>
      <c r="D75" s="36"/>
      <c r="E75" s="36"/>
    </row>
    <row r="76" spans="1:5" x14ac:dyDescent="0.2">
      <c r="A76" s="82">
        <v>4323</v>
      </c>
      <c r="B76" s="36" t="s">
        <v>333</v>
      </c>
      <c r="C76" s="38">
        <v>0</v>
      </c>
      <c r="D76" s="36"/>
      <c r="E76" s="36"/>
    </row>
    <row r="77" spans="1:5" x14ac:dyDescent="0.2">
      <c r="A77" s="82">
        <v>4324</v>
      </c>
      <c r="B77" s="36" t="s">
        <v>332</v>
      </c>
      <c r="C77" s="38">
        <v>0</v>
      </c>
      <c r="D77" s="36"/>
      <c r="E77" s="36"/>
    </row>
    <row r="78" spans="1:5" x14ac:dyDescent="0.2">
      <c r="A78" s="82">
        <v>4325</v>
      </c>
      <c r="B78" s="36" t="s">
        <v>331</v>
      </c>
      <c r="C78" s="38">
        <v>0</v>
      </c>
      <c r="D78" s="36"/>
      <c r="E78" s="36"/>
    </row>
    <row r="79" spans="1:5" x14ac:dyDescent="0.2">
      <c r="A79" s="143">
        <v>4330</v>
      </c>
      <c r="B79" s="140" t="s">
        <v>330</v>
      </c>
      <c r="C79" s="141">
        <f>SUM(C80)</f>
        <v>0</v>
      </c>
      <c r="D79" s="36"/>
      <c r="E79" s="36"/>
    </row>
    <row r="80" spans="1:5" x14ac:dyDescent="0.2">
      <c r="A80" s="82">
        <v>4331</v>
      </c>
      <c r="B80" s="36" t="s">
        <v>330</v>
      </c>
      <c r="C80" s="38">
        <v>0</v>
      </c>
      <c r="D80" s="36"/>
      <c r="E80" s="36"/>
    </row>
    <row r="81" spans="1:5" x14ac:dyDescent="0.2">
      <c r="A81" s="143">
        <v>4340</v>
      </c>
      <c r="B81" s="140" t="s">
        <v>329</v>
      </c>
      <c r="C81" s="141">
        <f>SUM(C82)</f>
        <v>0</v>
      </c>
      <c r="D81" s="36"/>
      <c r="E81" s="36"/>
    </row>
    <row r="82" spans="1:5" x14ac:dyDescent="0.2">
      <c r="A82" s="82">
        <v>4341</v>
      </c>
      <c r="B82" s="36" t="s">
        <v>329</v>
      </c>
      <c r="C82" s="38">
        <v>0</v>
      </c>
      <c r="D82" s="36"/>
      <c r="E82" s="36"/>
    </row>
    <row r="83" spans="1:5" x14ac:dyDescent="0.2">
      <c r="A83" s="143">
        <v>4390</v>
      </c>
      <c r="B83" s="140" t="s">
        <v>323</v>
      </c>
      <c r="C83" s="141">
        <f>SUM(C84:C90)</f>
        <v>0</v>
      </c>
      <c r="D83" s="36"/>
      <c r="E83" s="36"/>
    </row>
    <row r="84" spans="1:5" x14ac:dyDescent="0.2">
      <c r="A84" s="82">
        <v>4392</v>
      </c>
      <c r="B84" s="36" t="s">
        <v>328</v>
      </c>
      <c r="C84" s="38">
        <v>0</v>
      </c>
      <c r="D84" s="36"/>
      <c r="E84" s="36"/>
    </row>
    <row r="85" spans="1:5" x14ac:dyDescent="0.2">
      <c r="A85" s="82">
        <v>4393</v>
      </c>
      <c r="B85" s="36" t="s">
        <v>327</v>
      </c>
      <c r="C85" s="38">
        <v>0</v>
      </c>
      <c r="D85" s="36"/>
      <c r="E85" s="36"/>
    </row>
    <row r="86" spans="1:5" x14ac:dyDescent="0.2">
      <c r="A86" s="82">
        <v>4394</v>
      </c>
      <c r="B86" s="36" t="s">
        <v>326</v>
      </c>
      <c r="C86" s="38">
        <v>0</v>
      </c>
      <c r="D86" s="36"/>
      <c r="E86" s="36"/>
    </row>
    <row r="87" spans="1:5" x14ac:dyDescent="0.2">
      <c r="A87" s="82">
        <v>4395</v>
      </c>
      <c r="B87" s="36" t="s">
        <v>209</v>
      </c>
      <c r="C87" s="38">
        <v>0</v>
      </c>
      <c r="D87" s="36"/>
      <c r="E87" s="36"/>
    </row>
    <row r="88" spans="1:5" x14ac:dyDescent="0.2">
      <c r="A88" s="82">
        <v>4396</v>
      </c>
      <c r="B88" s="36" t="s">
        <v>325</v>
      </c>
      <c r="C88" s="38">
        <v>0</v>
      </c>
      <c r="D88" s="36"/>
      <c r="E88" s="36"/>
    </row>
    <row r="89" spans="1:5" x14ac:dyDescent="0.2">
      <c r="A89" s="82">
        <v>4397</v>
      </c>
      <c r="B89" s="36" t="s">
        <v>324</v>
      </c>
      <c r="C89" s="38">
        <v>0</v>
      </c>
      <c r="D89" s="36"/>
      <c r="E89" s="36"/>
    </row>
    <row r="90" spans="1:5" x14ac:dyDescent="0.2">
      <c r="A90" s="82">
        <v>4399</v>
      </c>
      <c r="B90" s="36" t="s">
        <v>323</v>
      </c>
      <c r="C90" s="38">
        <v>0</v>
      </c>
      <c r="D90" s="36"/>
      <c r="E90" s="36"/>
    </row>
    <row r="91" spans="1:5" x14ac:dyDescent="0.2">
      <c r="A91" s="41"/>
      <c r="B91" s="41"/>
      <c r="C91" s="41"/>
      <c r="D91" s="41"/>
      <c r="E91" s="41"/>
    </row>
    <row r="92" spans="1:5" x14ac:dyDescent="0.2">
      <c r="A92" s="40" t="s">
        <v>613</v>
      </c>
      <c r="B92" s="40"/>
      <c r="C92" s="40"/>
      <c r="D92" s="40"/>
      <c r="E92" s="40"/>
    </row>
    <row r="93" spans="1:5" x14ac:dyDescent="0.2">
      <c r="A93" s="39" t="s">
        <v>66</v>
      </c>
      <c r="B93" s="39" t="s">
        <v>67</v>
      </c>
      <c r="C93" s="39" t="s">
        <v>68</v>
      </c>
      <c r="D93" s="39" t="s">
        <v>321</v>
      </c>
      <c r="E93" s="39" t="s">
        <v>611</v>
      </c>
    </row>
    <row r="94" spans="1:5" x14ac:dyDescent="0.2">
      <c r="A94" s="143">
        <v>5000</v>
      </c>
      <c r="B94" s="140" t="s">
        <v>320</v>
      </c>
      <c r="C94" s="141">
        <f>C95+C123+C156+C166+C181+C210</f>
        <v>6226659.25</v>
      </c>
      <c r="D94" s="222">
        <v>1</v>
      </c>
      <c r="E94" s="36"/>
    </row>
    <row r="95" spans="1:5" x14ac:dyDescent="0.2">
      <c r="A95" s="143">
        <v>5100</v>
      </c>
      <c r="B95" s="140" t="s">
        <v>319</v>
      </c>
      <c r="C95" s="141">
        <f>C96+C103+C113</f>
        <v>6115036.7699999996</v>
      </c>
      <c r="D95" s="222">
        <f>C95/$C$94</f>
        <v>0.98207345616351172</v>
      </c>
      <c r="E95" s="36"/>
    </row>
    <row r="96" spans="1:5" x14ac:dyDescent="0.2">
      <c r="A96" s="143">
        <v>5110</v>
      </c>
      <c r="B96" s="140" t="s">
        <v>318</v>
      </c>
      <c r="C96" s="141">
        <f>SUM(C97:C102)</f>
        <v>4720289.32</v>
      </c>
      <c r="D96" s="222">
        <f>C96/$C$94</f>
        <v>0.75807734621097189</v>
      </c>
      <c r="E96" s="36"/>
    </row>
    <row r="97" spans="1:5" x14ac:dyDescent="0.2">
      <c r="A97" s="82">
        <v>5111</v>
      </c>
      <c r="B97" s="36" t="s">
        <v>317</v>
      </c>
      <c r="C97" s="38">
        <v>2802258.89</v>
      </c>
      <c r="D97" s="37">
        <f>C97/$C$94</f>
        <v>0.4500421136743592</v>
      </c>
      <c r="E97" s="36"/>
    </row>
    <row r="98" spans="1:5" x14ac:dyDescent="0.2">
      <c r="A98" s="82">
        <v>5112</v>
      </c>
      <c r="B98" s="36" t="s">
        <v>316</v>
      </c>
      <c r="C98" s="38">
        <v>680504.77</v>
      </c>
      <c r="D98" s="37">
        <f>C98/$C$94</f>
        <v>0.10928890480075652</v>
      </c>
      <c r="E98" s="36"/>
    </row>
    <row r="99" spans="1:5" x14ac:dyDescent="0.2">
      <c r="A99" s="82">
        <v>5113</v>
      </c>
      <c r="B99" s="36" t="s">
        <v>315</v>
      </c>
      <c r="C99" s="38">
        <v>545045.48</v>
      </c>
      <c r="D99" s="37">
        <f>C99/$C$94</f>
        <v>8.7534174926948177E-2</v>
      </c>
      <c r="E99" s="36"/>
    </row>
    <row r="100" spans="1:5" x14ac:dyDescent="0.2">
      <c r="A100" s="82">
        <v>5114</v>
      </c>
      <c r="B100" s="36" t="s">
        <v>314</v>
      </c>
      <c r="C100" s="38">
        <v>262318.82</v>
      </c>
      <c r="D100" s="37">
        <f>C100/$C$94</f>
        <v>4.2128340329527426E-2</v>
      </c>
      <c r="E100" s="36"/>
    </row>
    <row r="101" spans="1:5" x14ac:dyDescent="0.2">
      <c r="A101" s="82">
        <v>5115</v>
      </c>
      <c r="B101" s="36" t="s">
        <v>313</v>
      </c>
      <c r="C101" s="38">
        <v>430161.36</v>
      </c>
      <c r="D101" s="37">
        <f>C101/$C$94</f>
        <v>6.9083812479380488E-2</v>
      </c>
      <c r="E101" s="36"/>
    </row>
    <row r="102" spans="1:5" x14ac:dyDescent="0.2">
      <c r="A102" s="82">
        <v>5116</v>
      </c>
      <c r="B102" s="36" t="s">
        <v>312</v>
      </c>
      <c r="C102" s="38">
        <v>0</v>
      </c>
      <c r="D102" s="37">
        <f>C102/$C$94</f>
        <v>0</v>
      </c>
      <c r="E102" s="36"/>
    </row>
    <row r="103" spans="1:5" x14ac:dyDescent="0.2">
      <c r="A103" s="143">
        <v>5120</v>
      </c>
      <c r="B103" s="140" t="s">
        <v>311</v>
      </c>
      <c r="C103" s="141">
        <f>SUM(C104:C112)</f>
        <v>170413.66999999998</v>
      </c>
      <c r="D103" s="222">
        <f>C103/$C$94</f>
        <v>2.7368395018564726E-2</v>
      </c>
      <c r="E103" s="36"/>
    </row>
    <row r="104" spans="1:5" x14ac:dyDescent="0.2">
      <c r="A104" s="82">
        <v>5121</v>
      </c>
      <c r="B104" s="36" t="s">
        <v>310</v>
      </c>
      <c r="C104" s="38">
        <v>26268.71</v>
      </c>
      <c r="D104" s="37">
        <f>C104/$C$94</f>
        <v>4.2187486010255015E-3</v>
      </c>
      <c r="E104" s="36"/>
    </row>
    <row r="105" spans="1:5" x14ac:dyDescent="0.2">
      <c r="A105" s="82">
        <v>5122</v>
      </c>
      <c r="B105" s="36" t="s">
        <v>309</v>
      </c>
      <c r="C105" s="38">
        <v>0</v>
      </c>
      <c r="D105" s="37">
        <f>C105/$C$94</f>
        <v>0</v>
      </c>
      <c r="E105" s="36"/>
    </row>
    <row r="106" spans="1:5" x14ac:dyDescent="0.2">
      <c r="A106" s="82">
        <v>5123</v>
      </c>
      <c r="B106" s="36" t="s">
        <v>308</v>
      </c>
      <c r="C106" s="38">
        <v>0</v>
      </c>
      <c r="D106" s="37">
        <f>C106/$C$94</f>
        <v>0</v>
      </c>
      <c r="E106" s="36"/>
    </row>
    <row r="107" spans="1:5" x14ac:dyDescent="0.2">
      <c r="A107" s="82">
        <v>5124</v>
      </c>
      <c r="B107" s="36" t="s">
        <v>307</v>
      </c>
      <c r="C107" s="38">
        <v>0</v>
      </c>
      <c r="D107" s="37">
        <f>C107/$C$94</f>
        <v>0</v>
      </c>
      <c r="E107" s="36"/>
    </row>
    <row r="108" spans="1:5" x14ac:dyDescent="0.2">
      <c r="A108" s="82">
        <v>5125</v>
      </c>
      <c r="B108" s="36" t="s">
        <v>306</v>
      </c>
      <c r="C108" s="38">
        <v>0</v>
      </c>
      <c r="D108" s="37">
        <f>C108/$C$94</f>
        <v>0</v>
      </c>
      <c r="E108" s="36"/>
    </row>
    <row r="109" spans="1:5" x14ac:dyDescent="0.2">
      <c r="A109" s="82">
        <v>5126</v>
      </c>
      <c r="B109" s="36" t="s">
        <v>305</v>
      </c>
      <c r="C109" s="38">
        <v>90300.160000000003</v>
      </c>
      <c r="D109" s="37">
        <f>C109/$C$94</f>
        <v>1.450218429730196E-2</v>
      </c>
      <c r="E109" s="36"/>
    </row>
    <row r="110" spans="1:5" x14ac:dyDescent="0.2">
      <c r="A110" s="82">
        <v>5127</v>
      </c>
      <c r="B110" s="36" t="s">
        <v>304</v>
      </c>
      <c r="C110" s="38">
        <v>0</v>
      </c>
      <c r="D110" s="37">
        <f>C110/$C$94</f>
        <v>0</v>
      </c>
      <c r="E110" s="36"/>
    </row>
    <row r="111" spans="1:5" x14ac:dyDescent="0.2">
      <c r="A111" s="82">
        <v>5128</v>
      </c>
      <c r="B111" s="36" t="s">
        <v>303</v>
      </c>
      <c r="C111" s="38">
        <v>0</v>
      </c>
      <c r="D111" s="37">
        <f>C111/$C$94</f>
        <v>0</v>
      </c>
      <c r="E111" s="36"/>
    </row>
    <row r="112" spans="1:5" x14ac:dyDescent="0.2">
      <c r="A112" s="82">
        <v>5129</v>
      </c>
      <c r="B112" s="36" t="s">
        <v>302</v>
      </c>
      <c r="C112" s="38">
        <v>53844.800000000003</v>
      </c>
      <c r="D112" s="37">
        <f>C112/$C$94</f>
        <v>8.6474621202372697E-3</v>
      </c>
      <c r="E112" s="36"/>
    </row>
    <row r="113" spans="1:5" x14ac:dyDescent="0.2">
      <c r="A113" s="143">
        <v>5130</v>
      </c>
      <c r="B113" s="140" t="s">
        <v>301</v>
      </c>
      <c r="C113" s="141">
        <f>SUM(C114:C122)</f>
        <v>1224333.7799999998</v>
      </c>
      <c r="D113" s="222">
        <f>C113/$C$94</f>
        <v>0.19662771493397518</v>
      </c>
      <c r="E113" s="36"/>
    </row>
    <row r="114" spans="1:5" x14ac:dyDescent="0.2">
      <c r="A114" s="82">
        <v>5131</v>
      </c>
      <c r="B114" s="36" t="s">
        <v>300</v>
      </c>
      <c r="C114" s="38">
        <v>25565.38</v>
      </c>
      <c r="D114" s="37">
        <f>C114/$C$94</f>
        <v>4.1057939696957082E-3</v>
      </c>
      <c r="E114" s="36"/>
    </row>
    <row r="115" spans="1:5" x14ac:dyDescent="0.2">
      <c r="A115" s="82">
        <v>5132</v>
      </c>
      <c r="B115" s="36" t="s">
        <v>299</v>
      </c>
      <c r="C115" s="38">
        <v>307473.68</v>
      </c>
      <c r="D115" s="37">
        <f>C115/$C$94</f>
        <v>4.9380200145045676E-2</v>
      </c>
      <c r="E115" s="36"/>
    </row>
    <row r="116" spans="1:5" x14ac:dyDescent="0.2">
      <c r="A116" s="82">
        <v>5133</v>
      </c>
      <c r="B116" s="36" t="s">
        <v>298</v>
      </c>
      <c r="C116" s="38">
        <v>194509.36</v>
      </c>
      <c r="D116" s="37">
        <f>C116/$C$94</f>
        <v>3.1238157122537257E-2</v>
      </c>
      <c r="E116" s="36"/>
    </row>
    <row r="117" spans="1:5" x14ac:dyDescent="0.2">
      <c r="A117" s="82">
        <v>5134</v>
      </c>
      <c r="B117" s="36" t="s">
        <v>297</v>
      </c>
      <c r="C117" s="38">
        <v>88414.44</v>
      </c>
      <c r="D117" s="37">
        <f>C117/$C$94</f>
        <v>1.419933811216665E-2</v>
      </c>
      <c r="E117" s="36"/>
    </row>
    <row r="118" spans="1:5" x14ac:dyDescent="0.2">
      <c r="A118" s="82">
        <v>5135</v>
      </c>
      <c r="B118" s="36" t="s">
        <v>296</v>
      </c>
      <c r="C118" s="38">
        <v>130414</v>
      </c>
      <c r="D118" s="37">
        <f>C118/$C$94</f>
        <v>2.0944457495405744E-2</v>
      </c>
      <c r="E118" s="36"/>
    </row>
    <row r="119" spans="1:5" x14ac:dyDescent="0.2">
      <c r="A119" s="82">
        <v>5136</v>
      </c>
      <c r="B119" s="36" t="s">
        <v>295</v>
      </c>
      <c r="C119" s="38">
        <v>0</v>
      </c>
      <c r="D119" s="37">
        <f>C119/$C$94</f>
        <v>0</v>
      </c>
      <c r="E119" s="36"/>
    </row>
    <row r="120" spans="1:5" x14ac:dyDescent="0.2">
      <c r="A120" s="82">
        <v>5137</v>
      </c>
      <c r="B120" s="36" t="s">
        <v>294</v>
      </c>
      <c r="C120" s="38">
        <v>0</v>
      </c>
      <c r="D120" s="37">
        <f>C120/$C$94</f>
        <v>0</v>
      </c>
      <c r="E120" s="36"/>
    </row>
    <row r="121" spans="1:5" x14ac:dyDescent="0.2">
      <c r="A121" s="82">
        <v>5138</v>
      </c>
      <c r="B121" s="36" t="s">
        <v>293</v>
      </c>
      <c r="C121" s="38">
        <v>45828.480000000003</v>
      </c>
      <c r="D121" s="37">
        <f>C121/$C$94</f>
        <v>7.3600430278885111E-3</v>
      </c>
      <c r="E121" s="36"/>
    </row>
    <row r="122" spans="1:5" x14ac:dyDescent="0.2">
      <c r="A122" s="82">
        <v>5139</v>
      </c>
      <c r="B122" s="36" t="s">
        <v>292</v>
      </c>
      <c r="C122" s="38">
        <v>432128.44</v>
      </c>
      <c r="D122" s="37">
        <f>C122/$C$94</f>
        <v>6.9399725061235693E-2</v>
      </c>
      <c r="E122" s="36"/>
    </row>
    <row r="123" spans="1:5" x14ac:dyDescent="0.2">
      <c r="A123" s="143">
        <v>5200</v>
      </c>
      <c r="B123" s="140" t="s">
        <v>291</v>
      </c>
      <c r="C123" s="141">
        <f>C124+C127+C130+C133+C138+C142+C145+C147+C153</f>
        <v>0</v>
      </c>
      <c r="D123" s="222">
        <f>C123/$C$94</f>
        <v>0</v>
      </c>
      <c r="E123" s="36"/>
    </row>
    <row r="124" spans="1:5" x14ac:dyDescent="0.2">
      <c r="A124" s="143">
        <v>5210</v>
      </c>
      <c r="B124" s="140" t="s">
        <v>290</v>
      </c>
      <c r="C124" s="141">
        <f>SUM(C125:C126)</f>
        <v>0</v>
      </c>
      <c r="D124" s="222">
        <f>C124/$C$94</f>
        <v>0</v>
      </c>
      <c r="E124" s="36"/>
    </row>
    <row r="125" spans="1:5" x14ac:dyDescent="0.2">
      <c r="A125" s="82">
        <v>5211</v>
      </c>
      <c r="B125" s="36" t="s">
        <v>289</v>
      </c>
      <c r="C125" s="38">
        <v>0</v>
      </c>
      <c r="D125" s="37">
        <f>C125/$C$94</f>
        <v>0</v>
      </c>
      <c r="E125" s="36"/>
    </row>
    <row r="126" spans="1:5" x14ac:dyDescent="0.2">
      <c r="A126" s="82">
        <v>5212</v>
      </c>
      <c r="B126" s="36" t="s">
        <v>288</v>
      </c>
      <c r="C126" s="38">
        <v>0</v>
      </c>
      <c r="D126" s="37">
        <f>C126/$C$94</f>
        <v>0</v>
      </c>
      <c r="E126" s="36"/>
    </row>
    <row r="127" spans="1:5" x14ac:dyDescent="0.2">
      <c r="A127" s="143">
        <v>5220</v>
      </c>
      <c r="B127" s="140" t="s">
        <v>287</v>
      </c>
      <c r="C127" s="141">
        <f>SUM(C128:C129)</f>
        <v>0</v>
      </c>
      <c r="D127" s="222">
        <f>C127/$C$94</f>
        <v>0</v>
      </c>
      <c r="E127" s="36"/>
    </row>
    <row r="128" spans="1:5" x14ac:dyDescent="0.2">
      <c r="A128" s="82">
        <v>5221</v>
      </c>
      <c r="B128" s="36" t="s">
        <v>286</v>
      </c>
      <c r="C128" s="38">
        <v>0</v>
      </c>
      <c r="D128" s="37">
        <f>C128/$C$94</f>
        <v>0</v>
      </c>
      <c r="E128" s="36"/>
    </row>
    <row r="129" spans="1:5" x14ac:dyDescent="0.2">
      <c r="A129" s="82">
        <v>5222</v>
      </c>
      <c r="B129" s="36" t="s">
        <v>285</v>
      </c>
      <c r="C129" s="38">
        <v>0</v>
      </c>
      <c r="D129" s="37">
        <f>C129/$C$94</f>
        <v>0</v>
      </c>
      <c r="E129" s="36"/>
    </row>
    <row r="130" spans="1:5" x14ac:dyDescent="0.2">
      <c r="A130" s="143">
        <v>5230</v>
      </c>
      <c r="B130" s="140" t="s">
        <v>284</v>
      </c>
      <c r="C130" s="141">
        <f>SUM(C131:C132)</f>
        <v>0</v>
      </c>
      <c r="D130" s="222">
        <f>C130/$C$94</f>
        <v>0</v>
      </c>
      <c r="E130" s="36"/>
    </row>
    <row r="131" spans="1:5" x14ac:dyDescent="0.2">
      <c r="A131" s="82">
        <v>5231</v>
      </c>
      <c r="B131" s="36" t="s">
        <v>283</v>
      </c>
      <c r="C131" s="38">
        <v>0</v>
      </c>
      <c r="D131" s="37">
        <f>C131/$C$94</f>
        <v>0</v>
      </c>
      <c r="E131" s="36"/>
    </row>
    <row r="132" spans="1:5" x14ac:dyDescent="0.2">
      <c r="A132" s="82">
        <v>5232</v>
      </c>
      <c r="B132" s="36" t="s">
        <v>282</v>
      </c>
      <c r="C132" s="38">
        <v>0</v>
      </c>
      <c r="D132" s="37">
        <f>C132/$C$94</f>
        <v>0</v>
      </c>
      <c r="E132" s="36"/>
    </row>
    <row r="133" spans="1:5" x14ac:dyDescent="0.2">
      <c r="A133" s="143">
        <v>5240</v>
      </c>
      <c r="B133" s="140" t="s">
        <v>281</v>
      </c>
      <c r="C133" s="141">
        <f>SUM(C134:C137)</f>
        <v>0</v>
      </c>
      <c r="D133" s="222">
        <f>C133/$C$94</f>
        <v>0</v>
      </c>
      <c r="E133" s="36"/>
    </row>
    <row r="134" spans="1:5" x14ac:dyDescent="0.2">
      <c r="A134" s="82">
        <v>5241</v>
      </c>
      <c r="B134" s="36" t="s">
        <v>280</v>
      </c>
      <c r="C134" s="38">
        <v>0</v>
      </c>
      <c r="D134" s="37">
        <f>C134/$C$94</f>
        <v>0</v>
      </c>
      <c r="E134" s="36"/>
    </row>
    <row r="135" spans="1:5" x14ac:dyDescent="0.2">
      <c r="A135" s="82">
        <v>5242</v>
      </c>
      <c r="B135" s="36" t="s">
        <v>279</v>
      </c>
      <c r="C135" s="38">
        <v>0</v>
      </c>
      <c r="D135" s="37">
        <f>C135/$C$94</f>
        <v>0</v>
      </c>
      <c r="E135" s="36"/>
    </row>
    <row r="136" spans="1:5" x14ac:dyDescent="0.2">
      <c r="A136" s="82">
        <v>5243</v>
      </c>
      <c r="B136" s="36" t="s">
        <v>278</v>
      </c>
      <c r="C136" s="38">
        <v>0</v>
      </c>
      <c r="D136" s="37">
        <f>C136/$C$94</f>
        <v>0</v>
      </c>
      <c r="E136" s="36"/>
    </row>
    <row r="137" spans="1:5" x14ac:dyDescent="0.2">
      <c r="A137" s="82">
        <v>5244</v>
      </c>
      <c r="B137" s="36" t="s">
        <v>277</v>
      </c>
      <c r="C137" s="38">
        <v>0</v>
      </c>
      <c r="D137" s="37">
        <f>C137/$C$94</f>
        <v>0</v>
      </c>
      <c r="E137" s="36"/>
    </row>
    <row r="138" spans="1:5" x14ac:dyDescent="0.2">
      <c r="A138" s="143">
        <v>5250</v>
      </c>
      <c r="B138" s="140" t="s">
        <v>276</v>
      </c>
      <c r="C138" s="141">
        <f>SUM(C139:C141)</f>
        <v>0</v>
      </c>
      <c r="D138" s="222">
        <f>C138/$C$94</f>
        <v>0</v>
      </c>
      <c r="E138" s="36"/>
    </row>
    <row r="139" spans="1:5" x14ac:dyDescent="0.2">
      <c r="A139" s="82">
        <v>5251</v>
      </c>
      <c r="B139" s="36" t="s">
        <v>275</v>
      </c>
      <c r="C139" s="38">
        <v>0</v>
      </c>
      <c r="D139" s="37">
        <f>C139/$C$94</f>
        <v>0</v>
      </c>
      <c r="E139" s="36"/>
    </row>
    <row r="140" spans="1:5" x14ac:dyDescent="0.2">
      <c r="A140" s="82">
        <v>5252</v>
      </c>
      <c r="B140" s="36" t="s">
        <v>274</v>
      </c>
      <c r="C140" s="38">
        <v>0</v>
      </c>
      <c r="D140" s="37">
        <f>C140/$C$94</f>
        <v>0</v>
      </c>
      <c r="E140" s="36"/>
    </row>
    <row r="141" spans="1:5" x14ac:dyDescent="0.2">
      <c r="A141" s="82">
        <v>5259</v>
      </c>
      <c r="B141" s="36" t="s">
        <v>273</v>
      </c>
      <c r="C141" s="38">
        <v>0</v>
      </c>
      <c r="D141" s="37">
        <f>C141/$C$94</f>
        <v>0</v>
      </c>
      <c r="E141" s="36"/>
    </row>
    <row r="142" spans="1:5" x14ac:dyDescent="0.2">
      <c r="A142" s="143">
        <v>5260</v>
      </c>
      <c r="B142" s="140" t="s">
        <v>272</v>
      </c>
      <c r="C142" s="141">
        <f>SUM(C143:C144)</f>
        <v>0</v>
      </c>
      <c r="D142" s="222">
        <f>C142/$C$94</f>
        <v>0</v>
      </c>
      <c r="E142" s="36"/>
    </row>
    <row r="143" spans="1:5" x14ac:dyDescent="0.2">
      <c r="A143" s="82">
        <v>5261</v>
      </c>
      <c r="B143" s="36" t="s">
        <v>271</v>
      </c>
      <c r="C143" s="38">
        <v>0</v>
      </c>
      <c r="D143" s="37">
        <f>C143/$C$94</f>
        <v>0</v>
      </c>
      <c r="E143" s="36"/>
    </row>
    <row r="144" spans="1:5" x14ac:dyDescent="0.2">
      <c r="A144" s="82">
        <v>5262</v>
      </c>
      <c r="B144" s="36" t="s">
        <v>270</v>
      </c>
      <c r="C144" s="38">
        <v>0</v>
      </c>
      <c r="D144" s="37">
        <f>C144/$C$94</f>
        <v>0</v>
      </c>
      <c r="E144" s="36"/>
    </row>
    <row r="145" spans="1:5" x14ac:dyDescent="0.2">
      <c r="A145" s="143">
        <v>5270</v>
      </c>
      <c r="B145" s="140" t="s">
        <v>269</v>
      </c>
      <c r="C145" s="141">
        <f>SUM(C146)</f>
        <v>0</v>
      </c>
      <c r="D145" s="222">
        <f>C145/$C$94</f>
        <v>0</v>
      </c>
      <c r="E145" s="36"/>
    </row>
    <row r="146" spans="1:5" x14ac:dyDescent="0.2">
      <c r="A146" s="82">
        <v>5271</v>
      </c>
      <c r="B146" s="36" t="s">
        <v>268</v>
      </c>
      <c r="C146" s="38">
        <v>0</v>
      </c>
      <c r="D146" s="37">
        <f>C146/$C$94</f>
        <v>0</v>
      </c>
      <c r="E146" s="36"/>
    </row>
    <row r="147" spans="1:5" x14ac:dyDescent="0.2">
      <c r="A147" s="143">
        <v>5280</v>
      </c>
      <c r="B147" s="140" t="s">
        <v>267</v>
      </c>
      <c r="C147" s="141">
        <f>SUM(C148:C152)</f>
        <v>0</v>
      </c>
      <c r="D147" s="222">
        <f>C147/$C$94</f>
        <v>0</v>
      </c>
      <c r="E147" s="36"/>
    </row>
    <row r="148" spans="1:5" x14ac:dyDescent="0.2">
      <c r="A148" s="82">
        <v>5281</v>
      </c>
      <c r="B148" s="36" t="s">
        <v>266</v>
      </c>
      <c r="C148" s="38">
        <v>0</v>
      </c>
      <c r="D148" s="37">
        <f>C148/$C$94</f>
        <v>0</v>
      </c>
      <c r="E148" s="36"/>
    </row>
    <row r="149" spans="1:5" x14ac:dyDescent="0.2">
      <c r="A149" s="82">
        <v>5282</v>
      </c>
      <c r="B149" s="36" t="s">
        <v>265</v>
      </c>
      <c r="C149" s="38">
        <v>0</v>
      </c>
      <c r="D149" s="37">
        <f>C149/$C$94</f>
        <v>0</v>
      </c>
      <c r="E149" s="36"/>
    </row>
    <row r="150" spans="1:5" x14ac:dyDescent="0.2">
      <c r="A150" s="82">
        <v>5283</v>
      </c>
      <c r="B150" s="36" t="s">
        <v>264</v>
      </c>
      <c r="C150" s="38">
        <v>0</v>
      </c>
      <c r="D150" s="37">
        <f>C150/$C$94</f>
        <v>0</v>
      </c>
      <c r="E150" s="36"/>
    </row>
    <row r="151" spans="1:5" x14ac:dyDescent="0.2">
      <c r="A151" s="82">
        <v>5284</v>
      </c>
      <c r="B151" s="36" t="s">
        <v>263</v>
      </c>
      <c r="C151" s="38">
        <v>0</v>
      </c>
      <c r="D151" s="37">
        <f>C151/$C$94</f>
        <v>0</v>
      </c>
      <c r="E151" s="36"/>
    </row>
    <row r="152" spans="1:5" x14ac:dyDescent="0.2">
      <c r="A152" s="82">
        <v>5285</v>
      </c>
      <c r="B152" s="36" t="s">
        <v>262</v>
      </c>
      <c r="C152" s="38">
        <v>0</v>
      </c>
      <c r="D152" s="37">
        <f>C152/$C$94</f>
        <v>0</v>
      </c>
      <c r="E152" s="36"/>
    </row>
    <row r="153" spans="1:5" x14ac:dyDescent="0.2">
      <c r="A153" s="143">
        <v>5290</v>
      </c>
      <c r="B153" s="140" t="s">
        <v>261</v>
      </c>
      <c r="C153" s="141">
        <f>SUM(C154:C155)</f>
        <v>0</v>
      </c>
      <c r="D153" s="222">
        <f>C153/$C$94</f>
        <v>0</v>
      </c>
      <c r="E153" s="36"/>
    </row>
    <row r="154" spans="1:5" x14ac:dyDescent="0.2">
      <c r="A154" s="82">
        <v>5291</v>
      </c>
      <c r="B154" s="36" t="s">
        <v>260</v>
      </c>
      <c r="C154" s="38">
        <v>0</v>
      </c>
      <c r="D154" s="37">
        <f>C154/$C$94</f>
        <v>0</v>
      </c>
      <c r="E154" s="36"/>
    </row>
    <row r="155" spans="1:5" x14ac:dyDescent="0.2">
      <c r="A155" s="82">
        <v>5292</v>
      </c>
      <c r="B155" s="36" t="s">
        <v>259</v>
      </c>
      <c r="C155" s="38">
        <v>0</v>
      </c>
      <c r="D155" s="37">
        <f>C155/$C$94</f>
        <v>0</v>
      </c>
      <c r="E155" s="36"/>
    </row>
    <row r="156" spans="1:5" x14ac:dyDescent="0.2">
      <c r="A156" s="143">
        <v>5300</v>
      </c>
      <c r="B156" s="140" t="s">
        <v>258</v>
      </c>
      <c r="C156" s="141">
        <f>C157+C160+C163</f>
        <v>0</v>
      </c>
      <c r="D156" s="222">
        <f>C156/$C$94</f>
        <v>0</v>
      </c>
      <c r="E156" s="36"/>
    </row>
    <row r="157" spans="1:5" x14ac:dyDescent="0.2">
      <c r="A157" s="143">
        <v>5310</v>
      </c>
      <c r="B157" s="140" t="s">
        <v>257</v>
      </c>
      <c r="C157" s="141">
        <f>C158+C159</f>
        <v>0</v>
      </c>
      <c r="D157" s="222">
        <f>C157/$C$94</f>
        <v>0</v>
      </c>
      <c r="E157" s="36"/>
    </row>
    <row r="158" spans="1:5" x14ac:dyDescent="0.2">
      <c r="A158" s="82">
        <v>5311</v>
      </c>
      <c r="B158" s="36" t="s">
        <v>256</v>
      </c>
      <c r="C158" s="38">
        <v>0</v>
      </c>
      <c r="D158" s="37">
        <f>C158/$C$94</f>
        <v>0</v>
      </c>
      <c r="E158" s="36"/>
    </row>
    <row r="159" spans="1:5" x14ac:dyDescent="0.2">
      <c r="A159" s="82">
        <v>5312</v>
      </c>
      <c r="B159" s="36" t="s">
        <v>255</v>
      </c>
      <c r="C159" s="38">
        <v>0</v>
      </c>
      <c r="D159" s="37">
        <f>C159/$C$94</f>
        <v>0</v>
      </c>
      <c r="E159" s="36"/>
    </row>
    <row r="160" spans="1:5" x14ac:dyDescent="0.2">
      <c r="A160" s="143">
        <v>5320</v>
      </c>
      <c r="B160" s="140" t="s">
        <v>254</v>
      </c>
      <c r="C160" s="141">
        <f>SUM(C161:C162)</f>
        <v>0</v>
      </c>
      <c r="D160" s="222">
        <f>C160/$C$94</f>
        <v>0</v>
      </c>
      <c r="E160" s="36"/>
    </row>
    <row r="161" spans="1:5" x14ac:dyDescent="0.2">
      <c r="A161" s="82">
        <v>5321</v>
      </c>
      <c r="B161" s="36" t="s">
        <v>253</v>
      </c>
      <c r="C161" s="38">
        <v>0</v>
      </c>
      <c r="D161" s="37">
        <f>C161/$C$94</f>
        <v>0</v>
      </c>
      <c r="E161" s="36"/>
    </row>
    <row r="162" spans="1:5" x14ac:dyDescent="0.2">
      <c r="A162" s="82">
        <v>5322</v>
      </c>
      <c r="B162" s="36" t="s">
        <v>252</v>
      </c>
      <c r="C162" s="38">
        <v>0</v>
      </c>
      <c r="D162" s="37">
        <f>C162/$C$94</f>
        <v>0</v>
      </c>
      <c r="E162" s="36"/>
    </row>
    <row r="163" spans="1:5" x14ac:dyDescent="0.2">
      <c r="A163" s="143">
        <v>5330</v>
      </c>
      <c r="B163" s="140" t="s">
        <v>251</v>
      </c>
      <c r="C163" s="141">
        <f>SUM(C164:C165)</f>
        <v>0</v>
      </c>
      <c r="D163" s="222">
        <f>C163/$C$94</f>
        <v>0</v>
      </c>
      <c r="E163" s="36"/>
    </row>
    <row r="164" spans="1:5" x14ac:dyDescent="0.2">
      <c r="A164" s="82">
        <v>5331</v>
      </c>
      <c r="B164" s="36" t="s">
        <v>250</v>
      </c>
      <c r="C164" s="38">
        <v>0</v>
      </c>
      <c r="D164" s="37">
        <f>C164/$C$94</f>
        <v>0</v>
      </c>
      <c r="E164" s="36"/>
    </row>
    <row r="165" spans="1:5" x14ac:dyDescent="0.2">
      <c r="A165" s="82">
        <v>5332</v>
      </c>
      <c r="B165" s="36" t="s">
        <v>249</v>
      </c>
      <c r="C165" s="38">
        <v>0</v>
      </c>
      <c r="D165" s="37">
        <f>C165/$C$94</f>
        <v>0</v>
      </c>
      <c r="E165" s="36"/>
    </row>
    <row r="166" spans="1:5" x14ac:dyDescent="0.2">
      <c r="A166" s="143">
        <v>5400</v>
      </c>
      <c r="B166" s="140" t="s">
        <v>248</v>
      </c>
      <c r="C166" s="141">
        <f>C167+C170+C173+C176+C178</f>
        <v>0</v>
      </c>
      <c r="D166" s="222">
        <f>C166/$C$94</f>
        <v>0</v>
      </c>
      <c r="E166" s="36"/>
    </row>
    <row r="167" spans="1:5" x14ac:dyDescent="0.2">
      <c r="A167" s="143">
        <v>5410</v>
      </c>
      <c r="B167" s="140" t="s">
        <v>247</v>
      </c>
      <c r="C167" s="141">
        <f>SUM(C168:C169)</f>
        <v>0</v>
      </c>
      <c r="D167" s="222">
        <f>C167/$C$94</f>
        <v>0</v>
      </c>
      <c r="E167" s="36"/>
    </row>
    <row r="168" spans="1:5" x14ac:dyDescent="0.2">
      <c r="A168" s="82">
        <v>5411</v>
      </c>
      <c r="B168" s="36" t="s">
        <v>246</v>
      </c>
      <c r="C168" s="38">
        <v>0</v>
      </c>
      <c r="D168" s="37">
        <f>C168/$C$94</f>
        <v>0</v>
      </c>
      <c r="E168" s="36"/>
    </row>
    <row r="169" spans="1:5" x14ac:dyDescent="0.2">
      <c r="A169" s="82">
        <v>5412</v>
      </c>
      <c r="B169" s="36" t="s">
        <v>245</v>
      </c>
      <c r="C169" s="38">
        <v>0</v>
      </c>
      <c r="D169" s="37">
        <f>C169/$C$94</f>
        <v>0</v>
      </c>
      <c r="E169" s="36"/>
    </row>
    <row r="170" spans="1:5" x14ac:dyDescent="0.2">
      <c r="A170" s="143">
        <v>5420</v>
      </c>
      <c r="B170" s="140" t="s">
        <v>244</v>
      </c>
      <c r="C170" s="141">
        <f>SUM(C171:C172)</f>
        <v>0</v>
      </c>
      <c r="D170" s="222">
        <f>C170/$C$94</f>
        <v>0</v>
      </c>
      <c r="E170" s="36"/>
    </row>
    <row r="171" spans="1:5" x14ac:dyDescent="0.2">
      <c r="A171" s="82">
        <v>5421</v>
      </c>
      <c r="B171" s="36" t="s">
        <v>243</v>
      </c>
      <c r="C171" s="38">
        <v>0</v>
      </c>
      <c r="D171" s="37">
        <f>C171/$C$94</f>
        <v>0</v>
      </c>
      <c r="E171" s="36"/>
    </row>
    <row r="172" spans="1:5" x14ac:dyDescent="0.2">
      <c r="A172" s="82">
        <v>5422</v>
      </c>
      <c r="B172" s="36" t="s">
        <v>242</v>
      </c>
      <c r="C172" s="38">
        <v>0</v>
      </c>
      <c r="D172" s="37">
        <f>C172/$C$94</f>
        <v>0</v>
      </c>
      <c r="E172" s="36"/>
    </row>
    <row r="173" spans="1:5" x14ac:dyDescent="0.2">
      <c r="A173" s="143">
        <v>5430</v>
      </c>
      <c r="B173" s="140" t="s">
        <v>241</v>
      </c>
      <c r="C173" s="141">
        <f>SUM(C174:C175)</f>
        <v>0</v>
      </c>
      <c r="D173" s="222">
        <f>C173/$C$94</f>
        <v>0</v>
      </c>
      <c r="E173" s="36"/>
    </row>
    <row r="174" spans="1:5" x14ac:dyDescent="0.2">
      <c r="A174" s="82">
        <v>5431</v>
      </c>
      <c r="B174" s="36" t="s">
        <v>240</v>
      </c>
      <c r="C174" s="38">
        <v>0</v>
      </c>
      <c r="D174" s="37">
        <f>C174/$C$94</f>
        <v>0</v>
      </c>
      <c r="E174" s="36"/>
    </row>
    <row r="175" spans="1:5" x14ac:dyDescent="0.2">
      <c r="A175" s="82">
        <v>5432</v>
      </c>
      <c r="B175" s="36" t="s">
        <v>239</v>
      </c>
      <c r="C175" s="38">
        <v>0</v>
      </c>
      <c r="D175" s="37">
        <f>C175/$C$94</f>
        <v>0</v>
      </c>
      <c r="E175" s="36"/>
    </row>
    <row r="176" spans="1:5" x14ac:dyDescent="0.2">
      <c r="A176" s="143">
        <v>5440</v>
      </c>
      <c r="B176" s="140" t="s">
        <v>238</v>
      </c>
      <c r="C176" s="141">
        <f>SUM(C177)</f>
        <v>0</v>
      </c>
      <c r="D176" s="222">
        <f>C176/$C$94</f>
        <v>0</v>
      </c>
      <c r="E176" s="36"/>
    </row>
    <row r="177" spans="1:5" x14ac:dyDescent="0.2">
      <c r="A177" s="82">
        <v>5441</v>
      </c>
      <c r="B177" s="36" t="s">
        <v>238</v>
      </c>
      <c r="C177" s="38">
        <v>0</v>
      </c>
      <c r="D177" s="37">
        <f>C177/$C$94</f>
        <v>0</v>
      </c>
      <c r="E177" s="36"/>
    </row>
    <row r="178" spans="1:5" x14ac:dyDescent="0.2">
      <c r="A178" s="143">
        <v>5450</v>
      </c>
      <c r="B178" s="140" t="s">
        <v>237</v>
      </c>
      <c r="C178" s="141">
        <f>SUM(C179:C180)</f>
        <v>0</v>
      </c>
      <c r="D178" s="222">
        <f>C178/$C$94</f>
        <v>0</v>
      </c>
      <c r="E178" s="36"/>
    </row>
    <row r="179" spans="1:5" x14ac:dyDescent="0.2">
      <c r="A179" s="82">
        <v>5451</v>
      </c>
      <c r="B179" s="36" t="s">
        <v>236</v>
      </c>
      <c r="C179" s="38">
        <v>0</v>
      </c>
      <c r="D179" s="37">
        <f>C179/$C$94</f>
        <v>0</v>
      </c>
      <c r="E179" s="36"/>
    </row>
    <row r="180" spans="1:5" x14ac:dyDescent="0.2">
      <c r="A180" s="82">
        <v>5452</v>
      </c>
      <c r="B180" s="36" t="s">
        <v>235</v>
      </c>
      <c r="C180" s="38">
        <v>0</v>
      </c>
      <c r="D180" s="37">
        <f>C180/$C$94</f>
        <v>0</v>
      </c>
      <c r="E180" s="36"/>
    </row>
    <row r="181" spans="1:5" x14ac:dyDescent="0.2">
      <c r="A181" s="143">
        <v>5500</v>
      </c>
      <c r="B181" s="140" t="s">
        <v>234</v>
      </c>
      <c r="C181" s="141">
        <f>C182+C191+C194+C200</f>
        <v>111622.48</v>
      </c>
      <c r="D181" s="222">
        <f>C181/$C$94</f>
        <v>1.7926543836488243E-2</v>
      </c>
      <c r="E181" s="36"/>
    </row>
    <row r="182" spans="1:5" x14ac:dyDescent="0.2">
      <c r="A182" s="143">
        <v>5510</v>
      </c>
      <c r="B182" s="140" t="s">
        <v>233</v>
      </c>
      <c r="C182" s="141">
        <f>SUM(C183:C190)</f>
        <v>111622.48</v>
      </c>
      <c r="D182" s="222">
        <f>C182/$C$94</f>
        <v>1.7926543836488243E-2</v>
      </c>
      <c r="E182" s="36"/>
    </row>
    <row r="183" spans="1:5" x14ac:dyDescent="0.2">
      <c r="A183" s="82">
        <v>5511</v>
      </c>
      <c r="B183" s="36" t="s">
        <v>232</v>
      </c>
      <c r="C183" s="38">
        <v>0</v>
      </c>
      <c r="D183" s="37">
        <f>C183/$C$94</f>
        <v>0</v>
      </c>
      <c r="E183" s="36"/>
    </row>
    <row r="184" spans="1:5" x14ac:dyDescent="0.2">
      <c r="A184" s="82">
        <v>5512</v>
      </c>
      <c r="B184" s="36" t="s">
        <v>231</v>
      </c>
      <c r="C184" s="38">
        <v>0</v>
      </c>
      <c r="D184" s="37">
        <f>C184/$C$94</f>
        <v>0</v>
      </c>
      <c r="E184" s="36"/>
    </row>
    <row r="185" spans="1:5" x14ac:dyDescent="0.2">
      <c r="A185" s="82">
        <v>5513</v>
      </c>
      <c r="B185" s="36" t="s">
        <v>230</v>
      </c>
      <c r="C185" s="38">
        <v>0</v>
      </c>
      <c r="D185" s="37">
        <f>C185/$C$94</f>
        <v>0</v>
      </c>
      <c r="E185" s="36"/>
    </row>
    <row r="186" spans="1:5" x14ac:dyDescent="0.2">
      <c r="A186" s="82">
        <v>5514</v>
      </c>
      <c r="B186" s="36" t="s">
        <v>229</v>
      </c>
      <c r="C186" s="38">
        <v>0</v>
      </c>
      <c r="D186" s="37">
        <f>C186/$C$94</f>
        <v>0</v>
      </c>
      <c r="E186" s="36"/>
    </row>
    <row r="187" spans="1:5" x14ac:dyDescent="0.2">
      <c r="A187" s="82">
        <v>5515</v>
      </c>
      <c r="B187" s="36" t="s">
        <v>228</v>
      </c>
      <c r="C187" s="38">
        <v>84159.64</v>
      </c>
      <c r="D187" s="37">
        <f>C187/$C$94</f>
        <v>1.3516018240439286E-2</v>
      </c>
      <c r="E187" s="36"/>
    </row>
    <row r="188" spans="1:5" x14ac:dyDescent="0.2">
      <c r="A188" s="82">
        <v>5516</v>
      </c>
      <c r="B188" s="36" t="s">
        <v>227</v>
      </c>
      <c r="C188" s="38">
        <v>0</v>
      </c>
      <c r="D188" s="37">
        <f>C188/$C$94</f>
        <v>0</v>
      </c>
      <c r="E188" s="36"/>
    </row>
    <row r="189" spans="1:5" x14ac:dyDescent="0.2">
      <c r="A189" s="82">
        <v>5517</v>
      </c>
      <c r="B189" s="36" t="s">
        <v>226</v>
      </c>
      <c r="C189" s="38">
        <v>27462.84</v>
      </c>
      <c r="D189" s="37">
        <f>C189/$C$94</f>
        <v>4.4105255960489569E-3</v>
      </c>
      <c r="E189" s="36"/>
    </row>
    <row r="190" spans="1:5" x14ac:dyDescent="0.2">
      <c r="A190" s="82">
        <v>5518</v>
      </c>
      <c r="B190" s="36" t="s">
        <v>225</v>
      </c>
      <c r="C190" s="38">
        <v>0</v>
      </c>
      <c r="D190" s="37">
        <f>C190/$C$94</f>
        <v>0</v>
      </c>
      <c r="E190" s="36"/>
    </row>
    <row r="191" spans="1:5" x14ac:dyDescent="0.2">
      <c r="A191" s="143">
        <v>5520</v>
      </c>
      <c r="B191" s="140" t="s">
        <v>224</v>
      </c>
      <c r="C191" s="141">
        <f>SUM(C192:C193)</f>
        <v>0</v>
      </c>
      <c r="D191" s="222">
        <f>C191/$C$94</f>
        <v>0</v>
      </c>
      <c r="E191" s="36"/>
    </row>
    <row r="192" spans="1:5" x14ac:dyDescent="0.2">
      <c r="A192" s="82">
        <v>5521</v>
      </c>
      <c r="B192" s="36" t="s">
        <v>223</v>
      </c>
      <c r="C192" s="38">
        <v>0</v>
      </c>
      <c r="D192" s="37">
        <f>C192/$C$94</f>
        <v>0</v>
      </c>
      <c r="E192" s="36"/>
    </row>
    <row r="193" spans="1:5" x14ac:dyDescent="0.2">
      <c r="A193" s="82">
        <v>5522</v>
      </c>
      <c r="B193" s="36" t="s">
        <v>222</v>
      </c>
      <c r="C193" s="38">
        <v>0</v>
      </c>
      <c r="D193" s="37">
        <f>C193/$C$94</f>
        <v>0</v>
      </c>
      <c r="E193" s="36"/>
    </row>
    <row r="194" spans="1:5" x14ac:dyDescent="0.2">
      <c r="A194" s="143">
        <v>5530</v>
      </c>
      <c r="B194" s="140" t="s">
        <v>221</v>
      </c>
      <c r="C194" s="141">
        <f>SUM(C195:C199)</f>
        <v>0</v>
      </c>
      <c r="D194" s="222">
        <f>C194/$C$94</f>
        <v>0</v>
      </c>
      <c r="E194" s="36"/>
    </row>
    <row r="195" spans="1:5" x14ac:dyDescent="0.2">
      <c r="A195" s="82">
        <v>5531</v>
      </c>
      <c r="B195" s="36" t="s">
        <v>220</v>
      </c>
      <c r="C195" s="38">
        <v>0</v>
      </c>
      <c r="D195" s="37">
        <f>C195/$C$94</f>
        <v>0</v>
      </c>
      <c r="E195" s="36"/>
    </row>
    <row r="196" spans="1:5" x14ac:dyDescent="0.2">
      <c r="A196" s="82">
        <v>5532</v>
      </c>
      <c r="B196" s="36" t="s">
        <v>219</v>
      </c>
      <c r="C196" s="38">
        <v>0</v>
      </c>
      <c r="D196" s="37">
        <f>C196/$C$94</f>
        <v>0</v>
      </c>
      <c r="E196" s="36"/>
    </row>
    <row r="197" spans="1:5" x14ac:dyDescent="0.2">
      <c r="A197" s="82">
        <v>5533</v>
      </c>
      <c r="B197" s="36" t="s">
        <v>218</v>
      </c>
      <c r="C197" s="38">
        <v>0</v>
      </c>
      <c r="D197" s="37">
        <f>C197/$C$94</f>
        <v>0</v>
      </c>
      <c r="E197" s="36"/>
    </row>
    <row r="198" spans="1:5" x14ac:dyDescent="0.2">
      <c r="A198" s="82">
        <v>5534</v>
      </c>
      <c r="B198" s="36" t="s">
        <v>217</v>
      </c>
      <c r="C198" s="38">
        <v>0</v>
      </c>
      <c r="D198" s="37">
        <f>C198/$C$94</f>
        <v>0</v>
      </c>
      <c r="E198" s="36"/>
    </row>
    <row r="199" spans="1:5" x14ac:dyDescent="0.2">
      <c r="A199" s="82">
        <v>5535</v>
      </c>
      <c r="B199" s="36" t="s">
        <v>216</v>
      </c>
      <c r="C199" s="38">
        <v>0</v>
      </c>
      <c r="D199" s="37">
        <f>C199/$C$94</f>
        <v>0</v>
      </c>
      <c r="E199" s="36"/>
    </row>
    <row r="200" spans="1:5" x14ac:dyDescent="0.2">
      <c r="A200" s="143">
        <v>5590</v>
      </c>
      <c r="B200" s="140" t="s">
        <v>215</v>
      </c>
      <c r="C200" s="141">
        <f>SUM(C201:C209)</f>
        <v>0</v>
      </c>
      <c r="D200" s="222">
        <f>C200/$C$94</f>
        <v>0</v>
      </c>
      <c r="E200" s="36"/>
    </row>
    <row r="201" spans="1:5" x14ac:dyDescent="0.2">
      <c r="A201" s="82">
        <v>5591</v>
      </c>
      <c r="B201" s="36" t="s">
        <v>214</v>
      </c>
      <c r="C201" s="38">
        <v>0</v>
      </c>
      <c r="D201" s="37">
        <f>C201/$C$94</f>
        <v>0</v>
      </c>
      <c r="E201" s="36"/>
    </row>
    <row r="202" spans="1:5" x14ac:dyDescent="0.2">
      <c r="A202" s="82">
        <v>5592</v>
      </c>
      <c r="B202" s="36" t="s">
        <v>213</v>
      </c>
      <c r="C202" s="38">
        <v>0</v>
      </c>
      <c r="D202" s="37">
        <f>C202/$C$94</f>
        <v>0</v>
      </c>
      <c r="E202" s="36"/>
    </row>
    <row r="203" spans="1:5" x14ac:dyDescent="0.2">
      <c r="A203" s="82">
        <v>5593</v>
      </c>
      <c r="B203" s="36" t="s">
        <v>212</v>
      </c>
      <c r="C203" s="38">
        <v>0</v>
      </c>
      <c r="D203" s="37">
        <f>C203/$C$94</f>
        <v>0</v>
      </c>
      <c r="E203" s="36"/>
    </row>
    <row r="204" spans="1:5" x14ac:dyDescent="0.2">
      <c r="A204" s="82">
        <v>5594</v>
      </c>
      <c r="B204" s="36" t="s">
        <v>211</v>
      </c>
      <c r="C204" s="38">
        <v>0</v>
      </c>
      <c r="D204" s="37">
        <f>C204/$C$94</f>
        <v>0</v>
      </c>
      <c r="E204" s="36"/>
    </row>
    <row r="205" spans="1:5" x14ac:dyDescent="0.2">
      <c r="A205" s="82">
        <v>5595</v>
      </c>
      <c r="B205" s="36" t="s">
        <v>210</v>
      </c>
      <c r="C205" s="38">
        <v>0</v>
      </c>
      <c r="D205" s="37">
        <f>C205/$C$94</f>
        <v>0</v>
      </c>
      <c r="E205" s="36"/>
    </row>
    <row r="206" spans="1:5" x14ac:dyDescent="0.2">
      <c r="A206" s="82">
        <v>5596</v>
      </c>
      <c r="B206" s="36" t="s">
        <v>209</v>
      </c>
      <c r="C206" s="38">
        <v>0</v>
      </c>
      <c r="D206" s="37">
        <f>C206/$C$94</f>
        <v>0</v>
      </c>
      <c r="E206" s="36"/>
    </row>
    <row r="207" spans="1:5" x14ac:dyDescent="0.2">
      <c r="A207" s="82">
        <v>5597</v>
      </c>
      <c r="B207" s="36" t="s">
        <v>208</v>
      </c>
      <c r="C207" s="38">
        <v>0</v>
      </c>
      <c r="D207" s="37">
        <f>C207/$C$94</f>
        <v>0</v>
      </c>
      <c r="E207" s="36"/>
    </row>
    <row r="208" spans="1:5" x14ac:dyDescent="0.2">
      <c r="A208" s="82">
        <v>5598</v>
      </c>
      <c r="B208" s="36" t="s">
        <v>207</v>
      </c>
      <c r="C208" s="38">
        <v>0</v>
      </c>
      <c r="D208" s="37">
        <f>C208/$C$94</f>
        <v>0</v>
      </c>
      <c r="E208" s="36"/>
    </row>
    <row r="209" spans="1:5" x14ac:dyDescent="0.2">
      <c r="A209" s="82">
        <v>5599</v>
      </c>
      <c r="B209" s="36" t="s">
        <v>206</v>
      </c>
      <c r="C209" s="38">
        <v>0</v>
      </c>
      <c r="D209" s="37">
        <f>C209/$C$94</f>
        <v>0</v>
      </c>
      <c r="E209" s="36"/>
    </row>
    <row r="210" spans="1:5" x14ac:dyDescent="0.2">
      <c r="A210" s="143">
        <v>5600</v>
      </c>
      <c r="B210" s="140" t="s">
        <v>205</v>
      </c>
      <c r="C210" s="141">
        <f>C211</f>
        <v>0</v>
      </c>
      <c r="D210" s="222">
        <f>C210/$C$94</f>
        <v>0</v>
      </c>
      <c r="E210" s="36"/>
    </row>
    <row r="211" spans="1:5" x14ac:dyDescent="0.2">
      <c r="A211" s="143">
        <v>5610</v>
      </c>
      <c r="B211" s="140" t="s">
        <v>204</v>
      </c>
      <c r="C211" s="141">
        <f>C212</f>
        <v>0</v>
      </c>
      <c r="D211" s="222">
        <f>C211/$C$94</f>
        <v>0</v>
      </c>
      <c r="E211" s="36"/>
    </row>
    <row r="212" spans="1:5" x14ac:dyDescent="0.2">
      <c r="A212" s="82">
        <v>5611</v>
      </c>
      <c r="B212" s="36" t="s">
        <v>203</v>
      </c>
      <c r="C212" s="38">
        <v>0</v>
      </c>
      <c r="D212" s="37">
        <f>C212/$C$94</f>
        <v>0</v>
      </c>
      <c r="E212" s="36"/>
    </row>
    <row r="214" spans="1:5" x14ac:dyDescent="0.2">
      <c r="B214" s="32" t="s">
        <v>202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67" customWidth="1"/>
    <col min="2" max="2" width="48.140625" style="67" customWidth="1"/>
    <col min="3" max="3" width="22.85546875" style="67" customWidth="1"/>
    <col min="4" max="5" width="16.7109375" style="67" customWidth="1"/>
    <col min="6" max="16384" width="9.140625" style="67"/>
  </cols>
  <sheetData>
    <row r="1" spans="1:5" ht="18.95" customHeight="1" x14ac:dyDescent="0.2">
      <c r="A1" s="198" t="s">
        <v>577</v>
      </c>
      <c r="B1" s="198"/>
      <c r="C1" s="198"/>
      <c r="D1" s="42" t="s">
        <v>60</v>
      </c>
      <c r="E1" s="43">
        <v>2024</v>
      </c>
    </row>
    <row r="2" spans="1:5" ht="18.95" customHeight="1" x14ac:dyDescent="0.2">
      <c r="A2" s="198" t="s">
        <v>398</v>
      </c>
      <c r="B2" s="198"/>
      <c r="C2" s="198"/>
      <c r="D2" s="42" t="s">
        <v>62</v>
      </c>
      <c r="E2" s="43" t="s">
        <v>553</v>
      </c>
    </row>
    <row r="3" spans="1:5" ht="18.95" customHeight="1" x14ac:dyDescent="0.2">
      <c r="A3" s="198" t="s">
        <v>583</v>
      </c>
      <c r="B3" s="198"/>
      <c r="C3" s="198"/>
      <c r="D3" s="42" t="s">
        <v>63</v>
      </c>
      <c r="E3" s="43">
        <v>4</v>
      </c>
    </row>
    <row r="4" spans="1:5" x14ac:dyDescent="0.2">
      <c r="A4" s="198" t="s">
        <v>584</v>
      </c>
      <c r="B4" s="198"/>
      <c r="C4" s="198"/>
      <c r="D4" s="42"/>
      <c r="E4" s="43"/>
    </row>
    <row r="5" spans="1:5" x14ac:dyDescent="0.2">
      <c r="A5" s="44" t="s">
        <v>64</v>
      </c>
      <c r="B5" s="45"/>
      <c r="C5" s="45"/>
      <c r="D5" s="45"/>
      <c r="E5" s="45"/>
    </row>
    <row r="7" spans="1:5" x14ac:dyDescent="0.2">
      <c r="A7" s="45" t="s">
        <v>399</v>
      </c>
      <c r="B7" s="45"/>
      <c r="C7" s="45"/>
      <c r="D7" s="45"/>
      <c r="E7" s="45"/>
    </row>
    <row r="8" spans="1:5" x14ac:dyDescent="0.2">
      <c r="A8" s="46" t="s">
        <v>66</v>
      </c>
      <c r="B8" s="46" t="s">
        <v>67</v>
      </c>
      <c r="C8" s="46" t="s">
        <v>68</v>
      </c>
      <c r="D8" s="46" t="s">
        <v>69</v>
      </c>
      <c r="E8" s="46" t="s">
        <v>180</v>
      </c>
    </row>
    <row r="9" spans="1:5" x14ac:dyDescent="0.2">
      <c r="A9" s="47">
        <v>3110</v>
      </c>
      <c r="B9" s="67" t="s">
        <v>254</v>
      </c>
      <c r="C9" s="48">
        <v>0</v>
      </c>
    </row>
    <row r="10" spans="1:5" x14ac:dyDescent="0.2">
      <c r="A10" s="47">
        <v>3120</v>
      </c>
      <c r="B10" s="67" t="s">
        <v>400</v>
      </c>
      <c r="C10" s="48">
        <v>0</v>
      </c>
    </row>
    <row r="11" spans="1:5" x14ac:dyDescent="0.2">
      <c r="A11" s="47">
        <v>3130</v>
      </c>
      <c r="B11" s="67" t="s">
        <v>401</v>
      </c>
      <c r="C11" s="48">
        <v>0</v>
      </c>
    </row>
    <row r="13" spans="1:5" x14ac:dyDescent="0.2">
      <c r="A13" s="45" t="s">
        <v>402</v>
      </c>
      <c r="B13" s="45"/>
      <c r="C13" s="45"/>
      <c r="D13" s="45"/>
      <c r="E13" s="45"/>
    </row>
    <row r="14" spans="1:5" x14ac:dyDescent="0.2">
      <c r="A14" s="46" t="s">
        <v>66</v>
      </c>
      <c r="B14" s="46" t="s">
        <v>67</v>
      </c>
      <c r="C14" s="46" t="s">
        <v>68</v>
      </c>
      <c r="D14" s="46" t="s">
        <v>403</v>
      </c>
      <c r="E14" s="46"/>
    </row>
    <row r="15" spans="1:5" x14ac:dyDescent="0.2">
      <c r="A15" s="47">
        <v>3210</v>
      </c>
      <c r="B15" s="67" t="s">
        <v>404</v>
      </c>
      <c r="C15" s="48">
        <v>-4265580.3600000003</v>
      </c>
    </row>
    <row r="16" spans="1:5" x14ac:dyDescent="0.2">
      <c r="A16" s="47">
        <v>3220</v>
      </c>
      <c r="B16" s="67" t="s">
        <v>405</v>
      </c>
      <c r="C16" s="48">
        <v>109519439.47</v>
      </c>
    </row>
    <row r="17" spans="1:3" x14ac:dyDescent="0.2">
      <c r="A17" s="47">
        <v>3230</v>
      </c>
      <c r="B17" s="67" t="s">
        <v>406</v>
      </c>
      <c r="C17" s="48">
        <f>SUM(C18:C21)</f>
        <v>0</v>
      </c>
    </row>
    <row r="18" spans="1:3" x14ac:dyDescent="0.2">
      <c r="A18" s="47">
        <v>3231</v>
      </c>
      <c r="B18" s="67" t="s">
        <v>407</v>
      </c>
      <c r="C18" s="48">
        <v>0</v>
      </c>
    </row>
    <row r="19" spans="1:3" x14ac:dyDescent="0.2">
      <c r="A19" s="47">
        <v>3232</v>
      </c>
      <c r="B19" s="67" t="s">
        <v>408</v>
      </c>
      <c r="C19" s="48">
        <v>0</v>
      </c>
    </row>
    <row r="20" spans="1:3" x14ac:dyDescent="0.2">
      <c r="A20" s="47">
        <v>3233</v>
      </c>
      <c r="B20" s="67" t="s">
        <v>409</v>
      </c>
      <c r="C20" s="48">
        <v>0</v>
      </c>
    </row>
    <row r="21" spans="1:3" x14ac:dyDescent="0.2">
      <c r="A21" s="47">
        <v>3239</v>
      </c>
      <c r="B21" s="67" t="s">
        <v>410</v>
      </c>
      <c r="C21" s="48">
        <v>0</v>
      </c>
    </row>
    <row r="22" spans="1:3" x14ac:dyDescent="0.2">
      <c r="A22" s="47">
        <v>3240</v>
      </c>
      <c r="B22" s="67" t="s">
        <v>411</v>
      </c>
      <c r="C22" s="48">
        <f>SUM(C23:C25)</f>
        <v>0</v>
      </c>
    </row>
    <row r="23" spans="1:3" x14ac:dyDescent="0.2">
      <c r="A23" s="47">
        <v>3241</v>
      </c>
      <c r="B23" s="67" t="s">
        <v>412</v>
      </c>
      <c r="C23" s="48">
        <v>0</v>
      </c>
    </row>
    <row r="24" spans="1:3" x14ac:dyDescent="0.2">
      <c r="A24" s="47">
        <v>3242</v>
      </c>
      <c r="B24" s="67" t="s">
        <v>413</v>
      </c>
      <c r="C24" s="48">
        <v>0</v>
      </c>
    </row>
    <row r="25" spans="1:3" x14ac:dyDescent="0.2">
      <c r="A25" s="47">
        <v>3243</v>
      </c>
      <c r="B25" s="67" t="s">
        <v>414</v>
      </c>
      <c r="C25" s="48">
        <v>0</v>
      </c>
    </row>
    <row r="26" spans="1:3" x14ac:dyDescent="0.2">
      <c r="A26" s="47">
        <v>3250</v>
      </c>
      <c r="B26" s="67" t="s">
        <v>415</v>
      </c>
      <c r="C26" s="48">
        <f>SUM(C27:C28)</f>
        <v>0</v>
      </c>
    </row>
    <row r="27" spans="1:3" x14ac:dyDescent="0.2">
      <c r="A27" s="47">
        <v>3251</v>
      </c>
      <c r="B27" s="67" t="s">
        <v>416</v>
      </c>
      <c r="C27" s="48">
        <v>0</v>
      </c>
    </row>
    <row r="28" spans="1:3" x14ac:dyDescent="0.2">
      <c r="A28" s="47">
        <v>3252</v>
      </c>
      <c r="B28" s="67" t="s">
        <v>417</v>
      </c>
      <c r="C28" s="48">
        <v>0</v>
      </c>
    </row>
    <row r="30" spans="1:3" x14ac:dyDescent="0.2">
      <c r="B30" s="67" t="s">
        <v>202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showGridLines="0" view="pageBreakPreview" zoomScaleNormal="100" zoomScaleSheetLayoutView="100" workbookViewId="0">
      <selection activeCell="B20" sqref="B20"/>
    </sheetView>
  </sheetViews>
  <sheetFormatPr baseColWidth="10" defaultRowHeight="15" x14ac:dyDescent="0.25"/>
  <cols>
    <col min="2" max="2" width="70.85546875" customWidth="1"/>
  </cols>
  <sheetData>
    <row r="1" spans="1:2" x14ac:dyDescent="0.25">
      <c r="A1" s="193" t="s">
        <v>562</v>
      </c>
      <c r="B1" s="193"/>
    </row>
    <row r="2" spans="1:2" x14ac:dyDescent="0.25">
      <c r="A2" s="194" t="s">
        <v>0</v>
      </c>
      <c r="B2" s="194"/>
    </row>
    <row r="3" spans="1:2" x14ac:dyDescent="0.25">
      <c r="A3" s="195" t="s">
        <v>582</v>
      </c>
      <c r="B3" s="195"/>
    </row>
    <row r="4" spans="1:2" x14ac:dyDescent="0.25">
      <c r="A4" s="1" t="s">
        <v>1</v>
      </c>
      <c r="B4" s="2" t="s">
        <v>2</v>
      </c>
    </row>
    <row r="5" spans="1:2" x14ac:dyDescent="0.25">
      <c r="A5" s="3"/>
      <c r="B5" s="4"/>
    </row>
    <row r="6" spans="1:2" x14ac:dyDescent="0.25">
      <c r="A6" s="5"/>
      <c r="B6" s="6" t="s">
        <v>3</v>
      </c>
    </row>
    <row r="7" spans="1:2" x14ac:dyDescent="0.25">
      <c r="A7" s="5"/>
      <c r="B7" s="6"/>
    </row>
    <row r="8" spans="1:2" x14ac:dyDescent="0.25">
      <c r="A8" s="5"/>
      <c r="B8" s="7" t="s">
        <v>4</v>
      </c>
    </row>
    <row r="9" spans="1:2" x14ac:dyDescent="0.25">
      <c r="A9" s="8" t="s">
        <v>5</v>
      </c>
      <c r="B9" s="9" t="s">
        <v>6</v>
      </c>
    </row>
    <row r="10" spans="1:2" x14ac:dyDescent="0.25">
      <c r="A10" s="8" t="s">
        <v>7</v>
      </c>
      <c r="B10" s="9" t="s">
        <v>8</v>
      </c>
    </row>
    <row r="11" spans="1:2" x14ac:dyDescent="0.25">
      <c r="A11" s="8" t="s">
        <v>9</v>
      </c>
      <c r="B11" s="9" t="s">
        <v>10</v>
      </c>
    </row>
    <row r="12" spans="1:2" x14ac:dyDescent="0.25">
      <c r="A12" s="8" t="s">
        <v>11</v>
      </c>
      <c r="B12" s="9" t="s">
        <v>12</v>
      </c>
    </row>
    <row r="13" spans="1:2" x14ac:dyDescent="0.25">
      <c r="A13" s="8" t="s">
        <v>13</v>
      </c>
      <c r="B13" s="9" t="s">
        <v>14</v>
      </c>
    </row>
    <row r="14" spans="1:2" x14ac:dyDescent="0.25">
      <c r="A14" s="8" t="s">
        <v>15</v>
      </c>
      <c r="B14" s="9" t="s">
        <v>16</v>
      </c>
    </row>
    <row r="15" spans="1:2" x14ac:dyDescent="0.25">
      <c r="A15" s="8" t="s">
        <v>17</v>
      </c>
      <c r="B15" s="9" t="s">
        <v>18</v>
      </c>
    </row>
    <row r="16" spans="1:2" x14ac:dyDescent="0.25">
      <c r="A16" s="8" t="s">
        <v>19</v>
      </c>
      <c r="B16" s="9" t="s">
        <v>20</v>
      </c>
    </row>
    <row r="17" spans="1:2" x14ac:dyDescent="0.25">
      <c r="A17" s="8" t="s">
        <v>21</v>
      </c>
      <c r="B17" s="9" t="s">
        <v>22</v>
      </c>
    </row>
    <row r="18" spans="1:2" x14ac:dyDescent="0.25">
      <c r="A18" s="8" t="s">
        <v>23</v>
      </c>
      <c r="B18" s="9" t="s">
        <v>24</v>
      </c>
    </row>
    <row r="19" spans="1:2" x14ac:dyDescent="0.25">
      <c r="A19" s="8" t="s">
        <v>25</v>
      </c>
      <c r="B19" s="9" t="s">
        <v>26</v>
      </c>
    </row>
    <row r="20" spans="1:2" x14ac:dyDescent="0.25">
      <c r="A20" s="8" t="s">
        <v>27</v>
      </c>
      <c r="B20" s="9" t="s">
        <v>28</v>
      </c>
    </row>
    <row r="21" spans="1:2" x14ac:dyDescent="0.25">
      <c r="A21" s="8" t="s">
        <v>29</v>
      </c>
      <c r="B21" s="9" t="s">
        <v>30</v>
      </c>
    </row>
    <row r="22" spans="1:2" x14ac:dyDescent="0.25">
      <c r="A22" s="8" t="s">
        <v>31</v>
      </c>
      <c r="B22" s="9" t="s">
        <v>32</v>
      </c>
    </row>
    <row r="23" spans="1:2" x14ac:dyDescent="0.25">
      <c r="A23" s="8" t="s">
        <v>33</v>
      </c>
      <c r="B23" s="9" t="s">
        <v>34</v>
      </c>
    </row>
    <row r="24" spans="1:2" x14ac:dyDescent="0.25">
      <c r="A24" s="8" t="s">
        <v>35</v>
      </c>
      <c r="B24" s="9" t="s">
        <v>36</v>
      </c>
    </row>
    <row r="25" spans="1:2" x14ac:dyDescent="0.25">
      <c r="A25" s="8" t="s">
        <v>37</v>
      </c>
      <c r="B25" s="9" t="s">
        <v>38</v>
      </c>
    </row>
    <row r="26" spans="1:2" x14ac:dyDescent="0.25">
      <c r="A26" s="8" t="s">
        <v>39</v>
      </c>
      <c r="B26" s="9" t="s">
        <v>40</v>
      </c>
    </row>
    <row r="27" spans="1:2" x14ac:dyDescent="0.25">
      <c r="A27" s="8" t="s">
        <v>41</v>
      </c>
      <c r="B27" s="9" t="s">
        <v>42</v>
      </c>
    </row>
    <row r="28" spans="1:2" x14ac:dyDescent="0.25">
      <c r="A28" s="8" t="s">
        <v>43</v>
      </c>
      <c r="B28" s="9" t="s">
        <v>44</v>
      </c>
    </row>
    <row r="29" spans="1:2" x14ac:dyDescent="0.25">
      <c r="A29" s="8" t="s">
        <v>45</v>
      </c>
      <c r="B29" s="9" t="s">
        <v>46</v>
      </c>
    </row>
    <row r="30" spans="1:2" x14ac:dyDescent="0.25">
      <c r="A30" s="8" t="s">
        <v>47</v>
      </c>
      <c r="B30" s="9" t="s">
        <v>48</v>
      </c>
    </row>
    <row r="31" spans="1:2" x14ac:dyDescent="0.25">
      <c r="A31" s="5"/>
      <c r="B31" s="10"/>
    </row>
    <row r="32" spans="1:2" x14ac:dyDescent="0.25">
      <c r="A32" s="5"/>
      <c r="B32" s="7"/>
    </row>
    <row r="33" spans="1:2" x14ac:dyDescent="0.25">
      <c r="A33" s="8" t="s">
        <v>49</v>
      </c>
      <c r="B33" s="9" t="s">
        <v>50</v>
      </c>
    </row>
    <row r="34" spans="1:2" x14ac:dyDescent="0.25">
      <c r="A34" s="8" t="s">
        <v>51</v>
      </c>
      <c r="B34" s="9" t="s">
        <v>52</v>
      </c>
    </row>
    <row r="35" spans="1:2" x14ac:dyDescent="0.25">
      <c r="A35" s="5"/>
      <c r="B35" s="10"/>
    </row>
    <row r="36" spans="1:2" x14ac:dyDescent="0.25">
      <c r="A36" s="5"/>
      <c r="B36" s="6" t="s">
        <v>53</v>
      </c>
    </row>
    <row r="37" spans="1:2" x14ac:dyDescent="0.25">
      <c r="A37" s="5" t="s">
        <v>54</v>
      </c>
      <c r="B37" s="9" t="s">
        <v>55</v>
      </c>
    </row>
    <row r="38" spans="1:2" x14ac:dyDescent="0.25">
      <c r="A38" s="5"/>
      <c r="B38" s="9" t="s">
        <v>56</v>
      </c>
    </row>
    <row r="39" spans="1:2" ht="15.75" thickBot="1" x14ac:dyDescent="0.3">
      <c r="A39" s="11"/>
      <c r="B39" s="12"/>
    </row>
    <row r="40" spans="1:2" x14ac:dyDescent="0.25">
      <c r="A40" s="13"/>
      <c r="B40" s="13"/>
    </row>
    <row r="41" spans="1:2" x14ac:dyDescent="0.25">
      <c r="A41" s="13"/>
      <c r="B41" s="13"/>
    </row>
    <row r="42" spans="1:2" x14ac:dyDescent="0.25">
      <c r="A42" s="14"/>
      <c r="B42" s="13"/>
    </row>
  </sheetData>
  <mergeCells count="3">
    <mergeCell ref="A1:B1"/>
    <mergeCell ref="A2:B2"/>
    <mergeCell ref="A3:B3"/>
  </mergeCell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showGridLines="0" zoomScaleNormal="100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67" customWidth="1"/>
    <col min="2" max="2" width="63.42578125" style="67" bestFit="1" customWidth="1"/>
    <col min="3" max="3" width="15.28515625" style="67" bestFit="1" customWidth="1"/>
    <col min="4" max="4" width="16.42578125" style="67" bestFit="1" customWidth="1"/>
    <col min="5" max="5" width="19.140625" style="67" customWidth="1"/>
    <col min="6" max="16384" width="9.140625" style="67"/>
  </cols>
  <sheetData>
    <row r="1" spans="1:5" s="68" customFormat="1" ht="18.95" customHeight="1" x14ac:dyDescent="0.25">
      <c r="A1" s="198" t="s">
        <v>577</v>
      </c>
      <c r="B1" s="198"/>
      <c r="C1" s="198"/>
      <c r="D1" s="42" t="s">
        <v>60</v>
      </c>
      <c r="E1" s="43">
        <v>2024</v>
      </c>
    </row>
    <row r="2" spans="1:5" s="68" customFormat="1" ht="18.95" customHeight="1" x14ac:dyDescent="0.25">
      <c r="A2" s="198" t="s">
        <v>418</v>
      </c>
      <c r="B2" s="198"/>
      <c r="C2" s="198"/>
      <c r="D2" s="42" t="s">
        <v>62</v>
      </c>
      <c r="E2" s="43" t="s">
        <v>553</v>
      </c>
    </row>
    <row r="3" spans="1:5" s="68" customFormat="1" ht="18.95" customHeight="1" x14ac:dyDescent="0.25">
      <c r="A3" s="198" t="s">
        <v>583</v>
      </c>
      <c r="B3" s="198"/>
      <c r="C3" s="198"/>
      <c r="D3" s="42" t="s">
        <v>63</v>
      </c>
      <c r="E3" s="43">
        <v>4</v>
      </c>
    </row>
    <row r="4" spans="1:5" s="68" customFormat="1" ht="18.95" customHeight="1" x14ac:dyDescent="0.25">
      <c r="A4" s="198" t="s">
        <v>584</v>
      </c>
      <c r="B4" s="198"/>
      <c r="C4" s="198"/>
      <c r="D4" s="42"/>
      <c r="E4" s="43"/>
    </row>
    <row r="5" spans="1:5" x14ac:dyDescent="0.2">
      <c r="A5" s="44" t="s">
        <v>64</v>
      </c>
      <c r="B5" s="45"/>
      <c r="C5" s="45"/>
      <c r="D5" s="45"/>
      <c r="E5" s="45"/>
    </row>
    <row r="7" spans="1:5" x14ac:dyDescent="0.2">
      <c r="A7" s="45" t="s">
        <v>614</v>
      </c>
      <c r="B7" s="45"/>
      <c r="C7" s="45"/>
      <c r="D7" s="45"/>
      <c r="E7" s="223"/>
    </row>
    <row r="8" spans="1:5" x14ac:dyDescent="0.2">
      <c r="A8" s="46" t="s">
        <v>66</v>
      </c>
      <c r="B8" s="46" t="s">
        <v>67</v>
      </c>
      <c r="C8" s="49">
        <v>2024</v>
      </c>
      <c r="D8" s="49">
        <v>2023</v>
      </c>
      <c r="E8" s="224"/>
    </row>
    <row r="9" spans="1:5" x14ac:dyDescent="0.2">
      <c r="A9" s="47">
        <v>1111</v>
      </c>
      <c r="B9" s="67" t="s">
        <v>421</v>
      </c>
      <c r="C9" s="48">
        <v>368345.29</v>
      </c>
      <c r="D9" s="48">
        <v>368345.29</v>
      </c>
    </row>
    <row r="10" spans="1:5" x14ac:dyDescent="0.2">
      <c r="A10" s="47">
        <v>1112</v>
      </c>
      <c r="B10" s="67" t="s">
        <v>422</v>
      </c>
      <c r="C10" s="48">
        <v>-1751181.87</v>
      </c>
      <c r="D10" s="48">
        <v>429115.9</v>
      </c>
    </row>
    <row r="11" spans="1:5" x14ac:dyDescent="0.2">
      <c r="A11" s="47">
        <v>1113</v>
      </c>
      <c r="B11" s="67" t="s">
        <v>423</v>
      </c>
      <c r="C11" s="48">
        <v>0</v>
      </c>
      <c r="D11" s="48">
        <v>0</v>
      </c>
    </row>
    <row r="12" spans="1:5" x14ac:dyDescent="0.2">
      <c r="A12" s="47">
        <v>1114</v>
      </c>
      <c r="B12" s="67" t="s">
        <v>70</v>
      </c>
      <c r="C12" s="48">
        <v>2827851.88</v>
      </c>
      <c r="D12" s="48">
        <v>4927851.88</v>
      </c>
    </row>
    <row r="13" spans="1:5" x14ac:dyDescent="0.2">
      <c r="A13" s="47">
        <v>1115</v>
      </c>
      <c r="B13" s="67" t="s">
        <v>71</v>
      </c>
      <c r="C13" s="48">
        <v>0</v>
      </c>
      <c r="D13" s="48">
        <v>0</v>
      </c>
    </row>
    <row r="14" spans="1:5" x14ac:dyDescent="0.2">
      <c r="A14" s="47">
        <v>1116</v>
      </c>
      <c r="B14" s="67" t="s">
        <v>424</v>
      </c>
      <c r="C14" s="48">
        <v>0</v>
      </c>
      <c r="D14" s="48">
        <v>0</v>
      </c>
    </row>
    <row r="15" spans="1:5" x14ac:dyDescent="0.2">
      <c r="A15" s="47">
        <v>1119</v>
      </c>
      <c r="B15" s="67" t="s">
        <v>425</v>
      </c>
      <c r="C15" s="48">
        <v>0</v>
      </c>
      <c r="D15" s="48">
        <v>0</v>
      </c>
    </row>
    <row r="16" spans="1:5" x14ac:dyDescent="0.2">
      <c r="A16" s="50">
        <v>1110</v>
      </c>
      <c r="B16" s="52" t="s">
        <v>426</v>
      </c>
      <c r="C16" s="71">
        <f>SUM(C9:C15)</f>
        <v>1445015.2999999998</v>
      </c>
      <c r="D16" s="71">
        <f>SUM(D9:D15)</f>
        <v>5725313.0700000003</v>
      </c>
    </row>
    <row r="19" spans="1:4" x14ac:dyDescent="0.2">
      <c r="A19" s="45" t="s">
        <v>615</v>
      </c>
      <c r="B19" s="45"/>
      <c r="C19" s="45"/>
      <c r="D19" s="45"/>
    </row>
    <row r="20" spans="1:4" x14ac:dyDescent="0.2">
      <c r="A20" s="46" t="s">
        <v>66</v>
      </c>
      <c r="B20" s="46" t="s">
        <v>67</v>
      </c>
      <c r="C20" s="49">
        <v>2024</v>
      </c>
      <c r="D20" s="49">
        <v>2023</v>
      </c>
    </row>
    <row r="21" spans="1:4" x14ac:dyDescent="0.2">
      <c r="A21" s="50">
        <v>1230</v>
      </c>
      <c r="B21" s="52" t="s">
        <v>119</v>
      </c>
      <c r="C21" s="71">
        <f>SUM(C22:C28)</f>
        <v>0</v>
      </c>
      <c r="D21" s="71">
        <f>SUM(D22:D28)</f>
        <v>3500000</v>
      </c>
    </row>
    <row r="22" spans="1:4" x14ac:dyDescent="0.2">
      <c r="A22" s="47">
        <v>1231</v>
      </c>
      <c r="B22" s="67" t="s">
        <v>120</v>
      </c>
      <c r="C22" s="48">
        <v>0</v>
      </c>
      <c r="D22" s="48">
        <v>3500000</v>
      </c>
    </row>
    <row r="23" spans="1:4" x14ac:dyDescent="0.2">
      <c r="A23" s="47">
        <v>1232</v>
      </c>
      <c r="B23" s="67" t="s">
        <v>121</v>
      </c>
      <c r="C23" s="48">
        <v>0</v>
      </c>
      <c r="D23" s="48">
        <v>0</v>
      </c>
    </row>
    <row r="24" spans="1:4" x14ac:dyDescent="0.2">
      <c r="A24" s="47">
        <v>1233</v>
      </c>
      <c r="B24" s="67" t="s">
        <v>122</v>
      </c>
      <c r="C24" s="48">
        <v>0</v>
      </c>
      <c r="D24" s="48">
        <v>0</v>
      </c>
    </row>
    <row r="25" spans="1:4" x14ac:dyDescent="0.2">
      <c r="A25" s="47">
        <v>1234</v>
      </c>
      <c r="B25" s="67" t="s">
        <v>123</v>
      </c>
      <c r="C25" s="48">
        <v>0</v>
      </c>
      <c r="D25" s="48">
        <v>0</v>
      </c>
    </row>
    <row r="26" spans="1:4" x14ac:dyDescent="0.2">
      <c r="A26" s="47">
        <v>1235</v>
      </c>
      <c r="B26" s="67" t="s">
        <v>124</v>
      </c>
      <c r="C26" s="48">
        <v>0</v>
      </c>
      <c r="D26" s="48">
        <v>0</v>
      </c>
    </row>
    <row r="27" spans="1:4" x14ac:dyDescent="0.2">
      <c r="A27" s="47">
        <v>1236</v>
      </c>
      <c r="B27" s="67" t="s">
        <v>125</v>
      </c>
      <c r="C27" s="48">
        <v>0</v>
      </c>
      <c r="D27" s="48">
        <v>0</v>
      </c>
    </row>
    <row r="28" spans="1:4" x14ac:dyDescent="0.2">
      <c r="A28" s="47">
        <v>1239</v>
      </c>
      <c r="B28" s="67" t="s">
        <v>126</v>
      </c>
      <c r="C28" s="48">
        <v>0</v>
      </c>
      <c r="D28" s="48">
        <v>0</v>
      </c>
    </row>
    <row r="29" spans="1:4" x14ac:dyDescent="0.2">
      <c r="A29" s="50">
        <v>1240</v>
      </c>
      <c r="B29" s="52" t="s">
        <v>127</v>
      </c>
      <c r="C29" s="71">
        <f>SUM(C30:C37)</f>
        <v>8190</v>
      </c>
      <c r="D29" s="71">
        <f>SUM(D30:D37)</f>
        <v>0</v>
      </c>
    </row>
    <row r="30" spans="1:4" x14ac:dyDescent="0.2">
      <c r="A30" s="47">
        <v>1241</v>
      </c>
      <c r="B30" s="67" t="s">
        <v>128</v>
      </c>
      <c r="C30" s="48">
        <v>8190</v>
      </c>
      <c r="D30" s="48">
        <v>0</v>
      </c>
    </row>
    <row r="31" spans="1:4" x14ac:dyDescent="0.2">
      <c r="A31" s="47">
        <v>1242</v>
      </c>
      <c r="B31" s="67" t="s">
        <v>129</v>
      </c>
      <c r="C31" s="48">
        <v>0</v>
      </c>
      <c r="D31" s="48">
        <v>0</v>
      </c>
    </row>
    <row r="32" spans="1:4" x14ac:dyDescent="0.2">
      <c r="A32" s="47">
        <v>1243</v>
      </c>
      <c r="B32" s="67" t="s">
        <v>130</v>
      </c>
      <c r="C32" s="48">
        <v>0</v>
      </c>
      <c r="D32" s="48">
        <v>0</v>
      </c>
    </row>
    <row r="33" spans="1:5" x14ac:dyDescent="0.2">
      <c r="A33" s="47">
        <v>1244</v>
      </c>
      <c r="B33" s="67" t="s">
        <v>131</v>
      </c>
      <c r="C33" s="48">
        <v>0</v>
      </c>
      <c r="D33" s="48">
        <v>0</v>
      </c>
    </row>
    <row r="34" spans="1:5" x14ac:dyDescent="0.2">
      <c r="A34" s="47">
        <v>1245</v>
      </c>
      <c r="B34" s="67" t="s">
        <v>132</v>
      </c>
      <c r="C34" s="48">
        <v>0</v>
      </c>
      <c r="D34" s="48">
        <v>0</v>
      </c>
    </row>
    <row r="35" spans="1:5" x14ac:dyDescent="0.2">
      <c r="A35" s="47">
        <v>1246</v>
      </c>
      <c r="B35" s="67" t="s">
        <v>133</v>
      </c>
      <c r="C35" s="48">
        <v>0</v>
      </c>
      <c r="D35" s="48">
        <v>0</v>
      </c>
    </row>
    <row r="36" spans="1:5" x14ac:dyDescent="0.2">
      <c r="A36" s="47">
        <v>1247</v>
      </c>
      <c r="B36" s="67" t="s">
        <v>134</v>
      </c>
      <c r="C36" s="48">
        <v>0</v>
      </c>
      <c r="D36" s="48">
        <v>0</v>
      </c>
    </row>
    <row r="37" spans="1:5" x14ac:dyDescent="0.2">
      <c r="A37" s="47">
        <v>1248</v>
      </c>
      <c r="B37" s="67" t="s">
        <v>135</v>
      </c>
      <c r="C37" s="48">
        <v>0</v>
      </c>
      <c r="D37" s="48">
        <v>0</v>
      </c>
    </row>
    <row r="38" spans="1:5" x14ac:dyDescent="0.2">
      <c r="A38" s="147">
        <v>1250</v>
      </c>
      <c r="B38" s="148" t="s">
        <v>139</v>
      </c>
      <c r="C38" s="149">
        <f>SUM(C39:C43)</f>
        <v>0</v>
      </c>
      <c r="D38" s="149">
        <f>SUM(D39:D43)</f>
        <v>0</v>
      </c>
    </row>
    <row r="39" spans="1:5" x14ac:dyDescent="0.2">
      <c r="A39" s="150">
        <v>1251</v>
      </c>
      <c r="B39" s="151" t="s">
        <v>140</v>
      </c>
      <c r="C39" s="152">
        <v>0</v>
      </c>
      <c r="D39" s="152">
        <v>0</v>
      </c>
    </row>
    <row r="40" spans="1:5" x14ac:dyDescent="0.2">
      <c r="A40" s="150">
        <v>1252</v>
      </c>
      <c r="B40" s="151" t="s">
        <v>141</v>
      </c>
      <c r="C40" s="152">
        <v>0</v>
      </c>
      <c r="D40" s="152">
        <v>0</v>
      </c>
    </row>
    <row r="41" spans="1:5" x14ac:dyDescent="0.2">
      <c r="A41" s="150">
        <v>1253</v>
      </c>
      <c r="B41" s="151" t="s">
        <v>142</v>
      </c>
      <c r="C41" s="152">
        <v>0</v>
      </c>
      <c r="D41" s="152">
        <v>0</v>
      </c>
    </row>
    <row r="42" spans="1:5" x14ac:dyDescent="0.2">
      <c r="A42" s="150">
        <v>1254</v>
      </c>
      <c r="B42" s="151" t="s">
        <v>143</v>
      </c>
      <c r="C42" s="152">
        <v>0</v>
      </c>
      <c r="D42" s="152">
        <v>0</v>
      </c>
    </row>
    <row r="43" spans="1:5" x14ac:dyDescent="0.2">
      <c r="A43" s="150">
        <v>1259</v>
      </c>
      <c r="B43" s="151" t="s">
        <v>144</v>
      </c>
      <c r="C43" s="152">
        <v>0</v>
      </c>
      <c r="D43" s="152">
        <v>0</v>
      </c>
    </row>
    <row r="44" spans="1:5" x14ac:dyDescent="0.2">
      <c r="B44" s="51" t="s">
        <v>428</v>
      </c>
      <c r="C44" s="71">
        <f>C21+C29+C38</f>
        <v>8190</v>
      </c>
      <c r="D44" s="71">
        <f>D21+D29+D38</f>
        <v>3500000</v>
      </c>
    </row>
    <row r="46" spans="1:5" x14ac:dyDescent="0.2">
      <c r="A46" s="45" t="s">
        <v>616</v>
      </c>
      <c r="B46" s="45"/>
      <c r="C46" s="45"/>
      <c r="D46" s="45"/>
      <c r="E46" s="223"/>
    </row>
    <row r="47" spans="1:5" x14ac:dyDescent="0.2">
      <c r="A47" s="46" t="s">
        <v>66</v>
      </c>
      <c r="B47" s="46" t="s">
        <v>67</v>
      </c>
      <c r="C47" s="49">
        <v>2024</v>
      </c>
      <c r="D47" s="49">
        <v>2023</v>
      </c>
      <c r="E47" s="224"/>
    </row>
    <row r="48" spans="1:5" x14ac:dyDescent="0.2">
      <c r="A48" s="50">
        <v>3210</v>
      </c>
      <c r="B48" s="52" t="s">
        <v>429</v>
      </c>
      <c r="C48" s="71">
        <v>-4265580.3600000003</v>
      </c>
      <c r="D48" s="71">
        <v>-428358.58</v>
      </c>
    </row>
    <row r="49" spans="1:4" x14ac:dyDescent="0.2">
      <c r="A49" s="47"/>
      <c r="B49" s="51" t="s">
        <v>430</v>
      </c>
      <c r="C49" s="71">
        <f>C54+C66+C94+C97+C50</f>
        <v>134044.76</v>
      </c>
      <c r="D49" s="71">
        <f>D54+D66+D94+D97+D50</f>
        <v>271410.68</v>
      </c>
    </row>
    <row r="50" spans="1:4" x14ac:dyDescent="0.2">
      <c r="A50" s="83">
        <v>5100</v>
      </c>
      <c r="B50" s="84" t="s">
        <v>319</v>
      </c>
      <c r="C50" s="72">
        <f>SUM(C53+C51)</f>
        <v>0</v>
      </c>
      <c r="D50" s="72">
        <f>SUM(D53+D51)</f>
        <v>0</v>
      </c>
    </row>
    <row r="51" spans="1:4" x14ac:dyDescent="0.2">
      <c r="A51" s="154">
        <v>5120</v>
      </c>
      <c r="B51" s="155" t="s">
        <v>109</v>
      </c>
      <c r="C51" s="156">
        <f>C52</f>
        <v>0</v>
      </c>
      <c r="D51" s="156">
        <f>D52</f>
        <v>0</v>
      </c>
    </row>
    <row r="52" spans="1:4" x14ac:dyDescent="0.2">
      <c r="A52" s="134">
        <v>5120</v>
      </c>
      <c r="B52" s="19" t="s">
        <v>109</v>
      </c>
      <c r="C52" s="136">
        <v>0</v>
      </c>
      <c r="D52" s="136">
        <v>0</v>
      </c>
    </row>
    <row r="53" spans="1:4" x14ac:dyDescent="0.2">
      <c r="A53" s="85">
        <v>5130</v>
      </c>
      <c r="B53" s="86" t="s">
        <v>569</v>
      </c>
      <c r="C53" s="73">
        <v>0</v>
      </c>
      <c r="D53" s="73">
        <v>0</v>
      </c>
    </row>
    <row r="54" spans="1:4" x14ac:dyDescent="0.2">
      <c r="A54" s="50">
        <v>5400</v>
      </c>
      <c r="B54" s="52" t="s">
        <v>248</v>
      </c>
      <c r="C54" s="71">
        <f>C55+C57+C59+C61+C63</f>
        <v>0</v>
      </c>
      <c r="D54" s="71">
        <f>D55+D57+D59+D61+D63</f>
        <v>0</v>
      </c>
    </row>
    <row r="55" spans="1:4" x14ac:dyDescent="0.2">
      <c r="A55" s="47">
        <v>5410</v>
      </c>
      <c r="B55" s="67" t="s">
        <v>431</v>
      </c>
      <c r="C55" s="48">
        <f>C56</f>
        <v>0</v>
      </c>
      <c r="D55" s="48">
        <f>D56</f>
        <v>0</v>
      </c>
    </row>
    <row r="56" spans="1:4" x14ac:dyDescent="0.2">
      <c r="A56" s="47">
        <v>5411</v>
      </c>
      <c r="B56" s="67" t="s">
        <v>246</v>
      </c>
      <c r="C56" s="48">
        <v>0</v>
      </c>
      <c r="D56" s="48">
        <v>0</v>
      </c>
    </row>
    <row r="57" spans="1:4" x14ac:dyDescent="0.2">
      <c r="A57" s="47">
        <v>5420</v>
      </c>
      <c r="B57" s="67" t="s">
        <v>432</v>
      </c>
      <c r="C57" s="48">
        <f>C58</f>
        <v>0</v>
      </c>
      <c r="D57" s="48">
        <f>D58</f>
        <v>0</v>
      </c>
    </row>
    <row r="58" spans="1:4" x14ac:dyDescent="0.2">
      <c r="A58" s="47">
        <v>5421</v>
      </c>
      <c r="B58" s="67" t="s">
        <v>243</v>
      </c>
      <c r="C58" s="48">
        <v>0</v>
      </c>
      <c r="D58" s="48">
        <v>0</v>
      </c>
    </row>
    <row r="59" spans="1:4" x14ac:dyDescent="0.2">
      <c r="A59" s="47">
        <v>5430</v>
      </c>
      <c r="B59" s="67" t="s">
        <v>433</v>
      </c>
      <c r="C59" s="48">
        <f>C60</f>
        <v>0</v>
      </c>
      <c r="D59" s="48">
        <f>D60</f>
        <v>0</v>
      </c>
    </row>
    <row r="60" spans="1:4" x14ac:dyDescent="0.2">
      <c r="A60" s="47">
        <v>5431</v>
      </c>
      <c r="B60" s="67" t="s">
        <v>240</v>
      </c>
      <c r="C60" s="48">
        <v>0</v>
      </c>
      <c r="D60" s="48">
        <v>0</v>
      </c>
    </row>
    <row r="61" spans="1:4" x14ac:dyDescent="0.2">
      <c r="A61" s="47">
        <v>5440</v>
      </c>
      <c r="B61" s="67" t="s">
        <v>434</v>
      </c>
      <c r="C61" s="48">
        <f>C62</f>
        <v>0</v>
      </c>
      <c r="D61" s="48">
        <f>D62</f>
        <v>0</v>
      </c>
    </row>
    <row r="62" spans="1:4" x14ac:dyDescent="0.2">
      <c r="A62" s="47">
        <v>5441</v>
      </c>
      <c r="B62" s="67" t="s">
        <v>434</v>
      </c>
      <c r="C62" s="48">
        <v>0</v>
      </c>
      <c r="D62" s="48">
        <v>0</v>
      </c>
    </row>
    <row r="63" spans="1:4" x14ac:dyDescent="0.2">
      <c r="A63" s="47">
        <v>5450</v>
      </c>
      <c r="B63" s="67" t="s">
        <v>435</v>
      </c>
      <c r="C63" s="48">
        <f>SUM(C64:C65)</f>
        <v>0</v>
      </c>
      <c r="D63" s="48">
        <f>SUM(D64:D65)</f>
        <v>0</v>
      </c>
    </row>
    <row r="64" spans="1:4" x14ac:dyDescent="0.2">
      <c r="A64" s="47">
        <v>5451</v>
      </c>
      <c r="B64" s="67" t="s">
        <v>236</v>
      </c>
      <c r="C64" s="48">
        <v>0</v>
      </c>
      <c r="D64" s="48">
        <v>0</v>
      </c>
    </row>
    <row r="65" spans="1:4" x14ac:dyDescent="0.2">
      <c r="A65" s="47">
        <v>5452</v>
      </c>
      <c r="B65" s="67" t="s">
        <v>235</v>
      </c>
      <c r="C65" s="48">
        <v>0</v>
      </c>
      <c r="D65" s="48">
        <v>0</v>
      </c>
    </row>
    <row r="66" spans="1:4" x14ac:dyDescent="0.2">
      <c r="A66" s="50">
        <v>5500</v>
      </c>
      <c r="B66" s="52" t="s">
        <v>234</v>
      </c>
      <c r="C66" s="71">
        <f>C67+C76+C79+C85</f>
        <v>111622.48</v>
      </c>
      <c r="D66" s="71">
        <f>D67+D76+D79+D85</f>
        <v>126243.48999999999</v>
      </c>
    </row>
    <row r="67" spans="1:4" x14ac:dyDescent="0.2">
      <c r="A67" s="47">
        <v>5510</v>
      </c>
      <c r="B67" s="67" t="s">
        <v>233</v>
      </c>
      <c r="C67" s="48">
        <f>SUM(C68:C75)</f>
        <v>111622.48</v>
      </c>
      <c r="D67" s="48">
        <f>SUM(D68:D75)</f>
        <v>126243.48999999999</v>
      </c>
    </row>
    <row r="68" spans="1:4" x14ac:dyDescent="0.2">
      <c r="A68" s="47">
        <v>5511</v>
      </c>
      <c r="B68" s="67" t="s">
        <v>232</v>
      </c>
      <c r="C68" s="48">
        <v>0</v>
      </c>
      <c r="D68" s="48">
        <v>0</v>
      </c>
    </row>
    <row r="69" spans="1:4" x14ac:dyDescent="0.2">
      <c r="A69" s="47">
        <v>5512</v>
      </c>
      <c r="B69" s="67" t="s">
        <v>231</v>
      </c>
      <c r="C69" s="48">
        <v>0</v>
      </c>
      <c r="D69" s="48">
        <v>0</v>
      </c>
    </row>
    <row r="70" spans="1:4" x14ac:dyDescent="0.2">
      <c r="A70" s="47">
        <v>5513</v>
      </c>
      <c r="B70" s="67" t="s">
        <v>230</v>
      </c>
      <c r="C70" s="48">
        <v>0</v>
      </c>
      <c r="D70" s="48">
        <v>0</v>
      </c>
    </row>
    <row r="71" spans="1:4" x14ac:dyDescent="0.2">
      <c r="A71" s="47">
        <v>5514</v>
      </c>
      <c r="B71" s="67" t="s">
        <v>229</v>
      </c>
      <c r="C71" s="48">
        <v>0</v>
      </c>
      <c r="D71" s="48">
        <v>0</v>
      </c>
    </row>
    <row r="72" spans="1:4" x14ac:dyDescent="0.2">
      <c r="A72" s="47">
        <v>5515</v>
      </c>
      <c r="B72" s="67" t="s">
        <v>228</v>
      </c>
      <c r="C72" s="48">
        <v>84159.64</v>
      </c>
      <c r="D72" s="48">
        <v>98780.65</v>
      </c>
    </row>
    <row r="73" spans="1:4" x14ac:dyDescent="0.2">
      <c r="A73" s="47">
        <v>5516</v>
      </c>
      <c r="B73" s="67" t="s">
        <v>227</v>
      </c>
      <c r="C73" s="48">
        <v>0</v>
      </c>
      <c r="D73" s="48">
        <v>0</v>
      </c>
    </row>
    <row r="74" spans="1:4" x14ac:dyDescent="0.2">
      <c r="A74" s="47">
        <v>5517</v>
      </c>
      <c r="B74" s="67" t="s">
        <v>226</v>
      </c>
      <c r="C74" s="48">
        <v>27462.84</v>
      </c>
      <c r="D74" s="48">
        <v>27462.84</v>
      </c>
    </row>
    <row r="75" spans="1:4" x14ac:dyDescent="0.2">
      <c r="A75" s="47">
        <v>5518</v>
      </c>
      <c r="B75" s="67" t="s">
        <v>225</v>
      </c>
      <c r="C75" s="48">
        <v>0</v>
      </c>
      <c r="D75" s="48">
        <v>0</v>
      </c>
    </row>
    <row r="76" spans="1:4" x14ac:dyDescent="0.2">
      <c r="A76" s="47">
        <v>5520</v>
      </c>
      <c r="B76" s="67" t="s">
        <v>224</v>
      </c>
      <c r="C76" s="48">
        <f>SUM(C77:C78)</f>
        <v>0</v>
      </c>
      <c r="D76" s="48">
        <f>SUM(D77:D78)</f>
        <v>0</v>
      </c>
    </row>
    <row r="77" spans="1:4" x14ac:dyDescent="0.2">
      <c r="A77" s="47">
        <v>5521</v>
      </c>
      <c r="B77" s="67" t="s">
        <v>223</v>
      </c>
      <c r="C77" s="48">
        <v>0</v>
      </c>
      <c r="D77" s="48">
        <v>0</v>
      </c>
    </row>
    <row r="78" spans="1:4" x14ac:dyDescent="0.2">
      <c r="A78" s="47">
        <v>5522</v>
      </c>
      <c r="B78" s="67" t="s">
        <v>222</v>
      </c>
      <c r="C78" s="48">
        <v>0</v>
      </c>
      <c r="D78" s="48">
        <v>0</v>
      </c>
    </row>
    <row r="79" spans="1:4" x14ac:dyDescent="0.2">
      <c r="A79" s="47">
        <v>5530</v>
      </c>
      <c r="B79" s="67" t="s">
        <v>221</v>
      </c>
      <c r="C79" s="48">
        <f>SUM(C80:C84)</f>
        <v>0</v>
      </c>
      <c r="D79" s="48">
        <f>SUM(D80:D84)</f>
        <v>0</v>
      </c>
    </row>
    <row r="80" spans="1:4" x14ac:dyDescent="0.2">
      <c r="A80" s="47">
        <v>5531</v>
      </c>
      <c r="B80" s="67" t="s">
        <v>220</v>
      </c>
      <c r="C80" s="48">
        <v>0</v>
      </c>
      <c r="D80" s="48">
        <v>0</v>
      </c>
    </row>
    <row r="81" spans="1:4" x14ac:dyDescent="0.2">
      <c r="A81" s="47">
        <v>5532</v>
      </c>
      <c r="B81" s="67" t="s">
        <v>219</v>
      </c>
      <c r="C81" s="48">
        <v>0</v>
      </c>
      <c r="D81" s="48">
        <v>0</v>
      </c>
    </row>
    <row r="82" spans="1:4" x14ac:dyDescent="0.2">
      <c r="A82" s="47">
        <v>5533</v>
      </c>
      <c r="B82" s="67" t="s">
        <v>218</v>
      </c>
      <c r="C82" s="48">
        <v>0</v>
      </c>
      <c r="D82" s="48">
        <v>0</v>
      </c>
    </row>
    <row r="83" spans="1:4" x14ac:dyDescent="0.2">
      <c r="A83" s="47">
        <v>5534</v>
      </c>
      <c r="B83" s="67" t="s">
        <v>217</v>
      </c>
      <c r="C83" s="48">
        <v>0</v>
      </c>
      <c r="D83" s="48">
        <v>0</v>
      </c>
    </row>
    <row r="84" spans="1:4" x14ac:dyDescent="0.2">
      <c r="A84" s="47">
        <v>5535</v>
      </c>
      <c r="B84" s="67" t="s">
        <v>216</v>
      </c>
      <c r="C84" s="48">
        <v>0</v>
      </c>
      <c r="D84" s="48">
        <v>0</v>
      </c>
    </row>
    <row r="85" spans="1:4" x14ac:dyDescent="0.2">
      <c r="A85" s="47">
        <v>5590</v>
      </c>
      <c r="B85" s="67" t="s">
        <v>215</v>
      </c>
      <c r="C85" s="48">
        <f>SUM(C86:C93)</f>
        <v>0</v>
      </c>
      <c r="D85" s="48">
        <f>SUM(D86:D93)</f>
        <v>0</v>
      </c>
    </row>
    <row r="86" spans="1:4" x14ac:dyDescent="0.2">
      <c r="A86" s="47">
        <v>5591</v>
      </c>
      <c r="B86" s="67" t="s">
        <v>214</v>
      </c>
      <c r="C86" s="48">
        <v>0</v>
      </c>
      <c r="D86" s="48">
        <v>0</v>
      </c>
    </row>
    <row r="87" spans="1:4" x14ac:dyDescent="0.2">
      <c r="A87" s="47">
        <v>5592</v>
      </c>
      <c r="B87" s="67" t="s">
        <v>213</v>
      </c>
      <c r="C87" s="48">
        <v>0</v>
      </c>
      <c r="D87" s="48">
        <v>0</v>
      </c>
    </row>
    <row r="88" spans="1:4" x14ac:dyDescent="0.2">
      <c r="A88" s="47">
        <v>5593</v>
      </c>
      <c r="B88" s="67" t="s">
        <v>212</v>
      </c>
      <c r="C88" s="48">
        <v>0</v>
      </c>
      <c r="D88" s="48">
        <v>0</v>
      </c>
    </row>
    <row r="89" spans="1:4" x14ac:dyDescent="0.2">
      <c r="A89" s="47">
        <v>5594</v>
      </c>
      <c r="B89" s="67" t="s">
        <v>436</v>
      </c>
      <c r="C89" s="48">
        <v>0</v>
      </c>
      <c r="D89" s="48">
        <v>0</v>
      </c>
    </row>
    <row r="90" spans="1:4" x14ac:dyDescent="0.2">
      <c r="A90" s="47">
        <v>5595</v>
      </c>
      <c r="B90" s="67" t="s">
        <v>210</v>
      </c>
      <c r="C90" s="48">
        <v>0</v>
      </c>
      <c r="D90" s="48">
        <v>0</v>
      </c>
    </row>
    <row r="91" spans="1:4" x14ac:dyDescent="0.2">
      <c r="A91" s="47">
        <v>5596</v>
      </c>
      <c r="B91" s="67" t="s">
        <v>209</v>
      </c>
      <c r="C91" s="48">
        <v>0</v>
      </c>
      <c r="D91" s="48">
        <v>0</v>
      </c>
    </row>
    <row r="92" spans="1:4" x14ac:dyDescent="0.2">
      <c r="A92" s="47">
        <v>5597</v>
      </c>
      <c r="B92" s="67" t="s">
        <v>208</v>
      </c>
      <c r="C92" s="48">
        <v>0</v>
      </c>
      <c r="D92" s="48">
        <v>0</v>
      </c>
    </row>
    <row r="93" spans="1:4" x14ac:dyDescent="0.2">
      <c r="A93" s="47">
        <v>5599</v>
      </c>
      <c r="B93" s="67" t="s">
        <v>206</v>
      </c>
      <c r="C93" s="48">
        <v>0</v>
      </c>
      <c r="D93" s="48">
        <v>0</v>
      </c>
    </row>
    <row r="94" spans="1:4" x14ac:dyDescent="0.2">
      <c r="A94" s="50">
        <v>5600</v>
      </c>
      <c r="B94" s="52" t="s">
        <v>205</v>
      </c>
      <c r="C94" s="71">
        <f>C95</f>
        <v>0</v>
      </c>
      <c r="D94" s="71">
        <f>D95</f>
        <v>0</v>
      </c>
    </row>
    <row r="95" spans="1:4" x14ac:dyDescent="0.2">
      <c r="A95" s="47">
        <v>5610</v>
      </c>
      <c r="B95" s="67" t="s">
        <v>204</v>
      </c>
      <c r="C95" s="48">
        <f>C96</f>
        <v>0</v>
      </c>
      <c r="D95" s="48">
        <f>D96</f>
        <v>0</v>
      </c>
    </row>
    <row r="96" spans="1:4" x14ac:dyDescent="0.2">
      <c r="A96" s="47">
        <v>5611</v>
      </c>
      <c r="B96" s="67" t="s">
        <v>203</v>
      </c>
      <c r="C96" s="48">
        <v>0</v>
      </c>
      <c r="D96" s="48">
        <v>0</v>
      </c>
    </row>
    <row r="97" spans="1:4" x14ac:dyDescent="0.2">
      <c r="A97" s="50">
        <v>2110</v>
      </c>
      <c r="B97" s="53" t="s">
        <v>437</v>
      </c>
      <c r="C97" s="71">
        <f>SUM(C98:C102)</f>
        <v>22422.28</v>
      </c>
      <c r="D97" s="71">
        <f>SUM(D98:D102)</f>
        <v>145167.19</v>
      </c>
    </row>
    <row r="98" spans="1:4" x14ac:dyDescent="0.2">
      <c r="A98" s="47">
        <v>2111</v>
      </c>
      <c r="B98" s="67" t="s">
        <v>438</v>
      </c>
      <c r="C98" s="48">
        <v>2240.2800000000002</v>
      </c>
      <c r="D98" s="48">
        <v>0</v>
      </c>
    </row>
    <row r="99" spans="1:4" x14ac:dyDescent="0.2">
      <c r="A99" s="47">
        <v>2112</v>
      </c>
      <c r="B99" s="67" t="s">
        <v>439</v>
      </c>
      <c r="C99" s="48">
        <v>0</v>
      </c>
      <c r="D99" s="48">
        <v>0</v>
      </c>
    </row>
    <row r="100" spans="1:4" x14ac:dyDescent="0.2">
      <c r="A100" s="47">
        <v>2112</v>
      </c>
      <c r="B100" s="67" t="s">
        <v>440</v>
      </c>
      <c r="C100" s="48">
        <v>20182</v>
      </c>
      <c r="D100" s="48">
        <v>145167.19</v>
      </c>
    </row>
    <row r="101" spans="1:4" x14ac:dyDescent="0.2">
      <c r="A101" s="47">
        <v>2115</v>
      </c>
      <c r="B101" s="67" t="s">
        <v>441</v>
      </c>
      <c r="C101" s="48">
        <v>0</v>
      </c>
      <c r="D101" s="48">
        <v>0</v>
      </c>
    </row>
    <row r="102" spans="1:4" x14ac:dyDescent="0.2">
      <c r="A102" s="47">
        <v>2114</v>
      </c>
      <c r="B102" s="67" t="s">
        <v>442</v>
      </c>
      <c r="C102" s="48">
        <v>0</v>
      </c>
      <c r="D102" s="48">
        <v>0</v>
      </c>
    </row>
    <row r="103" spans="1:4" x14ac:dyDescent="0.2">
      <c r="A103" s="47"/>
      <c r="B103" s="51" t="s">
        <v>443</v>
      </c>
      <c r="C103" s="71">
        <f>+C104</f>
        <v>0</v>
      </c>
      <c r="D103" s="71">
        <f>+D104</f>
        <v>0</v>
      </c>
    </row>
    <row r="104" spans="1:4" x14ac:dyDescent="0.2">
      <c r="A104" s="83">
        <v>3100</v>
      </c>
      <c r="B104" s="87" t="s">
        <v>570</v>
      </c>
      <c r="C104" s="74">
        <f>SUM(C105:C108)</f>
        <v>0</v>
      </c>
      <c r="D104" s="74">
        <f>SUM(D105:D108)</f>
        <v>0</v>
      </c>
    </row>
    <row r="105" spans="1:4" x14ac:dyDescent="0.2">
      <c r="A105" s="85"/>
      <c r="B105" s="88" t="s">
        <v>571</v>
      </c>
      <c r="C105" s="75">
        <v>0</v>
      </c>
      <c r="D105" s="75">
        <v>0</v>
      </c>
    </row>
    <row r="106" spans="1:4" x14ac:dyDescent="0.2">
      <c r="A106" s="85"/>
      <c r="B106" s="88" t="s">
        <v>556</v>
      </c>
      <c r="C106" s="75">
        <v>0</v>
      </c>
      <c r="D106" s="75">
        <v>0</v>
      </c>
    </row>
    <row r="107" spans="1:4" x14ac:dyDescent="0.2">
      <c r="A107" s="85"/>
      <c r="B107" s="88" t="s">
        <v>572</v>
      </c>
      <c r="C107" s="75">
        <v>0</v>
      </c>
      <c r="D107" s="75">
        <v>0</v>
      </c>
    </row>
    <row r="108" spans="1:4" x14ac:dyDescent="0.2">
      <c r="A108" s="85"/>
      <c r="B108" s="88" t="s">
        <v>573</v>
      </c>
      <c r="C108" s="75">
        <v>0</v>
      </c>
      <c r="D108" s="75">
        <v>0</v>
      </c>
    </row>
    <row r="109" spans="1:4" x14ac:dyDescent="0.2">
      <c r="A109" s="85"/>
      <c r="B109" s="89" t="s">
        <v>574</v>
      </c>
      <c r="C109" s="72">
        <f>+C110</f>
        <v>0</v>
      </c>
      <c r="D109" s="72">
        <f>+D110</f>
        <v>0</v>
      </c>
    </row>
    <row r="110" spans="1:4" x14ac:dyDescent="0.2">
      <c r="A110" s="83">
        <v>1270</v>
      </c>
      <c r="B110" s="84" t="s">
        <v>145</v>
      </c>
      <c r="C110" s="74">
        <f>+C111</f>
        <v>0</v>
      </c>
      <c r="D110" s="74">
        <f>+D111</f>
        <v>0</v>
      </c>
    </row>
    <row r="111" spans="1:4" x14ac:dyDescent="0.2">
      <c r="A111" s="85">
        <v>1273</v>
      </c>
      <c r="B111" s="86" t="s">
        <v>575</v>
      </c>
      <c r="C111" s="75">
        <v>0</v>
      </c>
      <c r="D111" s="75">
        <v>0</v>
      </c>
    </row>
    <row r="112" spans="1:4" x14ac:dyDescent="0.2">
      <c r="A112" s="85"/>
      <c r="B112" s="89" t="s">
        <v>576</v>
      </c>
      <c r="C112" s="72">
        <f>+C113+C135</f>
        <v>0</v>
      </c>
      <c r="D112" s="72">
        <f>+D113+D135</f>
        <v>0</v>
      </c>
    </row>
    <row r="113" spans="1:4" x14ac:dyDescent="0.2">
      <c r="A113" s="83">
        <v>4300</v>
      </c>
      <c r="B113" s="87" t="s">
        <v>617</v>
      </c>
      <c r="C113" s="74">
        <f>C127+C114+C117+C123+C125</f>
        <v>0</v>
      </c>
      <c r="D113" s="90">
        <f>D127+D114+D117+D123+D125</f>
        <v>0</v>
      </c>
    </row>
    <row r="114" spans="1:4" x14ac:dyDescent="0.2">
      <c r="A114" s="83">
        <v>4310</v>
      </c>
      <c r="B114" s="87" t="s">
        <v>339</v>
      </c>
      <c r="C114" s="74">
        <f>SUM(C115:C116)</f>
        <v>0</v>
      </c>
      <c r="D114" s="74">
        <f>SUM(D115:D116)</f>
        <v>0</v>
      </c>
    </row>
    <row r="115" spans="1:4" x14ac:dyDescent="0.2">
      <c r="A115" s="85">
        <v>4311</v>
      </c>
      <c r="B115" s="88" t="s">
        <v>338</v>
      </c>
      <c r="C115" s="75">
        <v>0</v>
      </c>
      <c r="D115" s="157">
        <v>0</v>
      </c>
    </row>
    <row r="116" spans="1:4" x14ac:dyDescent="0.2">
      <c r="A116" s="85">
        <v>4319</v>
      </c>
      <c r="B116" s="88" t="s">
        <v>337</v>
      </c>
      <c r="C116" s="75">
        <v>0</v>
      </c>
      <c r="D116" s="157">
        <v>0</v>
      </c>
    </row>
    <row r="117" spans="1:4" x14ac:dyDescent="0.2">
      <c r="A117" s="83">
        <v>4320</v>
      </c>
      <c r="B117" s="87" t="s">
        <v>336</v>
      </c>
      <c r="C117" s="74">
        <f>SUM(C118:C122)</f>
        <v>0</v>
      </c>
      <c r="D117" s="74">
        <f>SUM(D118:D122)</f>
        <v>0</v>
      </c>
    </row>
    <row r="118" spans="1:4" x14ac:dyDescent="0.2">
      <c r="A118" s="85">
        <v>4321</v>
      </c>
      <c r="B118" s="88" t="s">
        <v>335</v>
      </c>
      <c r="C118" s="75">
        <v>0</v>
      </c>
      <c r="D118" s="157">
        <v>0</v>
      </c>
    </row>
    <row r="119" spans="1:4" x14ac:dyDescent="0.2">
      <c r="A119" s="85">
        <v>4322</v>
      </c>
      <c r="B119" s="88" t="s">
        <v>334</v>
      </c>
      <c r="C119" s="75">
        <v>0</v>
      </c>
      <c r="D119" s="157">
        <v>0</v>
      </c>
    </row>
    <row r="120" spans="1:4" x14ac:dyDescent="0.2">
      <c r="A120" s="85">
        <v>4323</v>
      </c>
      <c r="B120" s="88" t="s">
        <v>333</v>
      </c>
      <c r="C120" s="75">
        <v>0</v>
      </c>
      <c r="D120" s="157">
        <v>0</v>
      </c>
    </row>
    <row r="121" spans="1:4" x14ac:dyDescent="0.2">
      <c r="A121" s="85">
        <v>4324</v>
      </c>
      <c r="B121" s="88" t="s">
        <v>332</v>
      </c>
      <c r="C121" s="75">
        <v>0</v>
      </c>
      <c r="D121" s="157">
        <v>0</v>
      </c>
    </row>
    <row r="122" spans="1:4" x14ac:dyDescent="0.2">
      <c r="A122" s="85">
        <v>4325</v>
      </c>
      <c r="B122" s="88" t="s">
        <v>331</v>
      </c>
      <c r="C122" s="75">
        <v>0</v>
      </c>
      <c r="D122" s="157">
        <v>0</v>
      </c>
    </row>
    <row r="123" spans="1:4" x14ac:dyDescent="0.2">
      <c r="A123" s="83">
        <v>4330</v>
      </c>
      <c r="B123" s="87" t="s">
        <v>330</v>
      </c>
      <c r="C123" s="74">
        <f>C124</f>
        <v>0</v>
      </c>
      <c r="D123" s="74">
        <f>D124</f>
        <v>0</v>
      </c>
    </row>
    <row r="124" spans="1:4" x14ac:dyDescent="0.2">
      <c r="A124" s="85">
        <v>4331</v>
      </c>
      <c r="B124" s="88" t="s">
        <v>330</v>
      </c>
      <c r="C124" s="75">
        <v>0</v>
      </c>
      <c r="D124" s="157">
        <v>0</v>
      </c>
    </row>
    <row r="125" spans="1:4" x14ac:dyDescent="0.2">
      <c r="A125" s="83">
        <v>4340</v>
      </c>
      <c r="B125" s="87" t="s">
        <v>329</v>
      </c>
      <c r="C125" s="74">
        <f>C126</f>
        <v>0</v>
      </c>
      <c r="D125" s="74">
        <f>D126</f>
        <v>0</v>
      </c>
    </row>
    <row r="126" spans="1:4" x14ac:dyDescent="0.2">
      <c r="A126" s="85">
        <v>4341</v>
      </c>
      <c r="B126" s="88" t="s">
        <v>329</v>
      </c>
      <c r="C126" s="75">
        <v>0</v>
      </c>
      <c r="D126" s="157">
        <v>0</v>
      </c>
    </row>
    <row r="127" spans="1:4" x14ac:dyDescent="0.2">
      <c r="A127" s="154">
        <v>4390</v>
      </c>
      <c r="B127" s="158" t="s">
        <v>323</v>
      </c>
      <c r="C127" s="159">
        <f>SUM(C128:C134)</f>
        <v>0</v>
      </c>
      <c r="D127" s="159">
        <f>SUM(D128:D134)</f>
        <v>0</v>
      </c>
    </row>
    <row r="128" spans="1:4" x14ac:dyDescent="0.2">
      <c r="A128" s="160">
        <v>4392</v>
      </c>
      <c r="B128" s="161" t="s">
        <v>328</v>
      </c>
      <c r="C128" s="162">
        <v>0</v>
      </c>
      <c r="D128" s="162">
        <v>0</v>
      </c>
    </row>
    <row r="129" spans="1:4" x14ac:dyDescent="0.2">
      <c r="A129" s="160">
        <v>4393</v>
      </c>
      <c r="B129" s="161" t="s">
        <v>327</v>
      </c>
      <c r="C129" s="162">
        <v>0</v>
      </c>
      <c r="D129" s="162">
        <v>0</v>
      </c>
    </row>
    <row r="130" spans="1:4" x14ac:dyDescent="0.2">
      <c r="A130" s="160">
        <v>4394</v>
      </c>
      <c r="B130" s="161" t="s">
        <v>326</v>
      </c>
      <c r="C130" s="162">
        <v>0</v>
      </c>
      <c r="D130" s="162">
        <v>0</v>
      </c>
    </row>
    <row r="131" spans="1:4" x14ac:dyDescent="0.2">
      <c r="A131" s="160">
        <v>4395</v>
      </c>
      <c r="B131" s="161" t="s">
        <v>209</v>
      </c>
      <c r="C131" s="162">
        <v>0</v>
      </c>
      <c r="D131" s="162">
        <v>0</v>
      </c>
    </row>
    <row r="132" spans="1:4" x14ac:dyDescent="0.2">
      <c r="A132" s="160">
        <v>4396</v>
      </c>
      <c r="B132" s="161" t="s">
        <v>325</v>
      </c>
      <c r="C132" s="162">
        <v>0</v>
      </c>
      <c r="D132" s="162">
        <v>0</v>
      </c>
    </row>
    <row r="133" spans="1:4" x14ac:dyDescent="0.2">
      <c r="A133" s="160">
        <v>4397</v>
      </c>
      <c r="B133" s="161" t="s">
        <v>324</v>
      </c>
      <c r="C133" s="162">
        <v>0</v>
      </c>
      <c r="D133" s="162">
        <v>0</v>
      </c>
    </row>
    <row r="134" spans="1:4" x14ac:dyDescent="0.2">
      <c r="A134" s="85">
        <v>4399</v>
      </c>
      <c r="B134" s="88" t="s">
        <v>323</v>
      </c>
      <c r="C134" s="75">
        <v>0</v>
      </c>
      <c r="D134" s="75">
        <v>0</v>
      </c>
    </row>
    <row r="135" spans="1:4" x14ac:dyDescent="0.2">
      <c r="A135" s="50">
        <v>1120</v>
      </c>
      <c r="B135" s="53" t="s">
        <v>444</v>
      </c>
      <c r="C135" s="71">
        <f>SUM(C136:C144)</f>
        <v>0</v>
      </c>
      <c r="D135" s="71">
        <f>SUM(D136:D144)</f>
        <v>0</v>
      </c>
    </row>
    <row r="136" spans="1:4" x14ac:dyDescent="0.2">
      <c r="A136" s="47">
        <v>1124</v>
      </c>
      <c r="B136" s="91" t="s">
        <v>445</v>
      </c>
      <c r="C136" s="92">
        <v>0</v>
      </c>
      <c r="D136" s="48">
        <v>0</v>
      </c>
    </row>
    <row r="137" spans="1:4" x14ac:dyDescent="0.2">
      <c r="A137" s="47">
        <v>1124</v>
      </c>
      <c r="B137" s="91" t="s">
        <v>446</v>
      </c>
      <c r="C137" s="92">
        <v>0</v>
      </c>
      <c r="D137" s="48">
        <v>0</v>
      </c>
    </row>
    <row r="138" spans="1:4" x14ac:dyDescent="0.2">
      <c r="A138" s="47">
        <v>1124</v>
      </c>
      <c r="B138" s="91" t="s">
        <v>447</v>
      </c>
      <c r="C138" s="92">
        <v>0</v>
      </c>
      <c r="D138" s="48">
        <v>0</v>
      </c>
    </row>
    <row r="139" spans="1:4" x14ac:dyDescent="0.2">
      <c r="A139" s="47">
        <v>1124</v>
      </c>
      <c r="B139" s="91" t="s">
        <v>448</v>
      </c>
      <c r="C139" s="92">
        <v>0</v>
      </c>
      <c r="D139" s="48">
        <v>0</v>
      </c>
    </row>
    <row r="140" spans="1:4" x14ac:dyDescent="0.2">
      <c r="A140" s="47">
        <v>1124</v>
      </c>
      <c r="B140" s="91" t="s">
        <v>449</v>
      </c>
      <c r="C140" s="48">
        <v>0</v>
      </c>
      <c r="D140" s="48">
        <v>0</v>
      </c>
    </row>
    <row r="141" spans="1:4" x14ac:dyDescent="0.2">
      <c r="A141" s="47">
        <v>1124</v>
      </c>
      <c r="B141" s="91" t="s">
        <v>450</v>
      </c>
      <c r="C141" s="48">
        <v>0</v>
      </c>
      <c r="D141" s="48">
        <v>0</v>
      </c>
    </row>
    <row r="142" spans="1:4" x14ac:dyDescent="0.2">
      <c r="A142" s="47">
        <v>1122</v>
      </c>
      <c r="B142" s="91" t="s">
        <v>451</v>
      </c>
      <c r="C142" s="48">
        <v>0</v>
      </c>
      <c r="D142" s="48">
        <v>0</v>
      </c>
    </row>
    <row r="143" spans="1:4" x14ac:dyDescent="0.2">
      <c r="A143" s="47">
        <v>1122</v>
      </c>
      <c r="B143" s="91" t="s">
        <v>452</v>
      </c>
      <c r="C143" s="92">
        <v>0</v>
      </c>
      <c r="D143" s="48">
        <v>0</v>
      </c>
    </row>
    <row r="144" spans="1:4" x14ac:dyDescent="0.2">
      <c r="A144" s="47">
        <v>1122</v>
      </c>
      <c r="B144" s="91" t="s">
        <v>453</v>
      </c>
      <c r="C144" s="48">
        <v>0</v>
      </c>
      <c r="D144" s="48">
        <v>0</v>
      </c>
    </row>
    <row r="145" spans="1:4" x14ac:dyDescent="0.2">
      <c r="A145" s="47"/>
      <c r="B145" s="54" t="s">
        <v>454</v>
      </c>
      <c r="C145" s="71">
        <f>C48+C49+C103-C109-C112</f>
        <v>-4131535.6000000006</v>
      </c>
      <c r="D145" s="71">
        <f>D48+D49+D103-D109-D112</f>
        <v>-156947.90000000002</v>
      </c>
    </row>
    <row r="147" spans="1:4" x14ac:dyDescent="0.2">
      <c r="B147" s="67" t="s">
        <v>202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Saldo al 31 de diciembre del año anterior que se presenta" sqref="D8 D47 D20"/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zoomScaleNormal="100" zoomScaleSheetLayoutView="100" workbookViewId="0">
      <selection sqref="A1:C1"/>
    </sheetView>
  </sheetViews>
  <sheetFormatPr baseColWidth="10" defaultColWidth="11.42578125" defaultRowHeight="11.25" x14ac:dyDescent="0.2"/>
  <cols>
    <col min="1" max="1" width="3.28515625" style="56" customWidth="1"/>
    <col min="2" max="2" width="63.140625" style="56" customWidth="1"/>
    <col min="3" max="3" width="17.7109375" style="56" customWidth="1"/>
    <col min="4" max="16384" width="11.42578125" style="56"/>
  </cols>
  <sheetData>
    <row r="1" spans="1:3" s="93" customFormat="1" ht="18" customHeight="1" x14ac:dyDescent="0.25">
      <c r="A1" s="199" t="s">
        <v>577</v>
      </c>
      <c r="B1" s="200"/>
      <c r="C1" s="201"/>
    </row>
    <row r="2" spans="1:3" s="93" customFormat="1" ht="18" customHeight="1" x14ac:dyDescent="0.25">
      <c r="A2" s="202" t="s">
        <v>455</v>
      </c>
      <c r="B2" s="203"/>
      <c r="C2" s="204"/>
    </row>
    <row r="3" spans="1:3" s="93" customFormat="1" ht="18" customHeight="1" x14ac:dyDescent="0.25">
      <c r="A3" s="202" t="s">
        <v>583</v>
      </c>
      <c r="B3" s="203"/>
      <c r="C3" s="204"/>
    </row>
    <row r="4" spans="1:3" s="94" customFormat="1" x14ac:dyDescent="0.2">
      <c r="A4" s="205" t="s">
        <v>456</v>
      </c>
      <c r="B4" s="206"/>
      <c r="C4" s="207"/>
    </row>
    <row r="5" spans="1:3" s="94" customFormat="1" x14ac:dyDescent="0.2">
      <c r="A5" s="217" t="s">
        <v>551</v>
      </c>
      <c r="B5" s="218"/>
      <c r="C5" s="163">
        <v>2024</v>
      </c>
    </row>
    <row r="6" spans="1:3" x14ac:dyDescent="0.2">
      <c r="A6" s="55" t="s">
        <v>457</v>
      </c>
      <c r="B6" s="55"/>
      <c r="C6" s="95">
        <v>1961078.89</v>
      </c>
    </row>
    <row r="7" spans="1:3" x14ac:dyDescent="0.2">
      <c r="B7" s="96"/>
      <c r="C7" s="97"/>
    </row>
    <row r="8" spans="1:3" x14ac:dyDescent="0.2">
      <c r="A8" s="98" t="s">
        <v>458</v>
      </c>
      <c r="B8" s="98"/>
      <c r="C8" s="99">
        <f>SUM(C9:C14)</f>
        <v>0</v>
      </c>
    </row>
    <row r="9" spans="1:3" x14ac:dyDescent="0.2">
      <c r="A9" s="100" t="s">
        <v>459</v>
      </c>
      <c r="B9" s="101" t="s">
        <v>339</v>
      </c>
      <c r="C9" s="102">
        <v>0</v>
      </c>
    </row>
    <row r="10" spans="1:3" x14ac:dyDescent="0.2">
      <c r="A10" s="57" t="s">
        <v>460</v>
      </c>
      <c r="B10" s="103" t="s">
        <v>461</v>
      </c>
      <c r="C10" s="102">
        <v>0</v>
      </c>
    </row>
    <row r="11" spans="1:3" x14ac:dyDescent="0.2">
      <c r="A11" s="57" t="s">
        <v>462</v>
      </c>
      <c r="B11" s="103" t="s">
        <v>330</v>
      </c>
      <c r="C11" s="102">
        <v>0</v>
      </c>
    </row>
    <row r="12" spans="1:3" x14ac:dyDescent="0.2">
      <c r="A12" s="57" t="s">
        <v>463</v>
      </c>
      <c r="B12" s="103" t="s">
        <v>329</v>
      </c>
      <c r="C12" s="102">
        <v>0</v>
      </c>
    </row>
    <row r="13" spans="1:3" x14ac:dyDescent="0.2">
      <c r="A13" s="57" t="s">
        <v>464</v>
      </c>
      <c r="B13" s="103" t="s">
        <v>323</v>
      </c>
      <c r="C13" s="102">
        <v>0</v>
      </c>
    </row>
    <row r="14" spans="1:3" x14ac:dyDescent="0.2">
      <c r="A14" s="104" t="s">
        <v>465</v>
      </c>
      <c r="B14" s="105" t="s">
        <v>466</v>
      </c>
      <c r="C14" s="102">
        <v>0</v>
      </c>
    </row>
    <row r="15" spans="1:3" x14ac:dyDescent="0.2">
      <c r="B15" s="106"/>
      <c r="C15" s="107"/>
    </row>
    <row r="16" spans="1:3" x14ac:dyDescent="0.2">
      <c r="A16" s="98" t="s">
        <v>618</v>
      </c>
      <c r="B16" s="96"/>
      <c r="C16" s="99">
        <f>SUM(C17:C19)</f>
        <v>0</v>
      </c>
    </row>
    <row r="17" spans="1:3" x14ac:dyDescent="0.2">
      <c r="A17" s="108">
        <v>3.1</v>
      </c>
      <c r="B17" s="103" t="s">
        <v>468</v>
      </c>
      <c r="C17" s="102">
        <v>0</v>
      </c>
    </row>
    <row r="18" spans="1:3" x14ac:dyDescent="0.2">
      <c r="A18" s="58">
        <v>3.2</v>
      </c>
      <c r="B18" s="103" t="s">
        <v>469</v>
      </c>
      <c r="C18" s="102">
        <v>0</v>
      </c>
    </row>
    <row r="19" spans="1:3" x14ac:dyDescent="0.2">
      <c r="A19" s="58">
        <v>3.3</v>
      </c>
      <c r="B19" s="105" t="s">
        <v>470</v>
      </c>
      <c r="C19" s="109">
        <v>0</v>
      </c>
    </row>
    <row r="20" spans="1:3" x14ac:dyDescent="0.2">
      <c r="B20" s="110"/>
      <c r="C20" s="111"/>
    </row>
    <row r="21" spans="1:3" ht="15" customHeight="1" x14ac:dyDescent="0.2">
      <c r="A21" s="59" t="s">
        <v>579</v>
      </c>
      <c r="B21" s="59"/>
      <c r="C21" s="95">
        <f>C6+C8-C16</f>
        <v>1961078.89</v>
      </c>
    </row>
    <row r="23" spans="1:3" x14ac:dyDescent="0.2">
      <c r="B23" s="56" t="s">
        <v>202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showGridLines="0" zoomScaleNormal="100" zoomScaleSheetLayoutView="100" workbookViewId="0">
      <selection sqref="A1:C1"/>
    </sheetView>
  </sheetViews>
  <sheetFormatPr baseColWidth="10" defaultColWidth="11.42578125" defaultRowHeight="11.25" x14ac:dyDescent="0.2"/>
  <cols>
    <col min="1" max="1" width="3.7109375" style="56" customWidth="1"/>
    <col min="2" max="2" width="62.140625" style="56" customWidth="1"/>
    <col min="3" max="3" width="17.7109375" style="56" customWidth="1"/>
    <col min="4" max="16384" width="11.42578125" style="56"/>
  </cols>
  <sheetData>
    <row r="1" spans="1:3" s="112" customFormat="1" ht="18.95" customHeight="1" x14ac:dyDescent="0.25">
      <c r="A1" s="208" t="s">
        <v>577</v>
      </c>
      <c r="B1" s="209"/>
      <c r="C1" s="210"/>
    </row>
    <row r="2" spans="1:3" s="112" customFormat="1" ht="18.95" customHeight="1" x14ac:dyDescent="0.25">
      <c r="A2" s="211" t="s">
        <v>503</v>
      </c>
      <c r="B2" s="212"/>
      <c r="C2" s="213"/>
    </row>
    <row r="3" spans="1:3" s="112" customFormat="1" ht="18.95" customHeight="1" x14ac:dyDescent="0.25">
      <c r="A3" s="211" t="s">
        <v>583</v>
      </c>
      <c r="B3" s="212"/>
      <c r="C3" s="213"/>
    </row>
    <row r="4" spans="1:3" x14ac:dyDescent="0.2">
      <c r="A4" s="205" t="s">
        <v>456</v>
      </c>
      <c r="B4" s="206"/>
      <c r="C4" s="207"/>
    </row>
    <row r="5" spans="1:3" x14ac:dyDescent="0.2">
      <c r="A5" s="219" t="s">
        <v>551</v>
      </c>
      <c r="B5" s="220"/>
      <c r="C5" s="163">
        <v>2024</v>
      </c>
    </row>
    <row r="6" spans="1:3" x14ac:dyDescent="0.2">
      <c r="A6" s="62" t="s">
        <v>502</v>
      </c>
      <c r="B6" s="55"/>
      <c r="C6" s="113">
        <v>6123226.7699999996</v>
      </c>
    </row>
    <row r="7" spans="1:3" x14ac:dyDescent="0.2">
      <c r="A7" s="61"/>
      <c r="B7" s="96"/>
      <c r="C7" s="114"/>
    </row>
    <row r="8" spans="1:3" x14ac:dyDescent="0.2">
      <c r="A8" s="98" t="s">
        <v>501</v>
      </c>
      <c r="B8" s="115"/>
      <c r="C8" s="99">
        <f>SUM(C9:C29)</f>
        <v>8190</v>
      </c>
    </row>
    <row r="9" spans="1:3" x14ac:dyDescent="0.2">
      <c r="A9" s="116">
        <v>2.1</v>
      </c>
      <c r="B9" s="117" t="s">
        <v>308</v>
      </c>
      <c r="C9" s="118">
        <v>0</v>
      </c>
    </row>
    <row r="10" spans="1:3" x14ac:dyDescent="0.2">
      <c r="A10" s="116">
        <v>2.2000000000000002</v>
      </c>
      <c r="B10" s="117" t="s">
        <v>311</v>
      </c>
      <c r="C10" s="118">
        <v>0</v>
      </c>
    </row>
    <row r="11" spans="1:3" x14ac:dyDescent="0.2">
      <c r="A11" s="119">
        <v>2.2999999999999998</v>
      </c>
      <c r="B11" s="120" t="s">
        <v>128</v>
      </c>
      <c r="C11" s="118">
        <v>8190</v>
      </c>
    </row>
    <row r="12" spans="1:3" x14ac:dyDescent="0.2">
      <c r="A12" s="119">
        <v>2.4</v>
      </c>
      <c r="B12" s="120" t="s">
        <v>129</v>
      </c>
      <c r="C12" s="118">
        <v>0</v>
      </c>
    </row>
    <row r="13" spans="1:3" x14ac:dyDescent="0.2">
      <c r="A13" s="119">
        <v>2.5</v>
      </c>
      <c r="B13" s="120" t="s">
        <v>130</v>
      </c>
      <c r="C13" s="118">
        <v>0</v>
      </c>
    </row>
    <row r="14" spans="1:3" x14ac:dyDescent="0.2">
      <c r="A14" s="119">
        <v>2.6</v>
      </c>
      <c r="B14" s="120" t="s">
        <v>131</v>
      </c>
      <c r="C14" s="118">
        <v>0</v>
      </c>
    </row>
    <row r="15" spans="1:3" x14ac:dyDescent="0.2">
      <c r="A15" s="119">
        <v>2.7</v>
      </c>
      <c r="B15" s="120" t="s">
        <v>132</v>
      </c>
      <c r="C15" s="118">
        <v>0</v>
      </c>
    </row>
    <row r="16" spans="1:3" x14ac:dyDescent="0.2">
      <c r="A16" s="119">
        <v>2.8</v>
      </c>
      <c r="B16" s="120" t="s">
        <v>133</v>
      </c>
      <c r="C16" s="118">
        <v>0</v>
      </c>
    </row>
    <row r="17" spans="1:3" x14ac:dyDescent="0.2">
      <c r="A17" s="119">
        <v>2.9</v>
      </c>
      <c r="B17" s="120" t="s">
        <v>135</v>
      </c>
      <c r="C17" s="118">
        <v>0</v>
      </c>
    </row>
    <row r="18" spans="1:3" x14ac:dyDescent="0.2">
      <c r="A18" s="119" t="s">
        <v>500</v>
      </c>
      <c r="B18" s="120" t="s">
        <v>499</v>
      </c>
      <c r="C18" s="118">
        <v>0</v>
      </c>
    </row>
    <row r="19" spans="1:3" x14ac:dyDescent="0.2">
      <c r="A19" s="119" t="s">
        <v>498</v>
      </c>
      <c r="B19" s="120" t="s">
        <v>139</v>
      </c>
      <c r="C19" s="118">
        <v>0</v>
      </c>
    </row>
    <row r="20" spans="1:3" x14ac:dyDescent="0.2">
      <c r="A20" s="119" t="s">
        <v>497</v>
      </c>
      <c r="B20" s="120" t="s">
        <v>496</v>
      </c>
      <c r="C20" s="118">
        <v>0</v>
      </c>
    </row>
    <row r="21" spans="1:3" x14ac:dyDescent="0.2">
      <c r="A21" s="119" t="s">
        <v>495</v>
      </c>
      <c r="B21" s="120" t="s">
        <v>494</v>
      </c>
      <c r="C21" s="118">
        <v>0</v>
      </c>
    </row>
    <row r="22" spans="1:3" x14ac:dyDescent="0.2">
      <c r="A22" s="119" t="s">
        <v>493</v>
      </c>
      <c r="B22" s="120" t="s">
        <v>492</v>
      </c>
      <c r="C22" s="118">
        <v>0</v>
      </c>
    </row>
    <row r="23" spans="1:3" x14ac:dyDescent="0.2">
      <c r="A23" s="119" t="s">
        <v>491</v>
      </c>
      <c r="B23" s="120" t="s">
        <v>490</v>
      </c>
      <c r="C23" s="118">
        <v>0</v>
      </c>
    </row>
    <row r="24" spans="1:3" x14ac:dyDescent="0.2">
      <c r="A24" s="119" t="s">
        <v>489</v>
      </c>
      <c r="B24" s="120" t="s">
        <v>488</v>
      </c>
      <c r="C24" s="118">
        <v>0</v>
      </c>
    </row>
    <row r="25" spans="1:3" x14ac:dyDescent="0.2">
      <c r="A25" s="119" t="s">
        <v>487</v>
      </c>
      <c r="B25" s="120" t="s">
        <v>486</v>
      </c>
      <c r="C25" s="118">
        <v>0</v>
      </c>
    </row>
    <row r="26" spans="1:3" x14ac:dyDescent="0.2">
      <c r="A26" s="119" t="s">
        <v>485</v>
      </c>
      <c r="B26" s="120" t="s">
        <v>484</v>
      </c>
      <c r="C26" s="118">
        <v>0</v>
      </c>
    </row>
    <row r="27" spans="1:3" x14ac:dyDescent="0.2">
      <c r="A27" s="119" t="s">
        <v>483</v>
      </c>
      <c r="B27" s="120" t="s">
        <v>482</v>
      </c>
      <c r="C27" s="118">
        <v>0</v>
      </c>
    </row>
    <row r="28" spans="1:3" x14ac:dyDescent="0.2">
      <c r="A28" s="119" t="s">
        <v>481</v>
      </c>
      <c r="B28" s="120" t="s">
        <v>480</v>
      </c>
      <c r="C28" s="118">
        <v>0</v>
      </c>
    </row>
    <row r="29" spans="1:3" x14ac:dyDescent="0.2">
      <c r="A29" s="119" t="s">
        <v>479</v>
      </c>
      <c r="B29" s="117" t="s">
        <v>478</v>
      </c>
      <c r="C29" s="118">
        <v>0</v>
      </c>
    </row>
    <row r="30" spans="1:3" x14ac:dyDescent="0.2">
      <c r="A30" s="121"/>
      <c r="B30" s="122"/>
      <c r="C30" s="123"/>
    </row>
    <row r="31" spans="1:3" x14ac:dyDescent="0.2">
      <c r="A31" s="124" t="s">
        <v>477</v>
      </c>
      <c r="B31" s="125"/>
      <c r="C31" s="126">
        <f>SUM(C32:C38)</f>
        <v>111622.48</v>
      </c>
    </row>
    <row r="32" spans="1:3" x14ac:dyDescent="0.2">
      <c r="A32" s="119" t="s">
        <v>476</v>
      </c>
      <c r="B32" s="120" t="s">
        <v>233</v>
      </c>
      <c r="C32" s="118">
        <v>111622.48</v>
      </c>
    </row>
    <row r="33" spans="1:3" x14ac:dyDescent="0.2">
      <c r="A33" s="119" t="s">
        <v>475</v>
      </c>
      <c r="B33" s="120" t="s">
        <v>224</v>
      </c>
      <c r="C33" s="118">
        <v>0</v>
      </c>
    </row>
    <row r="34" spans="1:3" x14ac:dyDescent="0.2">
      <c r="A34" s="119" t="s">
        <v>474</v>
      </c>
      <c r="B34" s="120" t="s">
        <v>221</v>
      </c>
      <c r="C34" s="118">
        <v>0</v>
      </c>
    </row>
    <row r="35" spans="1:3" x14ac:dyDescent="0.2">
      <c r="A35" s="119" t="s">
        <v>473</v>
      </c>
      <c r="B35" s="120" t="s">
        <v>215</v>
      </c>
      <c r="C35" s="118">
        <v>0</v>
      </c>
    </row>
    <row r="36" spans="1:3" x14ac:dyDescent="0.2">
      <c r="A36" s="119" t="s">
        <v>472</v>
      </c>
      <c r="B36" s="120" t="s">
        <v>204</v>
      </c>
      <c r="C36" s="118">
        <v>0</v>
      </c>
    </row>
    <row r="37" spans="1:3" x14ac:dyDescent="0.2">
      <c r="A37" s="119" t="s">
        <v>619</v>
      </c>
      <c r="B37" s="120" t="s">
        <v>620</v>
      </c>
      <c r="C37" s="118">
        <v>0</v>
      </c>
    </row>
    <row r="38" spans="1:3" x14ac:dyDescent="0.2">
      <c r="A38" s="119" t="s">
        <v>621</v>
      </c>
      <c r="B38" s="117" t="s">
        <v>471</v>
      </c>
      <c r="C38" s="127">
        <v>0</v>
      </c>
    </row>
    <row r="39" spans="1:3" x14ac:dyDescent="0.2">
      <c r="A39" s="61"/>
      <c r="B39" s="128"/>
      <c r="C39" s="129"/>
    </row>
    <row r="40" spans="1:3" ht="15" customHeight="1" x14ac:dyDescent="0.2">
      <c r="A40" s="60" t="s">
        <v>580</v>
      </c>
      <c r="B40" s="55"/>
      <c r="C40" s="95">
        <f>C6-C8+C31</f>
        <v>6226659.25</v>
      </c>
    </row>
    <row r="42" spans="1:3" x14ac:dyDescent="0.2">
      <c r="B42" s="56" t="s">
        <v>202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zoomScaleNormal="100" zoomScaleSheetLayoutView="100" workbookViewId="0">
      <selection sqref="A1:F1"/>
    </sheetView>
  </sheetViews>
  <sheetFormatPr baseColWidth="10" defaultColWidth="9.140625" defaultRowHeight="11.25" x14ac:dyDescent="0.2"/>
  <cols>
    <col min="1" max="1" width="10" style="67" customWidth="1"/>
    <col min="2" max="2" width="68.5703125" style="67" bestFit="1" customWidth="1"/>
    <col min="3" max="3" width="17.42578125" style="67" bestFit="1" customWidth="1"/>
    <col min="4" max="5" width="23.7109375" style="67" bestFit="1" customWidth="1"/>
    <col min="6" max="6" width="19.28515625" style="67" customWidth="1"/>
    <col min="7" max="7" width="20.5703125" style="67" customWidth="1"/>
    <col min="8" max="10" width="20.28515625" style="67" customWidth="1"/>
    <col min="11" max="16384" width="9.140625" style="67"/>
  </cols>
  <sheetData>
    <row r="1" spans="1:10" ht="18.95" customHeight="1" x14ac:dyDescent="0.2">
      <c r="A1" s="198" t="s">
        <v>577</v>
      </c>
      <c r="B1" s="214"/>
      <c r="C1" s="214"/>
      <c r="D1" s="214"/>
      <c r="E1" s="214"/>
      <c r="F1" s="214"/>
      <c r="G1" s="42" t="s">
        <v>60</v>
      </c>
      <c r="H1" s="43">
        <v>2024</v>
      </c>
    </row>
    <row r="2" spans="1:10" ht="18.95" customHeight="1" x14ac:dyDescent="0.2">
      <c r="A2" s="198" t="s">
        <v>552</v>
      </c>
      <c r="B2" s="214"/>
      <c r="C2" s="214"/>
      <c r="D2" s="214"/>
      <c r="E2" s="214"/>
      <c r="F2" s="214"/>
      <c r="G2" s="42" t="s">
        <v>62</v>
      </c>
      <c r="H2" s="43" t="s">
        <v>553</v>
      </c>
    </row>
    <row r="3" spans="1:10" ht="18.95" customHeight="1" x14ac:dyDescent="0.2">
      <c r="A3" s="215" t="s">
        <v>583</v>
      </c>
      <c r="B3" s="216"/>
      <c r="C3" s="216"/>
      <c r="D3" s="216"/>
      <c r="E3" s="216"/>
      <c r="F3" s="216"/>
      <c r="G3" s="42" t="s">
        <v>63</v>
      </c>
      <c r="H3" s="43">
        <v>4</v>
      </c>
    </row>
    <row r="4" spans="1:10" x14ac:dyDescent="0.2">
      <c r="A4" s="215" t="str">
        <f>'[2]Notas a los Edos Financieros'!A4</f>
        <v>(Cifras en Pesos)</v>
      </c>
      <c r="B4" s="216"/>
      <c r="C4" s="216"/>
      <c r="D4" s="216"/>
      <c r="E4" s="216"/>
      <c r="F4" s="216"/>
      <c r="G4" s="176"/>
      <c r="H4" s="176"/>
    </row>
    <row r="5" spans="1:10" x14ac:dyDescent="0.2">
      <c r="A5" s="44" t="s">
        <v>64</v>
      </c>
      <c r="B5" s="45"/>
      <c r="C5" s="45"/>
      <c r="D5" s="45"/>
      <c r="E5" s="45"/>
      <c r="F5" s="45"/>
      <c r="G5" s="45"/>
      <c r="H5" s="45"/>
    </row>
    <row r="8" spans="1:10" x14ac:dyDescent="0.2">
      <c r="A8" s="46" t="s">
        <v>66</v>
      </c>
      <c r="B8" s="46" t="s">
        <v>551</v>
      </c>
      <c r="C8" s="46" t="s">
        <v>550</v>
      </c>
      <c r="D8" s="46" t="s">
        <v>549</v>
      </c>
      <c r="E8" s="46" t="s">
        <v>548</v>
      </c>
      <c r="F8" s="46" t="s">
        <v>547</v>
      </c>
      <c r="G8" s="46" t="s">
        <v>542</v>
      </c>
      <c r="H8" s="46" t="s">
        <v>546</v>
      </c>
      <c r="I8" s="46" t="s">
        <v>545</v>
      </c>
      <c r="J8" s="46" t="s">
        <v>544</v>
      </c>
    </row>
    <row r="9" spans="1:10" s="52" customFormat="1" x14ac:dyDescent="0.2">
      <c r="A9" s="50">
        <v>7000</v>
      </c>
      <c r="B9" s="52" t="s">
        <v>543</v>
      </c>
    </row>
    <row r="10" spans="1:10" x14ac:dyDescent="0.2">
      <c r="A10" s="67">
        <v>7110</v>
      </c>
      <c r="B10" s="67" t="s">
        <v>542</v>
      </c>
      <c r="C10" s="48">
        <v>0</v>
      </c>
      <c r="D10" s="48">
        <v>0</v>
      </c>
      <c r="E10" s="48">
        <v>0</v>
      </c>
      <c r="F10" s="48">
        <f>C10+D10+E10</f>
        <v>0</v>
      </c>
    </row>
    <row r="11" spans="1:10" x14ac:dyDescent="0.2">
      <c r="A11" s="67">
        <v>7120</v>
      </c>
      <c r="B11" s="67" t="s">
        <v>541</v>
      </c>
      <c r="C11" s="48">
        <v>0</v>
      </c>
      <c r="D11" s="48">
        <v>0</v>
      </c>
      <c r="E11" s="48">
        <v>0</v>
      </c>
      <c r="F11" s="48">
        <f t="shared" ref="F11:F35" si="0">C11+D11+E11</f>
        <v>0</v>
      </c>
    </row>
    <row r="12" spans="1:10" x14ac:dyDescent="0.2">
      <c r="A12" s="67">
        <v>7130</v>
      </c>
      <c r="B12" s="67" t="s">
        <v>540</v>
      </c>
      <c r="C12" s="48">
        <v>0</v>
      </c>
      <c r="D12" s="48">
        <v>0</v>
      </c>
      <c r="E12" s="48">
        <v>0</v>
      </c>
      <c r="F12" s="48">
        <f t="shared" si="0"/>
        <v>0</v>
      </c>
    </row>
    <row r="13" spans="1:10" x14ac:dyDescent="0.2">
      <c r="A13" s="67">
        <v>7140</v>
      </c>
      <c r="B13" s="67" t="s">
        <v>539</v>
      </c>
      <c r="C13" s="48">
        <v>0</v>
      </c>
      <c r="D13" s="48">
        <v>0</v>
      </c>
      <c r="E13" s="48">
        <v>0</v>
      </c>
      <c r="F13" s="48">
        <f t="shared" si="0"/>
        <v>0</v>
      </c>
    </row>
    <row r="14" spans="1:10" x14ac:dyDescent="0.2">
      <c r="A14" s="67">
        <v>7150</v>
      </c>
      <c r="B14" s="67" t="s">
        <v>538</v>
      </c>
      <c r="C14" s="48">
        <v>0</v>
      </c>
      <c r="D14" s="48">
        <v>0</v>
      </c>
      <c r="E14" s="48">
        <v>0</v>
      </c>
      <c r="F14" s="48">
        <f t="shared" si="0"/>
        <v>0</v>
      </c>
    </row>
    <row r="15" spans="1:10" x14ac:dyDescent="0.2">
      <c r="A15" s="67">
        <v>7160</v>
      </c>
      <c r="B15" s="67" t="s">
        <v>537</v>
      </c>
      <c r="C15" s="48">
        <v>0</v>
      </c>
      <c r="D15" s="48">
        <v>0</v>
      </c>
      <c r="E15" s="48">
        <v>0</v>
      </c>
      <c r="F15" s="48">
        <f t="shared" si="0"/>
        <v>0</v>
      </c>
    </row>
    <row r="16" spans="1:10" x14ac:dyDescent="0.2">
      <c r="A16" s="67">
        <v>7210</v>
      </c>
      <c r="B16" s="67" t="s">
        <v>536</v>
      </c>
      <c r="C16" s="48">
        <v>0</v>
      </c>
      <c r="D16" s="48">
        <v>0</v>
      </c>
      <c r="E16" s="48">
        <v>0</v>
      </c>
      <c r="F16" s="48">
        <f t="shared" si="0"/>
        <v>0</v>
      </c>
    </row>
    <row r="17" spans="1:6" x14ac:dyDescent="0.2">
      <c r="A17" s="67">
        <v>7220</v>
      </c>
      <c r="B17" s="67" t="s">
        <v>535</v>
      </c>
      <c r="C17" s="48">
        <v>0</v>
      </c>
      <c r="D17" s="48">
        <v>0</v>
      </c>
      <c r="E17" s="48">
        <v>0</v>
      </c>
      <c r="F17" s="48">
        <f t="shared" si="0"/>
        <v>0</v>
      </c>
    </row>
    <row r="18" spans="1:6" x14ac:dyDescent="0.2">
      <c r="A18" s="67">
        <v>7230</v>
      </c>
      <c r="B18" s="67" t="s">
        <v>534</v>
      </c>
      <c r="C18" s="48">
        <v>0</v>
      </c>
      <c r="D18" s="48">
        <v>0</v>
      </c>
      <c r="E18" s="48">
        <v>0</v>
      </c>
      <c r="F18" s="48">
        <f t="shared" si="0"/>
        <v>0</v>
      </c>
    </row>
    <row r="19" spans="1:6" x14ac:dyDescent="0.2">
      <c r="A19" s="67">
        <v>7240</v>
      </c>
      <c r="B19" s="67" t="s">
        <v>533</v>
      </c>
      <c r="C19" s="48">
        <v>0</v>
      </c>
      <c r="D19" s="48">
        <v>0</v>
      </c>
      <c r="E19" s="48">
        <v>0</v>
      </c>
      <c r="F19" s="48">
        <f t="shared" si="0"/>
        <v>0</v>
      </c>
    </row>
    <row r="20" spans="1:6" x14ac:dyDescent="0.2">
      <c r="A20" s="67">
        <v>7250</v>
      </c>
      <c r="B20" s="67" t="s">
        <v>532</v>
      </c>
      <c r="C20" s="48">
        <v>0</v>
      </c>
      <c r="D20" s="48">
        <v>0</v>
      </c>
      <c r="E20" s="48">
        <v>0</v>
      </c>
      <c r="F20" s="48">
        <f t="shared" si="0"/>
        <v>0</v>
      </c>
    </row>
    <row r="21" spans="1:6" x14ac:dyDescent="0.2">
      <c r="A21" s="67">
        <v>7260</v>
      </c>
      <c r="B21" s="67" t="s">
        <v>531</v>
      </c>
      <c r="C21" s="48">
        <v>0</v>
      </c>
      <c r="D21" s="48">
        <v>0</v>
      </c>
      <c r="E21" s="48">
        <v>0</v>
      </c>
      <c r="F21" s="48">
        <f t="shared" si="0"/>
        <v>0</v>
      </c>
    </row>
    <row r="22" spans="1:6" x14ac:dyDescent="0.2">
      <c r="A22" s="67">
        <v>7310</v>
      </c>
      <c r="B22" s="67" t="s">
        <v>530</v>
      </c>
      <c r="C22" s="48">
        <v>0</v>
      </c>
      <c r="D22" s="48">
        <v>0</v>
      </c>
      <c r="E22" s="48">
        <v>0</v>
      </c>
      <c r="F22" s="48">
        <f t="shared" si="0"/>
        <v>0</v>
      </c>
    </row>
    <row r="23" spans="1:6" x14ac:dyDescent="0.2">
      <c r="A23" s="67">
        <v>7320</v>
      </c>
      <c r="B23" s="67" t="s">
        <v>529</v>
      </c>
      <c r="C23" s="48">
        <v>0</v>
      </c>
      <c r="D23" s="48">
        <v>0</v>
      </c>
      <c r="E23" s="48">
        <v>0</v>
      </c>
      <c r="F23" s="48">
        <f t="shared" si="0"/>
        <v>0</v>
      </c>
    </row>
    <row r="24" spans="1:6" x14ac:dyDescent="0.2">
      <c r="A24" s="67">
        <v>7330</v>
      </c>
      <c r="B24" s="67" t="s">
        <v>528</v>
      </c>
      <c r="C24" s="48">
        <v>0</v>
      </c>
      <c r="D24" s="48">
        <v>0</v>
      </c>
      <c r="E24" s="48">
        <v>0</v>
      </c>
      <c r="F24" s="48">
        <f t="shared" si="0"/>
        <v>0</v>
      </c>
    </row>
    <row r="25" spans="1:6" x14ac:dyDescent="0.2">
      <c r="A25" s="67">
        <v>7340</v>
      </c>
      <c r="B25" s="67" t="s">
        <v>527</v>
      </c>
      <c r="C25" s="48">
        <v>0</v>
      </c>
      <c r="D25" s="48">
        <v>0</v>
      </c>
      <c r="E25" s="48">
        <v>0</v>
      </c>
      <c r="F25" s="48">
        <f t="shared" si="0"/>
        <v>0</v>
      </c>
    </row>
    <row r="26" spans="1:6" x14ac:dyDescent="0.2">
      <c r="A26" s="67">
        <v>7350</v>
      </c>
      <c r="B26" s="67" t="s">
        <v>526</v>
      </c>
      <c r="C26" s="48">
        <v>0</v>
      </c>
      <c r="D26" s="48">
        <v>0</v>
      </c>
      <c r="E26" s="48">
        <v>0</v>
      </c>
      <c r="F26" s="48">
        <f t="shared" si="0"/>
        <v>0</v>
      </c>
    </row>
    <row r="27" spans="1:6" x14ac:dyDescent="0.2">
      <c r="A27" s="67">
        <v>7360</v>
      </c>
      <c r="B27" s="67" t="s">
        <v>525</v>
      </c>
      <c r="C27" s="48">
        <v>0</v>
      </c>
      <c r="D27" s="48">
        <v>0</v>
      </c>
      <c r="E27" s="48">
        <v>0</v>
      </c>
      <c r="F27" s="48">
        <f t="shared" si="0"/>
        <v>0</v>
      </c>
    </row>
    <row r="28" spans="1:6" x14ac:dyDescent="0.2">
      <c r="A28" s="67">
        <v>7410</v>
      </c>
      <c r="B28" s="67" t="s">
        <v>524</v>
      </c>
      <c r="C28" s="48">
        <v>0</v>
      </c>
      <c r="D28" s="48">
        <v>0</v>
      </c>
      <c r="E28" s="48">
        <v>0</v>
      </c>
      <c r="F28" s="48">
        <f t="shared" si="0"/>
        <v>0</v>
      </c>
    </row>
    <row r="29" spans="1:6" x14ac:dyDescent="0.2">
      <c r="A29" s="67">
        <v>7420</v>
      </c>
      <c r="B29" s="67" t="s">
        <v>523</v>
      </c>
      <c r="C29" s="48">
        <v>0</v>
      </c>
      <c r="D29" s="48">
        <v>0</v>
      </c>
      <c r="E29" s="48">
        <v>0</v>
      </c>
      <c r="F29" s="48">
        <f t="shared" si="0"/>
        <v>0</v>
      </c>
    </row>
    <row r="30" spans="1:6" x14ac:dyDescent="0.2">
      <c r="A30" s="67">
        <v>7510</v>
      </c>
      <c r="B30" s="67" t="s">
        <v>522</v>
      </c>
      <c r="C30" s="48">
        <v>0</v>
      </c>
      <c r="D30" s="48">
        <v>0</v>
      </c>
      <c r="E30" s="48">
        <v>0</v>
      </c>
      <c r="F30" s="48">
        <f t="shared" si="0"/>
        <v>0</v>
      </c>
    </row>
    <row r="31" spans="1:6" x14ac:dyDescent="0.2">
      <c r="A31" s="67">
        <v>7520</v>
      </c>
      <c r="B31" s="67" t="s">
        <v>521</v>
      </c>
      <c r="C31" s="48">
        <v>0</v>
      </c>
      <c r="D31" s="48">
        <v>0</v>
      </c>
      <c r="E31" s="48">
        <v>0</v>
      </c>
      <c r="F31" s="48">
        <f t="shared" si="0"/>
        <v>0</v>
      </c>
    </row>
    <row r="32" spans="1:6" x14ac:dyDescent="0.2">
      <c r="A32" s="67">
        <v>7610</v>
      </c>
      <c r="B32" s="67" t="s">
        <v>520</v>
      </c>
      <c r="C32" s="48">
        <v>0</v>
      </c>
      <c r="D32" s="48">
        <v>0</v>
      </c>
      <c r="E32" s="48">
        <v>0</v>
      </c>
      <c r="F32" s="48">
        <f t="shared" si="0"/>
        <v>0</v>
      </c>
    </row>
    <row r="33" spans="1:6" x14ac:dyDescent="0.2">
      <c r="A33" s="67">
        <v>7620</v>
      </c>
      <c r="B33" s="67" t="s">
        <v>519</v>
      </c>
      <c r="C33" s="48">
        <v>0</v>
      </c>
      <c r="D33" s="48">
        <v>0</v>
      </c>
      <c r="E33" s="48">
        <v>0</v>
      </c>
      <c r="F33" s="48">
        <f t="shared" si="0"/>
        <v>0</v>
      </c>
    </row>
    <row r="34" spans="1:6" x14ac:dyDescent="0.2">
      <c r="A34" s="67">
        <v>7630</v>
      </c>
      <c r="B34" s="67" t="s">
        <v>518</v>
      </c>
      <c r="C34" s="48">
        <v>0</v>
      </c>
      <c r="D34" s="48">
        <v>0</v>
      </c>
      <c r="E34" s="48">
        <v>0</v>
      </c>
      <c r="F34" s="48">
        <f t="shared" si="0"/>
        <v>0</v>
      </c>
    </row>
    <row r="35" spans="1:6" x14ac:dyDescent="0.2">
      <c r="A35" s="67">
        <v>7640</v>
      </c>
      <c r="B35" s="67" t="s">
        <v>517</v>
      </c>
      <c r="C35" s="48">
        <v>0</v>
      </c>
      <c r="D35" s="48">
        <v>0</v>
      </c>
      <c r="E35" s="48">
        <v>0</v>
      </c>
      <c r="F35" s="48">
        <f t="shared" si="0"/>
        <v>0</v>
      </c>
    </row>
    <row r="36" spans="1:6" x14ac:dyDescent="0.2">
      <c r="C36" s="48"/>
      <c r="D36" s="48"/>
      <c r="E36" s="48"/>
      <c r="F36" s="48"/>
    </row>
    <row r="37" spans="1:6" s="52" customFormat="1" x14ac:dyDescent="0.2">
      <c r="A37" s="50">
        <v>8000</v>
      </c>
      <c r="B37" s="52" t="s">
        <v>622</v>
      </c>
    </row>
    <row r="38" spans="1:6" x14ac:dyDescent="0.2">
      <c r="C38" s="48"/>
      <c r="D38" s="48"/>
      <c r="E38" s="48"/>
      <c r="F38" s="48"/>
    </row>
    <row r="39" spans="1:6" x14ac:dyDescent="0.2">
      <c r="B39" s="221" t="s">
        <v>623</v>
      </c>
      <c r="C39" s="221"/>
      <c r="D39" s="48"/>
      <c r="E39" s="48"/>
      <c r="F39" s="48"/>
    </row>
    <row r="40" spans="1:6" x14ac:dyDescent="0.2">
      <c r="B40" s="178" t="s">
        <v>551</v>
      </c>
      <c r="C40" s="179">
        <f>H1</f>
        <v>2024</v>
      </c>
      <c r="D40" s="48"/>
      <c r="E40" s="48"/>
      <c r="F40" s="48"/>
    </row>
    <row r="41" spans="1:6" x14ac:dyDescent="0.2">
      <c r="A41" s="67">
        <v>8110</v>
      </c>
      <c r="B41" s="180" t="s">
        <v>515</v>
      </c>
      <c r="C41" s="166">
        <v>0</v>
      </c>
      <c r="D41" s="48"/>
      <c r="E41" s="48"/>
      <c r="F41" s="48"/>
    </row>
    <row r="42" spans="1:6" x14ac:dyDescent="0.2">
      <c r="A42" s="67">
        <v>8120</v>
      </c>
      <c r="B42" s="180" t="s">
        <v>514</v>
      </c>
      <c r="C42" s="166">
        <v>0</v>
      </c>
      <c r="D42" s="48"/>
      <c r="E42" s="48"/>
      <c r="F42" s="48"/>
    </row>
    <row r="43" spans="1:6" x14ac:dyDescent="0.2">
      <c r="A43" s="67">
        <v>8130</v>
      </c>
      <c r="B43" s="180" t="s">
        <v>513</v>
      </c>
      <c r="C43" s="166">
        <v>0</v>
      </c>
      <c r="D43" s="48"/>
      <c r="E43" s="48"/>
      <c r="F43" s="48"/>
    </row>
    <row r="44" spans="1:6" x14ac:dyDescent="0.2">
      <c r="A44" s="67">
        <v>8140</v>
      </c>
      <c r="B44" s="180" t="s">
        <v>512</v>
      </c>
      <c r="C44" s="166">
        <v>0</v>
      </c>
      <c r="D44" s="48"/>
      <c r="E44" s="48"/>
      <c r="F44" s="48"/>
    </row>
    <row r="45" spans="1:6" x14ac:dyDescent="0.2">
      <c r="A45" s="67">
        <v>8150</v>
      </c>
      <c r="B45" s="180" t="s">
        <v>511</v>
      </c>
      <c r="C45" s="166">
        <v>0</v>
      </c>
      <c r="D45" s="48"/>
      <c r="E45" s="48"/>
      <c r="F45" s="48"/>
    </row>
    <row r="46" spans="1:6" x14ac:dyDescent="0.2">
      <c r="B46" s="181"/>
      <c r="C46" s="182"/>
      <c r="D46" s="48"/>
      <c r="E46" s="48"/>
      <c r="F46" s="48"/>
    </row>
    <row r="47" spans="1:6" x14ac:dyDescent="0.2">
      <c r="B47" s="183"/>
      <c r="C47" s="184"/>
      <c r="D47" s="48"/>
      <c r="E47" s="48"/>
      <c r="F47" s="48"/>
    </row>
    <row r="48" spans="1:6" x14ac:dyDescent="0.2">
      <c r="B48" s="221" t="s">
        <v>624</v>
      </c>
      <c r="C48" s="221"/>
    </row>
    <row r="49" spans="1:3" x14ac:dyDescent="0.2">
      <c r="B49" s="185" t="s">
        <v>551</v>
      </c>
      <c r="C49" s="179">
        <f>H1</f>
        <v>2024</v>
      </c>
    </row>
    <row r="50" spans="1:3" x14ac:dyDescent="0.2">
      <c r="A50" s="67">
        <v>8210</v>
      </c>
      <c r="B50" s="180" t="s">
        <v>510</v>
      </c>
      <c r="C50" s="186">
        <v>0</v>
      </c>
    </row>
    <row r="51" spans="1:3" x14ac:dyDescent="0.2">
      <c r="A51" s="67">
        <v>8220</v>
      </c>
      <c r="B51" s="180" t="s">
        <v>509</v>
      </c>
      <c r="C51" s="186">
        <v>0</v>
      </c>
    </row>
    <row r="52" spans="1:3" x14ac:dyDescent="0.2">
      <c r="A52" s="67">
        <v>8230</v>
      </c>
      <c r="B52" s="180" t="s">
        <v>508</v>
      </c>
      <c r="C52" s="186">
        <v>0</v>
      </c>
    </row>
    <row r="53" spans="1:3" x14ac:dyDescent="0.2">
      <c r="A53" s="67">
        <v>8240</v>
      </c>
      <c r="B53" s="180" t="s">
        <v>507</v>
      </c>
      <c r="C53" s="186">
        <v>0</v>
      </c>
    </row>
    <row r="54" spans="1:3" x14ac:dyDescent="0.2">
      <c r="A54" s="67">
        <v>8250</v>
      </c>
      <c r="B54" s="180" t="s">
        <v>506</v>
      </c>
      <c r="C54" s="186">
        <v>0</v>
      </c>
    </row>
    <row r="55" spans="1:3" x14ac:dyDescent="0.2">
      <c r="A55" s="67">
        <v>8260</v>
      </c>
      <c r="B55" s="180" t="s">
        <v>505</v>
      </c>
      <c r="C55" s="186">
        <v>0</v>
      </c>
    </row>
    <row r="56" spans="1:3" x14ac:dyDescent="0.2">
      <c r="A56" s="67">
        <v>8270</v>
      </c>
      <c r="B56" s="180" t="s">
        <v>504</v>
      </c>
      <c r="C56" s="186">
        <v>0</v>
      </c>
    </row>
    <row r="58" spans="1:3" x14ac:dyDescent="0.2">
      <c r="B58" s="32" t="s">
        <v>202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showGridLines="0" zoomScaleNormal="100" zoomScaleSheetLayoutView="55" workbookViewId="0">
      <selection sqref="A1:F1"/>
    </sheetView>
  </sheetViews>
  <sheetFormatPr baseColWidth="10" defaultColWidth="9.140625" defaultRowHeight="11.25" x14ac:dyDescent="0.2"/>
  <cols>
    <col min="1" max="1" width="10" style="32" customWidth="1"/>
    <col min="2" max="2" width="64.5703125" style="32" bestFit="1" customWidth="1"/>
    <col min="3" max="3" width="16.42578125" style="32" bestFit="1" customWidth="1"/>
    <col min="4" max="4" width="19.140625" style="32" customWidth="1"/>
    <col min="5" max="5" width="28" style="32" customWidth="1"/>
    <col min="6" max="6" width="22.7109375" style="32" customWidth="1"/>
    <col min="7" max="8" width="16.7109375" style="32" customWidth="1"/>
    <col min="9" max="9" width="27.140625" style="32" customWidth="1"/>
    <col min="10" max="10" width="22.28515625" style="32" customWidth="1"/>
    <col min="11" max="16384" width="9.140625" style="32"/>
  </cols>
  <sheetData>
    <row r="1" spans="1:8" s="65" customFormat="1" ht="18.95" customHeight="1" x14ac:dyDescent="0.25">
      <c r="A1" s="196" t="s">
        <v>578</v>
      </c>
      <c r="B1" s="197"/>
      <c r="C1" s="197"/>
      <c r="D1" s="197"/>
      <c r="E1" s="197"/>
      <c r="F1" s="197"/>
      <c r="G1" s="28" t="s">
        <v>60</v>
      </c>
      <c r="H1" s="29">
        <v>2024</v>
      </c>
    </row>
    <row r="2" spans="1:8" s="65" customFormat="1" ht="18.95" customHeight="1" x14ac:dyDescent="0.25">
      <c r="A2" s="196" t="s">
        <v>61</v>
      </c>
      <c r="B2" s="197"/>
      <c r="C2" s="197"/>
      <c r="D2" s="197"/>
      <c r="E2" s="197"/>
      <c r="F2" s="197"/>
      <c r="G2" s="28" t="s">
        <v>62</v>
      </c>
      <c r="H2" s="29" t="s">
        <v>553</v>
      </c>
    </row>
    <row r="3" spans="1:8" s="65" customFormat="1" ht="18.95" customHeight="1" x14ac:dyDescent="0.25">
      <c r="A3" s="196" t="s">
        <v>583</v>
      </c>
      <c r="B3" s="197"/>
      <c r="C3" s="197"/>
      <c r="D3" s="197"/>
      <c r="E3" s="197"/>
      <c r="F3" s="197"/>
      <c r="G3" s="28" t="s">
        <v>63</v>
      </c>
      <c r="H3" s="29">
        <v>4</v>
      </c>
    </row>
    <row r="4" spans="1:8" s="65" customFormat="1" ht="18.95" customHeight="1" x14ac:dyDescent="0.25">
      <c r="A4" s="196" t="s">
        <v>584</v>
      </c>
      <c r="B4" s="197"/>
      <c r="C4" s="197"/>
      <c r="D4" s="197"/>
      <c r="E4" s="197"/>
      <c r="F4" s="197"/>
      <c r="G4" s="28"/>
      <c r="H4" s="29"/>
    </row>
    <row r="5" spans="1:8" x14ac:dyDescent="0.2">
      <c r="A5" s="30" t="s">
        <v>64</v>
      </c>
      <c r="B5" s="31"/>
      <c r="C5" s="31"/>
      <c r="D5" s="31"/>
      <c r="E5" s="31"/>
      <c r="F5" s="31"/>
      <c r="G5" s="31"/>
      <c r="H5" s="31"/>
    </row>
    <row r="7" spans="1:8" x14ac:dyDescent="0.2">
      <c r="A7" s="31" t="s">
        <v>65</v>
      </c>
      <c r="B7" s="31"/>
      <c r="C7" s="31"/>
      <c r="D7" s="31"/>
      <c r="E7" s="31"/>
      <c r="F7" s="31"/>
      <c r="G7" s="31"/>
      <c r="H7" s="31"/>
    </row>
    <row r="8" spans="1:8" x14ac:dyDescent="0.2">
      <c r="A8" s="33" t="s">
        <v>66</v>
      </c>
      <c r="B8" s="33" t="s">
        <v>67</v>
      </c>
      <c r="C8" s="33" t="s">
        <v>68</v>
      </c>
      <c r="D8" s="33" t="s">
        <v>69</v>
      </c>
      <c r="E8" s="33"/>
      <c r="F8" s="33"/>
      <c r="G8" s="33"/>
      <c r="H8" s="33"/>
    </row>
    <row r="9" spans="1:8" x14ac:dyDescent="0.2">
      <c r="A9" s="76">
        <v>1114</v>
      </c>
      <c r="B9" s="32" t="s">
        <v>70</v>
      </c>
      <c r="C9" s="34">
        <v>0</v>
      </c>
    </row>
    <row r="10" spans="1:8" x14ac:dyDescent="0.2">
      <c r="A10" s="76">
        <v>1115</v>
      </c>
      <c r="B10" s="32" t="s">
        <v>71</v>
      </c>
      <c r="C10" s="34">
        <v>0</v>
      </c>
    </row>
    <row r="11" spans="1:8" x14ac:dyDescent="0.2">
      <c r="A11" s="76">
        <v>1121</v>
      </c>
      <c r="B11" s="32" t="s">
        <v>72</v>
      </c>
      <c r="C11" s="34">
        <v>0</v>
      </c>
    </row>
    <row r="13" spans="1:8" x14ac:dyDescent="0.2">
      <c r="A13" s="31" t="s">
        <v>74</v>
      </c>
      <c r="B13" s="31"/>
      <c r="C13" s="31"/>
      <c r="D13" s="31"/>
      <c r="E13" s="31"/>
      <c r="F13" s="31"/>
      <c r="G13" s="31"/>
      <c r="H13" s="31"/>
    </row>
    <row r="14" spans="1:8" x14ac:dyDescent="0.2">
      <c r="A14" s="33" t="s">
        <v>66</v>
      </c>
      <c r="B14" s="33" t="s">
        <v>67</v>
      </c>
      <c r="C14" s="33" t="s">
        <v>68</v>
      </c>
      <c r="D14" s="33">
        <v>2023</v>
      </c>
      <c r="E14" s="33">
        <v>2022</v>
      </c>
      <c r="F14" s="33">
        <v>2021</v>
      </c>
      <c r="G14" s="33">
        <v>2020</v>
      </c>
      <c r="H14" s="33" t="s">
        <v>75</v>
      </c>
    </row>
    <row r="15" spans="1:8" x14ac:dyDescent="0.2">
      <c r="A15" s="76">
        <v>1122</v>
      </c>
      <c r="B15" s="32" t="s">
        <v>76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8" x14ac:dyDescent="0.2">
      <c r="A16" s="76">
        <v>1124</v>
      </c>
      <c r="B16" s="32" t="s">
        <v>77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8" spans="1:8" x14ac:dyDescent="0.2">
      <c r="A18" s="31" t="s">
        <v>78</v>
      </c>
      <c r="B18" s="31"/>
      <c r="C18" s="31"/>
      <c r="D18" s="31"/>
      <c r="E18" s="31"/>
      <c r="F18" s="31"/>
      <c r="G18" s="31"/>
      <c r="H18" s="31"/>
    </row>
    <row r="19" spans="1:8" x14ac:dyDescent="0.2">
      <c r="A19" s="33" t="s">
        <v>66</v>
      </c>
      <c r="B19" s="33" t="s">
        <v>67</v>
      </c>
      <c r="C19" s="33" t="s">
        <v>68</v>
      </c>
      <c r="D19" s="33" t="s">
        <v>79</v>
      </c>
      <c r="E19" s="33" t="s">
        <v>80</v>
      </c>
      <c r="F19" s="33" t="s">
        <v>81</v>
      </c>
      <c r="G19" s="33" t="s">
        <v>82</v>
      </c>
      <c r="H19" s="33" t="s">
        <v>83</v>
      </c>
    </row>
    <row r="20" spans="1:8" x14ac:dyDescent="0.2">
      <c r="A20" s="76">
        <v>1123</v>
      </c>
      <c r="B20" s="32" t="s">
        <v>84</v>
      </c>
      <c r="C20" s="34">
        <v>1291.7</v>
      </c>
      <c r="D20" s="34">
        <v>1291.7</v>
      </c>
      <c r="E20" s="34">
        <v>0</v>
      </c>
      <c r="F20" s="34">
        <v>0</v>
      </c>
      <c r="G20" s="34">
        <v>0</v>
      </c>
    </row>
    <row r="21" spans="1:8" x14ac:dyDescent="0.2">
      <c r="A21" s="76">
        <v>1125</v>
      </c>
      <c r="B21" s="32" t="s">
        <v>85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8" x14ac:dyDescent="0.2">
      <c r="A22" s="76">
        <v>1126</v>
      </c>
      <c r="B22" s="32" t="s">
        <v>86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8" x14ac:dyDescent="0.2">
      <c r="A23" s="76">
        <v>1129</v>
      </c>
      <c r="B23" s="32" t="s">
        <v>87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8" x14ac:dyDescent="0.2">
      <c r="A24" s="76">
        <v>1131</v>
      </c>
      <c r="B24" s="32" t="s">
        <v>88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8" x14ac:dyDescent="0.2">
      <c r="A25" s="76">
        <v>1132</v>
      </c>
      <c r="B25" s="32" t="s">
        <v>89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8" x14ac:dyDescent="0.2">
      <c r="A26" s="76">
        <v>1133</v>
      </c>
      <c r="B26" s="32" t="s">
        <v>90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8" x14ac:dyDescent="0.2">
      <c r="A27" s="76">
        <v>1134</v>
      </c>
      <c r="B27" s="32" t="s">
        <v>91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8" x14ac:dyDescent="0.2">
      <c r="A28" s="76">
        <v>1139</v>
      </c>
      <c r="B28" s="32" t="s">
        <v>92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30" spans="1:8" x14ac:dyDescent="0.2">
      <c r="A30" s="31" t="s">
        <v>93</v>
      </c>
      <c r="B30" s="31"/>
      <c r="C30" s="31"/>
      <c r="D30" s="31"/>
      <c r="E30" s="31"/>
      <c r="F30" s="31"/>
      <c r="G30" s="31"/>
      <c r="H30" s="31"/>
    </row>
    <row r="31" spans="1:8" x14ac:dyDescent="0.2">
      <c r="A31" s="33" t="s">
        <v>66</v>
      </c>
      <c r="B31" s="33" t="s">
        <v>67</v>
      </c>
      <c r="C31" s="33" t="s">
        <v>68</v>
      </c>
      <c r="D31" s="33" t="s">
        <v>94</v>
      </c>
      <c r="E31" s="33" t="s">
        <v>95</v>
      </c>
      <c r="F31" s="33" t="s">
        <v>96</v>
      </c>
      <c r="G31" s="33" t="s">
        <v>97</v>
      </c>
      <c r="H31" s="33"/>
    </row>
    <row r="32" spans="1:8" x14ac:dyDescent="0.2">
      <c r="A32" s="76">
        <v>1140</v>
      </c>
      <c r="B32" s="32" t="s">
        <v>98</v>
      </c>
      <c r="C32" s="34">
        <f>SUM(C33:C37)</f>
        <v>0</v>
      </c>
    </row>
    <row r="33" spans="1:8" x14ac:dyDescent="0.2">
      <c r="A33" s="76">
        <v>1141</v>
      </c>
      <c r="B33" s="32" t="s">
        <v>99</v>
      </c>
      <c r="C33" s="34">
        <v>0</v>
      </c>
    </row>
    <row r="34" spans="1:8" x14ac:dyDescent="0.2">
      <c r="A34" s="76">
        <v>1142</v>
      </c>
      <c r="B34" s="32" t="s">
        <v>100</v>
      </c>
      <c r="C34" s="34">
        <v>0</v>
      </c>
    </row>
    <row r="35" spans="1:8" x14ac:dyDescent="0.2">
      <c r="A35" s="76">
        <v>1143</v>
      </c>
      <c r="B35" s="32" t="s">
        <v>101</v>
      </c>
      <c r="C35" s="34">
        <v>0</v>
      </c>
    </row>
    <row r="36" spans="1:8" x14ac:dyDescent="0.2">
      <c r="A36" s="76">
        <v>1144</v>
      </c>
      <c r="B36" s="32" t="s">
        <v>102</v>
      </c>
      <c r="C36" s="34">
        <v>0</v>
      </c>
    </row>
    <row r="37" spans="1:8" x14ac:dyDescent="0.2">
      <c r="A37" s="76">
        <v>1145</v>
      </c>
      <c r="B37" s="32" t="s">
        <v>103</v>
      </c>
      <c r="C37" s="34">
        <v>0</v>
      </c>
    </row>
    <row r="39" spans="1:8" x14ac:dyDescent="0.2">
      <c r="A39" s="31" t="s">
        <v>104</v>
      </c>
      <c r="B39" s="31"/>
      <c r="C39" s="31"/>
      <c r="D39" s="31"/>
      <c r="E39" s="31"/>
      <c r="F39" s="31"/>
      <c r="G39" s="31"/>
      <c r="H39" s="31"/>
    </row>
    <row r="40" spans="1:8" x14ac:dyDescent="0.2">
      <c r="A40" s="33" t="s">
        <v>66</v>
      </c>
      <c r="B40" s="33" t="s">
        <v>67</v>
      </c>
      <c r="C40" s="33" t="s">
        <v>68</v>
      </c>
      <c r="D40" s="33" t="s">
        <v>105</v>
      </c>
      <c r="E40" s="33" t="s">
        <v>106</v>
      </c>
      <c r="F40" s="33" t="s">
        <v>107</v>
      </c>
      <c r="G40" s="33"/>
      <c r="H40" s="33"/>
    </row>
    <row r="41" spans="1:8" x14ac:dyDescent="0.2">
      <c r="A41" s="76">
        <v>1150</v>
      </c>
      <c r="B41" s="32" t="s">
        <v>108</v>
      </c>
      <c r="C41" s="34">
        <f>C42</f>
        <v>0</v>
      </c>
    </row>
    <row r="42" spans="1:8" x14ac:dyDescent="0.2">
      <c r="A42" s="76">
        <v>1151</v>
      </c>
      <c r="B42" s="32" t="s">
        <v>109</v>
      </c>
      <c r="C42" s="34">
        <v>0</v>
      </c>
    </row>
    <row r="44" spans="1:8" x14ac:dyDescent="0.2">
      <c r="A44" s="31" t="s">
        <v>110</v>
      </c>
      <c r="B44" s="31"/>
      <c r="C44" s="31"/>
      <c r="D44" s="31"/>
      <c r="E44" s="31"/>
      <c r="F44" s="31"/>
      <c r="G44" s="31"/>
      <c r="H44" s="31"/>
    </row>
    <row r="45" spans="1:8" x14ac:dyDescent="0.2">
      <c r="A45" s="33" t="s">
        <v>66</v>
      </c>
      <c r="B45" s="33" t="s">
        <v>67</v>
      </c>
      <c r="C45" s="33" t="s">
        <v>68</v>
      </c>
      <c r="D45" s="33" t="s">
        <v>69</v>
      </c>
      <c r="E45" s="33" t="s">
        <v>83</v>
      </c>
      <c r="F45" s="33"/>
      <c r="G45" s="33"/>
      <c r="H45" s="33"/>
    </row>
    <row r="46" spans="1:8" x14ac:dyDescent="0.2">
      <c r="A46" s="76">
        <v>1213</v>
      </c>
      <c r="B46" s="32" t="s">
        <v>111</v>
      </c>
      <c r="C46" s="34">
        <v>0</v>
      </c>
    </row>
    <row r="48" spans="1:8" x14ac:dyDescent="0.2">
      <c r="A48" s="31" t="s">
        <v>112</v>
      </c>
      <c r="B48" s="31"/>
      <c r="C48" s="31"/>
      <c r="D48" s="31"/>
      <c r="E48" s="31"/>
      <c r="F48" s="31"/>
      <c r="G48" s="31"/>
      <c r="H48" s="31"/>
    </row>
    <row r="49" spans="1:10" x14ac:dyDescent="0.2">
      <c r="A49" s="33" t="s">
        <v>66</v>
      </c>
      <c r="B49" s="33" t="s">
        <v>67</v>
      </c>
      <c r="C49" s="33" t="s">
        <v>68</v>
      </c>
      <c r="D49" s="33"/>
      <c r="E49" s="33"/>
      <c r="F49" s="33"/>
      <c r="G49" s="33"/>
      <c r="H49" s="33"/>
    </row>
    <row r="50" spans="1:10" x14ac:dyDescent="0.2">
      <c r="A50" s="76">
        <v>1211</v>
      </c>
      <c r="B50" s="32" t="s">
        <v>73</v>
      </c>
      <c r="C50" s="34">
        <v>0</v>
      </c>
    </row>
    <row r="51" spans="1:10" x14ac:dyDescent="0.2">
      <c r="A51" s="76">
        <v>1212</v>
      </c>
      <c r="B51" s="32" t="s">
        <v>585</v>
      </c>
      <c r="C51" s="34">
        <v>0</v>
      </c>
    </row>
    <row r="52" spans="1:10" x14ac:dyDescent="0.2">
      <c r="A52" s="76">
        <v>1214</v>
      </c>
      <c r="B52" s="32" t="s">
        <v>113</v>
      </c>
      <c r="C52" s="34">
        <v>0</v>
      </c>
    </row>
    <row r="54" spans="1:10" x14ac:dyDescent="0.2">
      <c r="A54" s="31" t="s">
        <v>114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x14ac:dyDescent="0.2">
      <c r="A55" s="33" t="s">
        <v>66</v>
      </c>
      <c r="B55" s="33" t="s">
        <v>67</v>
      </c>
      <c r="C55" s="33" t="s">
        <v>68</v>
      </c>
      <c r="D55" s="33" t="s">
        <v>115</v>
      </c>
      <c r="E55" s="33" t="s">
        <v>116</v>
      </c>
      <c r="F55" s="33" t="s">
        <v>586</v>
      </c>
      <c r="G55" s="33" t="s">
        <v>587</v>
      </c>
      <c r="H55" s="33" t="s">
        <v>118</v>
      </c>
      <c r="I55" s="33" t="s">
        <v>588</v>
      </c>
      <c r="J55" s="33" t="s">
        <v>83</v>
      </c>
    </row>
    <row r="56" spans="1:10" x14ac:dyDescent="0.2">
      <c r="A56" s="76">
        <v>1230</v>
      </c>
      <c r="B56" s="32" t="s">
        <v>119</v>
      </c>
      <c r="C56" s="34">
        <f>SUM(C57:C63)</f>
        <v>0</v>
      </c>
      <c r="D56" s="34">
        <f>SUM(D57:D63)</f>
        <v>0</v>
      </c>
      <c r="E56" s="34">
        <f>SUM(E57:E63)</f>
        <v>0</v>
      </c>
    </row>
    <row r="57" spans="1:10" x14ac:dyDescent="0.2">
      <c r="A57" s="76">
        <v>1231</v>
      </c>
      <c r="B57" s="32" t="s">
        <v>120</v>
      </c>
      <c r="C57" s="34">
        <v>0</v>
      </c>
      <c r="D57" s="130"/>
      <c r="E57" s="130"/>
    </row>
    <row r="58" spans="1:10" x14ac:dyDescent="0.2">
      <c r="A58" s="76">
        <v>1232</v>
      </c>
      <c r="B58" s="32" t="s">
        <v>121</v>
      </c>
      <c r="C58" s="34">
        <v>0</v>
      </c>
      <c r="D58" s="34">
        <v>0</v>
      </c>
      <c r="E58" s="34">
        <v>0</v>
      </c>
    </row>
    <row r="59" spans="1:10" x14ac:dyDescent="0.2">
      <c r="A59" s="76">
        <v>1233</v>
      </c>
      <c r="B59" s="32" t="s">
        <v>122</v>
      </c>
      <c r="C59" s="34">
        <v>0</v>
      </c>
      <c r="D59" s="34">
        <v>0</v>
      </c>
      <c r="E59" s="34">
        <v>0</v>
      </c>
    </row>
    <row r="60" spans="1:10" x14ac:dyDescent="0.2">
      <c r="A60" s="76">
        <v>1234</v>
      </c>
      <c r="B60" s="32" t="s">
        <v>123</v>
      </c>
      <c r="C60" s="34">
        <v>0</v>
      </c>
      <c r="D60" s="34">
        <v>0</v>
      </c>
      <c r="E60" s="34">
        <v>0</v>
      </c>
    </row>
    <row r="61" spans="1:10" x14ac:dyDescent="0.2">
      <c r="A61" s="76">
        <v>1235</v>
      </c>
      <c r="B61" s="32" t="s">
        <v>124</v>
      </c>
      <c r="C61" s="34">
        <v>0</v>
      </c>
      <c r="D61" s="34">
        <v>0</v>
      </c>
      <c r="E61" s="34">
        <v>0</v>
      </c>
    </row>
    <row r="62" spans="1:10" x14ac:dyDescent="0.2">
      <c r="A62" s="76">
        <v>1236</v>
      </c>
      <c r="B62" s="32" t="s">
        <v>125</v>
      </c>
      <c r="C62" s="34">
        <v>0</v>
      </c>
      <c r="D62" s="34">
        <v>0</v>
      </c>
      <c r="E62" s="34">
        <v>0</v>
      </c>
    </row>
    <row r="63" spans="1:10" x14ac:dyDescent="0.2">
      <c r="A63" s="76">
        <v>1239</v>
      </c>
      <c r="B63" s="32" t="s">
        <v>126</v>
      </c>
      <c r="C63" s="34">
        <v>0</v>
      </c>
      <c r="D63" s="34">
        <v>0</v>
      </c>
      <c r="E63" s="34">
        <v>0</v>
      </c>
    </row>
    <row r="64" spans="1:10" x14ac:dyDescent="0.2">
      <c r="A64" s="76">
        <v>1240</v>
      </c>
      <c r="B64" s="32" t="s">
        <v>127</v>
      </c>
      <c r="C64" s="34">
        <f>SUM(C65:C72)</f>
        <v>1021206.01</v>
      </c>
      <c r="D64" s="34">
        <f t="shared" ref="D64:E64" si="0">SUM(D65:D72)</f>
        <v>98065.07</v>
      </c>
      <c r="E64" s="34">
        <f t="shared" si="0"/>
        <v>519524.29</v>
      </c>
    </row>
    <row r="65" spans="1:9" x14ac:dyDescent="0.2">
      <c r="A65" s="76">
        <v>1241</v>
      </c>
      <c r="B65" s="32" t="s">
        <v>128</v>
      </c>
      <c r="C65" s="34">
        <v>59187.31</v>
      </c>
      <c r="D65" s="34">
        <v>0</v>
      </c>
      <c r="E65" s="34">
        <v>0</v>
      </c>
    </row>
    <row r="66" spans="1:9" x14ac:dyDescent="0.2">
      <c r="A66" s="76">
        <v>1242</v>
      </c>
      <c r="B66" s="32" t="s">
        <v>129</v>
      </c>
      <c r="C66" s="34">
        <v>630863.69999999995</v>
      </c>
      <c r="D66" s="34">
        <v>0</v>
      </c>
      <c r="E66" s="34">
        <v>0</v>
      </c>
    </row>
    <row r="67" spans="1:9" x14ac:dyDescent="0.2">
      <c r="A67" s="76">
        <v>1243</v>
      </c>
      <c r="B67" s="32" t="s">
        <v>130</v>
      </c>
      <c r="C67" s="34">
        <v>0</v>
      </c>
      <c r="D67" s="34">
        <v>0</v>
      </c>
      <c r="E67" s="34">
        <v>0</v>
      </c>
    </row>
    <row r="68" spans="1:9" x14ac:dyDescent="0.2">
      <c r="A68" s="76">
        <v>1244</v>
      </c>
      <c r="B68" s="32" t="s">
        <v>131</v>
      </c>
      <c r="C68" s="34">
        <v>297800</v>
      </c>
      <c r="D68" s="34">
        <v>0</v>
      </c>
      <c r="E68" s="34">
        <v>0</v>
      </c>
    </row>
    <row r="69" spans="1:9" x14ac:dyDescent="0.2">
      <c r="A69" s="76">
        <v>1245</v>
      </c>
      <c r="B69" s="32" t="s">
        <v>132</v>
      </c>
      <c r="C69" s="34">
        <v>0</v>
      </c>
      <c r="D69" s="34">
        <v>98065.07</v>
      </c>
      <c r="E69" s="34">
        <v>519524.29</v>
      </c>
    </row>
    <row r="70" spans="1:9" x14ac:dyDescent="0.2">
      <c r="A70" s="76">
        <v>1246</v>
      </c>
      <c r="B70" s="32" t="s">
        <v>133</v>
      </c>
      <c r="C70" s="34">
        <v>33355</v>
      </c>
      <c r="D70" s="34">
        <v>0</v>
      </c>
      <c r="E70" s="34">
        <v>0</v>
      </c>
    </row>
    <row r="71" spans="1:9" x14ac:dyDescent="0.2">
      <c r="A71" s="76">
        <v>1247</v>
      </c>
      <c r="B71" s="32" t="s">
        <v>134</v>
      </c>
      <c r="C71" s="34">
        <v>0</v>
      </c>
      <c r="D71" s="34">
        <v>0</v>
      </c>
      <c r="E71" s="34">
        <v>0</v>
      </c>
    </row>
    <row r="72" spans="1:9" x14ac:dyDescent="0.2">
      <c r="A72" s="76">
        <v>1248</v>
      </c>
      <c r="B72" s="32" t="s">
        <v>135</v>
      </c>
      <c r="C72" s="34">
        <v>0</v>
      </c>
      <c r="D72" s="34">
        <v>0</v>
      </c>
      <c r="E72" s="34">
        <v>0</v>
      </c>
    </row>
    <row r="74" spans="1:9" x14ac:dyDescent="0.2">
      <c r="A74" s="31" t="s">
        <v>136</v>
      </c>
      <c r="B74" s="31"/>
      <c r="C74" s="31"/>
      <c r="D74" s="31"/>
      <c r="E74" s="31"/>
      <c r="F74" s="31"/>
      <c r="G74" s="31"/>
      <c r="H74" s="31"/>
      <c r="I74" s="31"/>
    </row>
    <row r="75" spans="1:9" x14ac:dyDescent="0.2">
      <c r="A75" s="33" t="s">
        <v>66</v>
      </c>
      <c r="B75" s="33" t="s">
        <v>67</v>
      </c>
      <c r="C75" s="33" t="s">
        <v>68</v>
      </c>
      <c r="D75" s="33" t="s">
        <v>137</v>
      </c>
      <c r="E75" s="33" t="s">
        <v>138</v>
      </c>
      <c r="F75" s="33" t="s">
        <v>589</v>
      </c>
      <c r="G75" s="33" t="s">
        <v>117</v>
      </c>
      <c r="H75" s="33" t="s">
        <v>118</v>
      </c>
      <c r="I75" s="33" t="s">
        <v>83</v>
      </c>
    </row>
    <row r="76" spans="1:9" x14ac:dyDescent="0.2">
      <c r="A76" s="76">
        <v>1250</v>
      </c>
      <c r="B76" s="32" t="s">
        <v>139</v>
      </c>
      <c r="C76" s="34">
        <f>SUM(C77:C81)</f>
        <v>0</v>
      </c>
      <c r="D76" s="34">
        <f>SUM(D77:D81)</f>
        <v>0</v>
      </c>
      <c r="E76" s="34">
        <f>SUM(E77:E81)</f>
        <v>0</v>
      </c>
    </row>
    <row r="77" spans="1:9" x14ac:dyDescent="0.2">
      <c r="A77" s="76">
        <v>1251</v>
      </c>
      <c r="B77" s="32" t="s">
        <v>140</v>
      </c>
      <c r="C77" s="34">
        <v>0</v>
      </c>
      <c r="D77" s="34">
        <v>0</v>
      </c>
      <c r="E77" s="34">
        <v>0</v>
      </c>
    </row>
    <row r="78" spans="1:9" x14ac:dyDescent="0.2">
      <c r="A78" s="76">
        <v>1252</v>
      </c>
      <c r="B78" s="32" t="s">
        <v>141</v>
      </c>
      <c r="C78" s="34">
        <v>0</v>
      </c>
      <c r="D78" s="34">
        <v>0</v>
      </c>
      <c r="E78" s="34">
        <v>0</v>
      </c>
    </row>
    <row r="79" spans="1:9" x14ac:dyDescent="0.2">
      <c r="A79" s="76">
        <v>1253</v>
      </c>
      <c r="B79" s="32" t="s">
        <v>142</v>
      </c>
      <c r="C79" s="34">
        <v>0</v>
      </c>
      <c r="D79" s="34">
        <v>0</v>
      </c>
      <c r="E79" s="34">
        <v>0</v>
      </c>
    </row>
    <row r="80" spans="1:9" x14ac:dyDescent="0.2">
      <c r="A80" s="76">
        <v>1254</v>
      </c>
      <c r="B80" s="32" t="s">
        <v>143</v>
      </c>
      <c r="C80" s="34">
        <v>0</v>
      </c>
      <c r="D80" s="34">
        <v>0</v>
      </c>
      <c r="E80" s="34">
        <v>0</v>
      </c>
    </row>
    <row r="81" spans="1:8" x14ac:dyDescent="0.2">
      <c r="A81" s="76">
        <v>1259</v>
      </c>
      <c r="B81" s="32" t="s">
        <v>144</v>
      </c>
      <c r="C81" s="34">
        <v>0</v>
      </c>
      <c r="D81" s="34">
        <v>0</v>
      </c>
      <c r="E81" s="34">
        <v>0</v>
      </c>
    </row>
    <row r="82" spans="1:8" x14ac:dyDescent="0.2">
      <c r="A82" s="76">
        <v>1270</v>
      </c>
      <c r="B82" s="32" t="s">
        <v>145</v>
      </c>
      <c r="C82" s="34">
        <f>SUM(C83:C88)</f>
        <v>0</v>
      </c>
      <c r="D82" s="130"/>
      <c r="E82" s="130"/>
    </row>
    <row r="83" spans="1:8" x14ac:dyDescent="0.2">
      <c r="A83" s="76">
        <v>1271</v>
      </c>
      <c r="B83" s="32" t="s">
        <v>146</v>
      </c>
      <c r="C83" s="34">
        <v>0</v>
      </c>
      <c r="D83" s="130"/>
      <c r="E83" s="130"/>
    </row>
    <row r="84" spans="1:8" x14ac:dyDescent="0.2">
      <c r="A84" s="76">
        <v>1272</v>
      </c>
      <c r="B84" s="32" t="s">
        <v>147</v>
      </c>
      <c r="C84" s="34">
        <v>0</v>
      </c>
      <c r="D84" s="130"/>
      <c r="E84" s="130"/>
    </row>
    <row r="85" spans="1:8" x14ac:dyDescent="0.2">
      <c r="A85" s="76">
        <v>1273</v>
      </c>
      <c r="B85" s="32" t="s">
        <v>148</v>
      </c>
      <c r="C85" s="34">
        <v>0</v>
      </c>
      <c r="D85" s="130"/>
      <c r="E85" s="130"/>
    </row>
    <row r="86" spans="1:8" x14ac:dyDescent="0.2">
      <c r="A86" s="76">
        <v>1274</v>
      </c>
      <c r="B86" s="32" t="s">
        <v>149</v>
      </c>
      <c r="C86" s="34">
        <v>0</v>
      </c>
      <c r="D86" s="130"/>
      <c r="E86" s="130"/>
    </row>
    <row r="87" spans="1:8" x14ac:dyDescent="0.2">
      <c r="A87" s="76">
        <v>1275</v>
      </c>
      <c r="B87" s="32" t="s">
        <v>150</v>
      </c>
      <c r="C87" s="34">
        <v>0</v>
      </c>
      <c r="D87" s="130"/>
      <c r="E87" s="130"/>
    </row>
    <row r="88" spans="1:8" x14ac:dyDescent="0.2">
      <c r="A88" s="76">
        <v>1279</v>
      </c>
      <c r="B88" s="32" t="s">
        <v>151</v>
      </c>
      <c r="C88" s="34">
        <v>0</v>
      </c>
      <c r="D88" s="130"/>
      <c r="E88" s="130"/>
    </row>
    <row r="90" spans="1:8" x14ac:dyDescent="0.2">
      <c r="A90" s="31" t="s">
        <v>152</v>
      </c>
      <c r="B90" s="31"/>
      <c r="C90" s="31"/>
      <c r="D90" s="31"/>
      <c r="E90" s="31"/>
      <c r="F90" s="31"/>
      <c r="G90" s="31"/>
      <c r="H90" s="31"/>
    </row>
    <row r="91" spans="1:8" x14ac:dyDescent="0.2">
      <c r="A91" s="33" t="s">
        <v>66</v>
      </c>
      <c r="B91" s="33" t="s">
        <v>67</v>
      </c>
      <c r="C91" s="33" t="s">
        <v>68</v>
      </c>
      <c r="D91" s="33" t="s">
        <v>153</v>
      </c>
      <c r="E91" s="33"/>
      <c r="F91" s="33"/>
      <c r="G91" s="33"/>
      <c r="H91" s="33"/>
    </row>
    <row r="92" spans="1:8" x14ac:dyDescent="0.2">
      <c r="A92" s="76">
        <v>1160</v>
      </c>
      <c r="B92" s="32" t="s">
        <v>154</v>
      </c>
      <c r="C92" s="34">
        <f>SUM(C93:C94)</f>
        <v>0</v>
      </c>
    </row>
    <row r="93" spans="1:8" x14ac:dyDescent="0.2">
      <c r="A93" s="76">
        <v>1161</v>
      </c>
      <c r="B93" s="32" t="s">
        <v>155</v>
      </c>
      <c r="C93" s="34">
        <v>0</v>
      </c>
    </row>
    <row r="94" spans="1:8" x14ac:dyDescent="0.2">
      <c r="A94" s="76">
        <v>1162</v>
      </c>
      <c r="B94" s="32" t="s">
        <v>156</v>
      </c>
      <c r="C94" s="34">
        <v>0</v>
      </c>
    </row>
    <row r="96" spans="1:8" x14ac:dyDescent="0.2">
      <c r="A96" s="31" t="s">
        <v>590</v>
      </c>
      <c r="B96" s="31"/>
      <c r="C96" s="31"/>
      <c r="D96" s="31"/>
      <c r="E96" s="31"/>
      <c r="F96" s="31"/>
      <c r="G96" s="31"/>
      <c r="H96" s="31"/>
    </row>
    <row r="97" spans="1:8" x14ac:dyDescent="0.2">
      <c r="A97" s="33" t="s">
        <v>66</v>
      </c>
      <c r="B97" s="33" t="s">
        <v>67</v>
      </c>
      <c r="C97" s="33" t="s">
        <v>68</v>
      </c>
      <c r="D97" s="33" t="s">
        <v>83</v>
      </c>
      <c r="E97" s="33"/>
      <c r="F97" s="33"/>
      <c r="G97" s="33"/>
      <c r="H97" s="33"/>
    </row>
    <row r="98" spans="1:8" x14ac:dyDescent="0.2">
      <c r="A98" s="76">
        <v>1190</v>
      </c>
      <c r="B98" s="32" t="s">
        <v>564</v>
      </c>
      <c r="C98" s="34">
        <f>SUM(C99:C102)</f>
        <v>0</v>
      </c>
    </row>
    <row r="99" spans="1:8" x14ac:dyDescent="0.2">
      <c r="A99" s="76">
        <v>1191</v>
      </c>
      <c r="B99" s="32" t="s">
        <v>565</v>
      </c>
      <c r="C99" s="34">
        <v>0</v>
      </c>
    </row>
    <row r="100" spans="1:8" x14ac:dyDescent="0.2">
      <c r="A100" s="76">
        <v>1192</v>
      </c>
      <c r="B100" s="32" t="s">
        <v>566</v>
      </c>
      <c r="C100" s="34">
        <v>0</v>
      </c>
    </row>
    <row r="101" spans="1:8" x14ac:dyDescent="0.2">
      <c r="A101" s="76">
        <v>1193</v>
      </c>
      <c r="B101" s="32" t="s">
        <v>567</v>
      </c>
      <c r="C101" s="34">
        <v>0</v>
      </c>
    </row>
    <row r="102" spans="1:8" x14ac:dyDescent="0.2">
      <c r="A102" s="76">
        <v>1194</v>
      </c>
      <c r="B102" s="32" t="s">
        <v>568</v>
      </c>
      <c r="C102" s="34">
        <v>0</v>
      </c>
    </row>
    <row r="103" spans="1:8" x14ac:dyDescent="0.2">
      <c r="A103" s="76">
        <v>1290</v>
      </c>
      <c r="B103" s="32" t="s">
        <v>158</v>
      </c>
      <c r="C103" s="34">
        <f>SUM(C104:C106)</f>
        <v>0</v>
      </c>
    </row>
    <row r="104" spans="1:8" x14ac:dyDescent="0.2">
      <c r="A104" s="76">
        <v>1291</v>
      </c>
      <c r="B104" s="32" t="s">
        <v>159</v>
      </c>
      <c r="C104" s="34">
        <v>0</v>
      </c>
    </row>
    <row r="105" spans="1:8" x14ac:dyDescent="0.2">
      <c r="A105" s="76">
        <v>1292</v>
      </c>
      <c r="B105" s="32" t="s">
        <v>160</v>
      </c>
      <c r="C105" s="34">
        <v>0</v>
      </c>
    </row>
    <row r="106" spans="1:8" x14ac:dyDescent="0.2">
      <c r="A106" s="76">
        <v>1293</v>
      </c>
      <c r="B106" s="32" t="s">
        <v>161</v>
      </c>
      <c r="C106" s="34">
        <v>0</v>
      </c>
    </row>
    <row r="108" spans="1:8" x14ac:dyDescent="0.2">
      <c r="A108" s="31" t="s">
        <v>162</v>
      </c>
      <c r="B108" s="31"/>
      <c r="C108" s="31"/>
      <c r="D108" s="31"/>
      <c r="E108" s="31"/>
      <c r="F108" s="31"/>
      <c r="G108" s="31"/>
      <c r="H108" s="31"/>
    </row>
    <row r="109" spans="1:8" x14ac:dyDescent="0.2">
      <c r="A109" s="33" t="s">
        <v>66</v>
      </c>
      <c r="B109" s="33" t="s">
        <v>67</v>
      </c>
      <c r="C109" s="33" t="s">
        <v>68</v>
      </c>
      <c r="D109" s="33" t="s">
        <v>79</v>
      </c>
      <c r="E109" s="33" t="s">
        <v>80</v>
      </c>
      <c r="F109" s="33" t="s">
        <v>81</v>
      </c>
      <c r="G109" s="33" t="s">
        <v>163</v>
      </c>
      <c r="H109" s="33" t="s">
        <v>591</v>
      </c>
    </row>
    <row r="110" spans="1:8" x14ac:dyDescent="0.2">
      <c r="A110" s="76">
        <v>2110</v>
      </c>
      <c r="B110" s="32" t="s">
        <v>165</v>
      </c>
      <c r="C110" s="34">
        <f>SUM(C111:C119)</f>
        <v>114374.06</v>
      </c>
      <c r="D110" s="34">
        <f>SUM(D111:D119)</f>
        <v>114374.06</v>
      </c>
      <c r="E110" s="34">
        <f>SUM(E111:E119)</f>
        <v>0</v>
      </c>
      <c r="F110" s="34">
        <f>SUM(F111:F119)</f>
        <v>0</v>
      </c>
      <c r="G110" s="34">
        <f>SUM(G111:G119)</f>
        <v>0</v>
      </c>
    </row>
    <row r="111" spans="1:8" x14ac:dyDescent="0.2">
      <c r="A111" s="76">
        <v>2111</v>
      </c>
      <c r="B111" s="32" t="s">
        <v>166</v>
      </c>
      <c r="C111" s="34">
        <v>94465.33</v>
      </c>
      <c r="D111" s="34">
        <f>C111</f>
        <v>94465.33</v>
      </c>
      <c r="E111" s="34">
        <v>0</v>
      </c>
      <c r="F111" s="34">
        <v>0</v>
      </c>
      <c r="G111" s="34">
        <v>0</v>
      </c>
    </row>
    <row r="112" spans="1:8" x14ac:dyDescent="0.2">
      <c r="A112" s="76">
        <v>2112</v>
      </c>
      <c r="B112" s="32" t="s">
        <v>167</v>
      </c>
      <c r="C112" s="34">
        <v>-443.78</v>
      </c>
      <c r="D112" s="34">
        <f t="shared" ref="D112:D119" si="1">C112</f>
        <v>-443.78</v>
      </c>
      <c r="E112" s="34">
        <v>0</v>
      </c>
      <c r="F112" s="34">
        <v>0</v>
      </c>
      <c r="G112" s="34">
        <v>0</v>
      </c>
    </row>
    <row r="113" spans="1:8" x14ac:dyDescent="0.2">
      <c r="A113" s="76">
        <v>2113</v>
      </c>
      <c r="B113" s="32" t="s">
        <v>168</v>
      </c>
      <c r="C113" s="34">
        <v>0</v>
      </c>
      <c r="D113" s="34">
        <f t="shared" si="1"/>
        <v>0</v>
      </c>
      <c r="E113" s="34">
        <v>0</v>
      </c>
      <c r="F113" s="34">
        <v>0</v>
      </c>
      <c r="G113" s="34">
        <v>0</v>
      </c>
    </row>
    <row r="114" spans="1:8" x14ac:dyDescent="0.2">
      <c r="A114" s="76">
        <v>2114</v>
      </c>
      <c r="B114" s="32" t="s">
        <v>169</v>
      </c>
      <c r="C114" s="34">
        <v>0</v>
      </c>
      <c r="D114" s="34">
        <f t="shared" si="1"/>
        <v>0</v>
      </c>
      <c r="E114" s="34">
        <v>0</v>
      </c>
      <c r="F114" s="34">
        <v>0</v>
      </c>
      <c r="G114" s="34">
        <v>0</v>
      </c>
    </row>
    <row r="115" spans="1:8" x14ac:dyDescent="0.2">
      <c r="A115" s="76">
        <v>2115</v>
      </c>
      <c r="B115" s="32" t="s">
        <v>170</v>
      </c>
      <c r="C115" s="34">
        <v>6837</v>
      </c>
      <c r="D115" s="34">
        <f t="shared" si="1"/>
        <v>6837</v>
      </c>
      <c r="E115" s="34">
        <v>0</v>
      </c>
      <c r="F115" s="34">
        <v>0</v>
      </c>
      <c r="G115" s="34">
        <v>0</v>
      </c>
    </row>
    <row r="116" spans="1:8" x14ac:dyDescent="0.2">
      <c r="A116" s="76">
        <v>2116</v>
      </c>
      <c r="B116" s="32" t="s">
        <v>171</v>
      </c>
      <c r="C116" s="34">
        <v>0</v>
      </c>
      <c r="D116" s="34">
        <f t="shared" si="1"/>
        <v>0</v>
      </c>
      <c r="E116" s="34">
        <v>0</v>
      </c>
      <c r="F116" s="34">
        <v>0</v>
      </c>
      <c r="G116" s="34">
        <v>0</v>
      </c>
    </row>
    <row r="117" spans="1:8" x14ac:dyDescent="0.2">
      <c r="A117" s="76">
        <v>2117</v>
      </c>
      <c r="B117" s="32" t="s">
        <v>172</v>
      </c>
      <c r="C117" s="34">
        <v>11105.04</v>
      </c>
      <c r="D117" s="34">
        <f t="shared" si="1"/>
        <v>11105.04</v>
      </c>
      <c r="E117" s="34">
        <v>0</v>
      </c>
      <c r="F117" s="34">
        <v>0</v>
      </c>
      <c r="G117" s="34">
        <v>0</v>
      </c>
    </row>
    <row r="118" spans="1:8" x14ac:dyDescent="0.2">
      <c r="A118" s="76">
        <v>2118</v>
      </c>
      <c r="B118" s="32" t="s">
        <v>173</v>
      </c>
      <c r="C118" s="34">
        <v>0</v>
      </c>
      <c r="D118" s="34">
        <f t="shared" si="1"/>
        <v>0</v>
      </c>
      <c r="E118" s="34">
        <v>0</v>
      </c>
      <c r="F118" s="34">
        <v>0</v>
      </c>
      <c r="G118" s="34">
        <v>0</v>
      </c>
    </row>
    <row r="119" spans="1:8" x14ac:dyDescent="0.2">
      <c r="A119" s="76">
        <v>2119</v>
      </c>
      <c r="B119" s="32" t="s">
        <v>174</v>
      </c>
      <c r="C119" s="34">
        <v>2410.4699999999998</v>
      </c>
      <c r="D119" s="34">
        <f t="shared" si="1"/>
        <v>2410.4699999999998</v>
      </c>
      <c r="E119" s="34">
        <v>0</v>
      </c>
      <c r="F119" s="34">
        <v>0</v>
      </c>
      <c r="G119" s="34">
        <v>0</v>
      </c>
    </row>
    <row r="120" spans="1:8" x14ac:dyDescent="0.2">
      <c r="A120" s="76">
        <v>2120</v>
      </c>
      <c r="B120" s="32" t="s">
        <v>175</v>
      </c>
      <c r="C120" s="34">
        <f>SUM(C121:C123)</f>
        <v>0</v>
      </c>
      <c r="D120" s="34">
        <f t="shared" ref="D120:G120" si="2">SUM(D121:D123)</f>
        <v>0</v>
      </c>
      <c r="E120" s="34">
        <f t="shared" si="2"/>
        <v>0</v>
      </c>
      <c r="F120" s="34">
        <f t="shared" si="2"/>
        <v>0</v>
      </c>
      <c r="G120" s="34">
        <f t="shared" si="2"/>
        <v>0</v>
      </c>
    </row>
    <row r="121" spans="1:8" x14ac:dyDescent="0.2">
      <c r="A121" s="76">
        <v>2121</v>
      </c>
      <c r="B121" s="32" t="s">
        <v>176</v>
      </c>
      <c r="C121" s="34">
        <v>0</v>
      </c>
      <c r="D121" s="34">
        <f>C121</f>
        <v>0</v>
      </c>
      <c r="E121" s="34">
        <v>0</v>
      </c>
      <c r="F121" s="34">
        <v>0</v>
      </c>
      <c r="G121" s="34">
        <v>0</v>
      </c>
    </row>
    <row r="122" spans="1:8" x14ac:dyDescent="0.2">
      <c r="A122" s="76">
        <v>2122</v>
      </c>
      <c r="B122" s="32" t="s">
        <v>177</v>
      </c>
      <c r="C122" s="34">
        <v>0</v>
      </c>
      <c r="D122" s="34">
        <f t="shared" ref="D122:D123" si="3">C122</f>
        <v>0</v>
      </c>
      <c r="E122" s="34">
        <v>0</v>
      </c>
      <c r="F122" s="34">
        <v>0</v>
      </c>
      <c r="G122" s="34">
        <v>0</v>
      </c>
    </row>
    <row r="123" spans="1:8" x14ac:dyDescent="0.2">
      <c r="A123" s="76">
        <v>2129</v>
      </c>
      <c r="B123" s="32" t="s">
        <v>178</v>
      </c>
      <c r="C123" s="34">
        <v>0</v>
      </c>
      <c r="D123" s="34">
        <f t="shared" si="3"/>
        <v>0</v>
      </c>
      <c r="E123" s="34">
        <v>0</v>
      </c>
      <c r="F123" s="34">
        <v>0</v>
      </c>
      <c r="G123" s="34">
        <v>0</v>
      </c>
    </row>
    <row r="125" spans="1:8" x14ac:dyDescent="0.2">
      <c r="A125" s="31" t="s">
        <v>179</v>
      </c>
      <c r="B125" s="31"/>
      <c r="C125" s="31"/>
      <c r="D125" s="31"/>
      <c r="E125" s="31"/>
      <c r="F125" s="31"/>
      <c r="G125" s="31"/>
      <c r="H125" s="31"/>
    </row>
    <row r="126" spans="1:8" x14ac:dyDescent="0.2">
      <c r="A126" s="33" t="s">
        <v>66</v>
      </c>
      <c r="B126" s="33" t="s">
        <v>67</v>
      </c>
      <c r="C126" s="33" t="s">
        <v>68</v>
      </c>
      <c r="D126" s="33" t="s">
        <v>180</v>
      </c>
      <c r="E126" s="33" t="s">
        <v>83</v>
      </c>
      <c r="F126" s="33"/>
      <c r="G126" s="33"/>
      <c r="H126" s="33"/>
    </row>
    <row r="127" spans="1:8" x14ac:dyDescent="0.2">
      <c r="A127" s="76">
        <v>2160</v>
      </c>
      <c r="B127" s="32" t="s">
        <v>181</v>
      </c>
      <c r="C127" s="34">
        <f>SUM(C128:C133)</f>
        <v>0</v>
      </c>
    </row>
    <row r="128" spans="1:8" x14ac:dyDescent="0.2">
      <c r="A128" s="76">
        <v>2161</v>
      </c>
      <c r="B128" s="32" t="s">
        <v>182</v>
      </c>
      <c r="C128" s="34">
        <v>0</v>
      </c>
    </row>
    <row r="129" spans="1:8" x14ac:dyDescent="0.2">
      <c r="A129" s="76">
        <v>2162</v>
      </c>
      <c r="B129" s="32" t="s">
        <v>183</v>
      </c>
      <c r="C129" s="34">
        <v>0</v>
      </c>
    </row>
    <row r="130" spans="1:8" x14ac:dyDescent="0.2">
      <c r="A130" s="76">
        <v>2163</v>
      </c>
      <c r="B130" s="32" t="s">
        <v>184</v>
      </c>
      <c r="C130" s="34">
        <v>0</v>
      </c>
    </row>
    <row r="131" spans="1:8" x14ac:dyDescent="0.2">
      <c r="A131" s="76">
        <v>2164</v>
      </c>
      <c r="B131" s="32" t="s">
        <v>185</v>
      </c>
      <c r="C131" s="34">
        <v>0</v>
      </c>
    </row>
    <row r="132" spans="1:8" x14ac:dyDescent="0.2">
      <c r="A132" s="76">
        <v>2165</v>
      </c>
      <c r="B132" s="32" t="s">
        <v>186</v>
      </c>
      <c r="C132" s="34">
        <v>0</v>
      </c>
    </row>
    <row r="133" spans="1:8" x14ac:dyDescent="0.2">
      <c r="A133" s="76">
        <v>2166</v>
      </c>
      <c r="B133" s="32" t="s">
        <v>187</v>
      </c>
      <c r="C133" s="34">
        <v>0</v>
      </c>
    </row>
    <row r="134" spans="1:8" x14ac:dyDescent="0.2">
      <c r="A134" s="76">
        <v>2250</v>
      </c>
      <c r="B134" s="32" t="s">
        <v>188</v>
      </c>
      <c r="C134" s="34">
        <f>SUM(C135:C140)</f>
        <v>0</v>
      </c>
    </row>
    <row r="135" spans="1:8" x14ac:dyDescent="0.2">
      <c r="A135" s="76">
        <v>2251</v>
      </c>
      <c r="B135" s="32" t="s">
        <v>189</v>
      </c>
      <c r="C135" s="34">
        <v>0</v>
      </c>
    </row>
    <row r="136" spans="1:8" x14ac:dyDescent="0.2">
      <c r="A136" s="76">
        <v>2252</v>
      </c>
      <c r="B136" s="32" t="s">
        <v>190</v>
      </c>
      <c r="C136" s="34">
        <v>0</v>
      </c>
    </row>
    <row r="137" spans="1:8" x14ac:dyDescent="0.2">
      <c r="A137" s="76">
        <v>2253</v>
      </c>
      <c r="B137" s="32" t="s">
        <v>191</v>
      </c>
      <c r="C137" s="34">
        <v>0</v>
      </c>
    </row>
    <row r="138" spans="1:8" x14ac:dyDescent="0.2">
      <c r="A138" s="76">
        <v>2254</v>
      </c>
      <c r="B138" s="32" t="s">
        <v>192</v>
      </c>
      <c r="C138" s="34">
        <v>0</v>
      </c>
    </row>
    <row r="139" spans="1:8" x14ac:dyDescent="0.2">
      <c r="A139" s="76">
        <v>2255</v>
      </c>
      <c r="B139" s="32" t="s">
        <v>193</v>
      </c>
      <c r="C139" s="34">
        <v>0</v>
      </c>
    </row>
    <row r="140" spans="1:8" x14ac:dyDescent="0.2">
      <c r="A140" s="76">
        <v>2256</v>
      </c>
      <c r="B140" s="32" t="s">
        <v>194</v>
      </c>
      <c r="C140" s="34">
        <v>0</v>
      </c>
    </row>
    <row r="142" spans="1:8" x14ac:dyDescent="0.2">
      <c r="A142" s="31" t="s">
        <v>592</v>
      </c>
      <c r="B142" s="31"/>
      <c r="C142" s="31"/>
      <c r="D142" s="31"/>
      <c r="E142" s="31"/>
      <c r="F142" s="31"/>
      <c r="G142" s="31"/>
      <c r="H142" s="31"/>
    </row>
    <row r="143" spans="1:8" x14ac:dyDescent="0.2">
      <c r="A143" s="35" t="s">
        <v>66</v>
      </c>
      <c r="B143" s="35" t="s">
        <v>67</v>
      </c>
      <c r="C143" s="35" t="s">
        <v>68</v>
      </c>
      <c r="D143" s="35" t="s">
        <v>180</v>
      </c>
      <c r="E143" s="35" t="s">
        <v>83</v>
      </c>
      <c r="F143" s="35"/>
      <c r="G143" s="35"/>
      <c r="H143" s="35"/>
    </row>
    <row r="144" spans="1:8" x14ac:dyDescent="0.2">
      <c r="A144" s="76">
        <v>2150</v>
      </c>
      <c r="B144" s="32" t="s">
        <v>593</v>
      </c>
      <c r="C144" s="34">
        <f>SUM(C145:C147)</f>
        <v>0</v>
      </c>
    </row>
    <row r="145" spans="1:5" x14ac:dyDescent="0.2">
      <c r="A145" s="76">
        <v>2151</v>
      </c>
      <c r="B145" s="32" t="s">
        <v>594</v>
      </c>
      <c r="C145" s="34">
        <v>0</v>
      </c>
    </row>
    <row r="146" spans="1:5" x14ac:dyDescent="0.2">
      <c r="A146" s="76">
        <v>2152</v>
      </c>
      <c r="B146" s="32" t="s">
        <v>595</v>
      </c>
      <c r="C146" s="34">
        <v>0</v>
      </c>
    </row>
    <row r="147" spans="1:5" x14ac:dyDescent="0.2">
      <c r="A147" s="76">
        <v>2159</v>
      </c>
      <c r="B147" s="32" t="s">
        <v>196</v>
      </c>
      <c r="C147" s="34">
        <v>0</v>
      </c>
    </row>
    <row r="148" spans="1:5" x14ac:dyDescent="0.2">
      <c r="A148" s="76">
        <v>2240</v>
      </c>
      <c r="B148" s="32" t="s">
        <v>198</v>
      </c>
      <c r="C148" s="34">
        <f>SUM(C149:C151)</f>
        <v>0</v>
      </c>
    </row>
    <row r="149" spans="1:5" x14ac:dyDescent="0.2">
      <c r="A149" s="76">
        <v>2241</v>
      </c>
      <c r="B149" s="32" t="s">
        <v>199</v>
      </c>
      <c r="C149" s="34">
        <v>0</v>
      </c>
    </row>
    <row r="150" spans="1:5" x14ac:dyDescent="0.2">
      <c r="A150" s="76">
        <v>2242</v>
      </c>
      <c r="B150" s="32" t="s">
        <v>200</v>
      </c>
      <c r="C150" s="34">
        <v>0</v>
      </c>
    </row>
    <row r="151" spans="1:5" x14ac:dyDescent="0.2">
      <c r="A151" s="76">
        <v>2249</v>
      </c>
      <c r="B151" s="32" t="s">
        <v>201</v>
      </c>
      <c r="C151" s="34">
        <v>0</v>
      </c>
    </row>
    <row r="153" spans="1:5" x14ac:dyDescent="0.2">
      <c r="A153" s="131" t="s">
        <v>596</v>
      </c>
      <c r="B153" s="131"/>
      <c r="C153" s="131"/>
      <c r="D153" s="131"/>
      <c r="E153" s="131"/>
    </row>
    <row r="154" spans="1:5" x14ac:dyDescent="0.2">
      <c r="A154" s="132" t="s">
        <v>66</v>
      </c>
      <c r="B154" s="132" t="s">
        <v>67</v>
      </c>
      <c r="C154" s="132" t="s">
        <v>68</v>
      </c>
      <c r="D154" s="133" t="s">
        <v>180</v>
      </c>
      <c r="E154" s="133" t="s">
        <v>83</v>
      </c>
    </row>
    <row r="155" spans="1:5" x14ac:dyDescent="0.2">
      <c r="A155" s="134">
        <v>2170</v>
      </c>
      <c r="B155" s="135" t="s">
        <v>597</v>
      </c>
      <c r="C155" s="136">
        <f>SUM(C156:C158)</f>
        <v>0</v>
      </c>
      <c r="D155" s="135"/>
      <c r="E155" s="135"/>
    </row>
    <row r="156" spans="1:5" x14ac:dyDescent="0.2">
      <c r="A156" s="134">
        <v>2171</v>
      </c>
      <c r="B156" s="135" t="s">
        <v>598</v>
      </c>
      <c r="C156" s="136">
        <v>0</v>
      </c>
      <c r="D156" s="135"/>
      <c r="E156" s="135"/>
    </row>
    <row r="157" spans="1:5" x14ac:dyDescent="0.2">
      <c r="A157" s="134">
        <v>2172</v>
      </c>
      <c r="B157" s="135" t="s">
        <v>599</v>
      </c>
      <c r="C157" s="136">
        <v>0</v>
      </c>
      <c r="D157" s="135"/>
      <c r="E157" s="135"/>
    </row>
    <row r="158" spans="1:5" x14ac:dyDescent="0.2">
      <c r="A158" s="134">
        <v>2179</v>
      </c>
      <c r="B158" s="135" t="s">
        <v>600</v>
      </c>
      <c r="C158" s="136">
        <v>0</v>
      </c>
      <c r="D158" s="135"/>
      <c r="E158" s="135"/>
    </row>
    <row r="159" spans="1:5" x14ac:dyDescent="0.2">
      <c r="A159" s="134">
        <v>2260</v>
      </c>
      <c r="B159" s="135" t="s">
        <v>601</v>
      </c>
      <c r="C159" s="136">
        <f>SUM(C160:C163)</f>
        <v>0</v>
      </c>
      <c r="D159" s="135"/>
      <c r="E159" s="135"/>
    </row>
    <row r="160" spans="1:5" x14ac:dyDescent="0.2">
      <c r="A160" s="134">
        <v>2261</v>
      </c>
      <c r="B160" s="135" t="s">
        <v>602</v>
      </c>
      <c r="C160" s="136">
        <v>0</v>
      </c>
      <c r="D160" s="135"/>
      <c r="E160" s="135"/>
    </row>
    <row r="161" spans="1:5" x14ac:dyDescent="0.2">
      <c r="A161" s="134">
        <v>2262</v>
      </c>
      <c r="B161" s="135" t="s">
        <v>603</v>
      </c>
      <c r="C161" s="136">
        <v>0</v>
      </c>
      <c r="D161" s="135"/>
      <c r="E161" s="135"/>
    </row>
    <row r="162" spans="1:5" x14ac:dyDescent="0.2">
      <c r="A162" s="134">
        <v>2263</v>
      </c>
      <c r="B162" s="135" t="s">
        <v>604</v>
      </c>
      <c r="C162" s="136">
        <v>0</v>
      </c>
      <c r="D162" s="135"/>
      <c r="E162" s="135"/>
    </row>
    <row r="163" spans="1:5" x14ac:dyDescent="0.2">
      <c r="A163" s="134">
        <v>2269</v>
      </c>
      <c r="B163" s="135" t="s">
        <v>605</v>
      </c>
      <c r="C163" s="136">
        <v>0</v>
      </c>
      <c r="D163" s="135"/>
      <c r="E163" s="135"/>
    </row>
    <row r="164" spans="1:5" x14ac:dyDescent="0.2">
      <c r="A164" s="135"/>
      <c r="B164" s="135"/>
      <c r="C164" s="135"/>
      <c r="D164" s="135"/>
      <c r="E164" s="135"/>
    </row>
    <row r="165" spans="1:5" x14ac:dyDescent="0.2">
      <c r="A165" s="131" t="s">
        <v>606</v>
      </c>
      <c r="B165" s="131"/>
      <c r="C165" s="131"/>
      <c r="D165" s="131"/>
      <c r="E165" s="131"/>
    </row>
    <row r="166" spans="1:5" x14ac:dyDescent="0.2">
      <c r="A166" s="132" t="s">
        <v>66</v>
      </c>
      <c r="B166" s="132" t="s">
        <v>67</v>
      </c>
      <c r="C166" s="132" t="s">
        <v>68</v>
      </c>
      <c r="D166" s="133" t="s">
        <v>180</v>
      </c>
      <c r="E166" s="133" t="s">
        <v>83</v>
      </c>
    </row>
    <row r="167" spans="1:5" x14ac:dyDescent="0.2">
      <c r="A167" s="134">
        <v>2190</v>
      </c>
      <c r="B167" s="135" t="s">
        <v>607</v>
      </c>
      <c r="C167" s="136">
        <f>SUM(C168:C170)</f>
        <v>0</v>
      </c>
      <c r="D167" s="135"/>
      <c r="E167" s="135"/>
    </row>
    <row r="168" spans="1:5" x14ac:dyDescent="0.2">
      <c r="A168" s="134">
        <v>2191</v>
      </c>
      <c r="B168" s="135" t="s">
        <v>608</v>
      </c>
      <c r="C168" s="136">
        <v>0</v>
      </c>
      <c r="D168" s="135"/>
      <c r="E168" s="135"/>
    </row>
    <row r="169" spans="1:5" x14ac:dyDescent="0.2">
      <c r="A169" s="134">
        <v>2192</v>
      </c>
      <c r="B169" s="135" t="s">
        <v>609</v>
      </c>
      <c r="C169" s="136">
        <v>0</v>
      </c>
      <c r="D169" s="135"/>
      <c r="E169" s="135"/>
    </row>
    <row r="170" spans="1:5" x14ac:dyDescent="0.2">
      <c r="A170" s="134">
        <v>2199</v>
      </c>
      <c r="B170" s="135" t="s">
        <v>197</v>
      </c>
      <c r="C170" s="136">
        <v>0</v>
      </c>
      <c r="D170" s="135"/>
      <c r="E170" s="135"/>
    </row>
    <row r="171" spans="1:5" x14ac:dyDescent="0.2">
      <c r="A171" s="135"/>
      <c r="B171" s="135"/>
      <c r="C171" s="135"/>
      <c r="D171" s="135"/>
      <c r="E171" s="135"/>
    </row>
    <row r="172" spans="1:5" x14ac:dyDescent="0.2">
      <c r="A172" s="135"/>
      <c r="B172" s="135"/>
      <c r="C172" s="135"/>
      <c r="D172" s="135"/>
      <c r="E172" s="135"/>
    </row>
    <row r="173" spans="1:5" x14ac:dyDescent="0.2">
      <c r="A173" s="135"/>
      <c r="B173" s="135" t="s">
        <v>202</v>
      </c>
      <c r="C173" s="135"/>
      <c r="D173" s="135"/>
      <c r="E173" s="135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46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showGridLines="0" zoomScale="112" zoomScaleNormal="112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32" customWidth="1"/>
    <col min="2" max="2" width="83" style="32" customWidth="1"/>
    <col min="3" max="4" width="15.7109375" style="32" customWidth="1"/>
    <col min="5" max="5" width="16.7109375" style="32" customWidth="1"/>
    <col min="6" max="16384" width="9.140625" style="32"/>
  </cols>
  <sheetData>
    <row r="1" spans="1:5" s="66" customFormat="1" ht="18.95" customHeight="1" x14ac:dyDescent="0.25">
      <c r="A1" s="194" t="s">
        <v>578</v>
      </c>
      <c r="B1" s="194"/>
      <c r="C1" s="194"/>
      <c r="D1" s="28" t="s">
        <v>60</v>
      </c>
      <c r="E1" s="29">
        <v>2024</v>
      </c>
    </row>
    <row r="2" spans="1:5" s="65" customFormat="1" ht="18.95" customHeight="1" x14ac:dyDescent="0.25">
      <c r="A2" s="194" t="s">
        <v>397</v>
      </c>
      <c r="B2" s="194"/>
      <c r="C2" s="194"/>
      <c r="D2" s="28" t="s">
        <v>62</v>
      </c>
      <c r="E2" s="29" t="s">
        <v>553</v>
      </c>
    </row>
    <row r="3" spans="1:5" s="65" customFormat="1" ht="18.95" customHeight="1" x14ac:dyDescent="0.25">
      <c r="A3" s="194" t="s">
        <v>583</v>
      </c>
      <c r="B3" s="194"/>
      <c r="C3" s="194"/>
      <c r="D3" s="28" t="s">
        <v>63</v>
      </c>
      <c r="E3" s="29">
        <v>4</v>
      </c>
    </row>
    <row r="4" spans="1:5" s="65" customFormat="1" ht="18.95" customHeight="1" x14ac:dyDescent="0.25">
      <c r="A4" s="194" t="s">
        <v>584</v>
      </c>
      <c r="B4" s="194"/>
      <c r="C4" s="194"/>
      <c r="D4" s="28"/>
      <c r="E4" s="29"/>
    </row>
    <row r="5" spans="1:5" x14ac:dyDescent="0.2">
      <c r="A5" s="30" t="s">
        <v>64</v>
      </c>
      <c r="B5" s="31"/>
      <c r="C5" s="31"/>
      <c r="D5" s="31"/>
      <c r="E5" s="31"/>
    </row>
    <row r="7" spans="1:5" x14ac:dyDescent="0.2">
      <c r="A7" s="40" t="s">
        <v>610</v>
      </c>
      <c r="B7" s="40"/>
      <c r="C7" s="40"/>
      <c r="D7" s="40"/>
      <c r="E7" s="40"/>
    </row>
    <row r="8" spans="1:5" x14ac:dyDescent="0.2">
      <c r="A8" s="39" t="s">
        <v>66</v>
      </c>
      <c r="B8" s="39" t="s">
        <v>67</v>
      </c>
      <c r="C8" s="39" t="s">
        <v>68</v>
      </c>
      <c r="D8" s="137" t="s">
        <v>321</v>
      </c>
      <c r="E8" s="138" t="s">
        <v>611</v>
      </c>
    </row>
    <row r="9" spans="1:5" x14ac:dyDescent="0.2">
      <c r="A9" s="139">
        <v>4000</v>
      </c>
      <c r="B9" s="140" t="s">
        <v>612</v>
      </c>
      <c r="C9" s="141">
        <f>SUM(C10+C57+C69)</f>
        <v>2932656</v>
      </c>
      <c r="D9" s="64"/>
      <c r="E9" s="41"/>
    </row>
    <row r="10" spans="1:5" x14ac:dyDescent="0.2">
      <c r="A10" s="139">
        <v>4100</v>
      </c>
      <c r="B10" s="140" t="s">
        <v>395</v>
      </c>
      <c r="C10" s="141">
        <f>SUM(C11+C21+C27+C30+C36+C39+C48)</f>
        <v>138260</v>
      </c>
      <c r="D10" s="64"/>
      <c r="E10" s="41"/>
    </row>
    <row r="11" spans="1:5" x14ac:dyDescent="0.2">
      <c r="A11" s="139">
        <v>4110</v>
      </c>
      <c r="B11" s="140" t="s">
        <v>394</v>
      </c>
      <c r="C11" s="141">
        <f>SUM(C12:C20)</f>
        <v>0</v>
      </c>
      <c r="D11" s="64"/>
      <c r="E11" s="41"/>
    </row>
    <row r="12" spans="1:5" x14ac:dyDescent="0.2">
      <c r="A12" s="80">
        <v>4111</v>
      </c>
      <c r="B12" s="36" t="s">
        <v>393</v>
      </c>
      <c r="C12" s="38">
        <v>0</v>
      </c>
      <c r="D12" s="64"/>
      <c r="E12" s="41"/>
    </row>
    <row r="13" spans="1:5" x14ac:dyDescent="0.2">
      <c r="A13" s="80">
        <v>4112</v>
      </c>
      <c r="B13" s="36" t="s">
        <v>392</v>
      </c>
      <c r="C13" s="38">
        <v>0</v>
      </c>
      <c r="D13" s="64"/>
      <c r="E13" s="41"/>
    </row>
    <row r="14" spans="1:5" x14ac:dyDescent="0.2">
      <c r="A14" s="80">
        <v>4113</v>
      </c>
      <c r="B14" s="36" t="s">
        <v>391</v>
      </c>
      <c r="C14" s="38">
        <v>0</v>
      </c>
      <c r="D14" s="64"/>
      <c r="E14" s="41"/>
    </row>
    <row r="15" spans="1:5" x14ac:dyDescent="0.2">
      <c r="A15" s="80">
        <v>4114</v>
      </c>
      <c r="B15" s="36" t="s">
        <v>390</v>
      </c>
      <c r="C15" s="38">
        <v>0</v>
      </c>
      <c r="D15" s="64"/>
      <c r="E15" s="41"/>
    </row>
    <row r="16" spans="1:5" x14ac:dyDescent="0.2">
      <c r="A16" s="80">
        <v>4115</v>
      </c>
      <c r="B16" s="36" t="s">
        <v>389</v>
      </c>
      <c r="C16" s="38">
        <v>0</v>
      </c>
      <c r="D16" s="64"/>
      <c r="E16" s="41"/>
    </row>
    <row r="17" spans="1:5" x14ac:dyDescent="0.2">
      <c r="A17" s="80">
        <v>4116</v>
      </c>
      <c r="B17" s="36" t="s">
        <v>388</v>
      </c>
      <c r="C17" s="38">
        <v>0</v>
      </c>
      <c r="D17" s="64"/>
      <c r="E17" s="41"/>
    </row>
    <row r="18" spans="1:5" x14ac:dyDescent="0.2">
      <c r="A18" s="80">
        <v>4117</v>
      </c>
      <c r="B18" s="36" t="s">
        <v>387</v>
      </c>
      <c r="C18" s="38">
        <v>0</v>
      </c>
      <c r="D18" s="64"/>
      <c r="E18" s="41"/>
    </row>
    <row r="19" spans="1:5" ht="22.5" x14ac:dyDescent="0.2">
      <c r="A19" s="80">
        <v>4118</v>
      </c>
      <c r="B19" s="81" t="s">
        <v>386</v>
      </c>
      <c r="C19" s="38">
        <v>0</v>
      </c>
      <c r="D19" s="64"/>
      <c r="E19" s="41"/>
    </row>
    <row r="20" spans="1:5" x14ac:dyDescent="0.2">
      <c r="A20" s="80">
        <v>4119</v>
      </c>
      <c r="B20" s="36" t="s">
        <v>385</v>
      </c>
      <c r="C20" s="38">
        <v>0</v>
      </c>
      <c r="D20" s="64"/>
      <c r="E20" s="41"/>
    </row>
    <row r="21" spans="1:5" x14ac:dyDescent="0.2">
      <c r="A21" s="139">
        <v>4120</v>
      </c>
      <c r="B21" s="140" t="s">
        <v>384</v>
      </c>
      <c r="C21" s="141">
        <f>SUM(C22:C26)</f>
        <v>0</v>
      </c>
      <c r="D21" s="64"/>
      <c r="E21" s="41"/>
    </row>
    <row r="22" spans="1:5" x14ac:dyDescent="0.2">
      <c r="A22" s="80">
        <v>4121</v>
      </c>
      <c r="B22" s="36" t="s">
        <v>383</v>
      </c>
      <c r="C22" s="38">
        <v>0</v>
      </c>
      <c r="D22" s="64"/>
      <c r="E22" s="41"/>
    </row>
    <row r="23" spans="1:5" x14ac:dyDescent="0.2">
      <c r="A23" s="80">
        <v>4122</v>
      </c>
      <c r="B23" s="36" t="s">
        <v>382</v>
      </c>
      <c r="C23" s="38">
        <v>0</v>
      </c>
      <c r="D23" s="64"/>
      <c r="E23" s="41"/>
    </row>
    <row r="24" spans="1:5" x14ac:dyDescent="0.2">
      <c r="A24" s="80">
        <v>4123</v>
      </c>
      <c r="B24" s="36" t="s">
        <v>381</v>
      </c>
      <c r="C24" s="38">
        <v>0</v>
      </c>
      <c r="D24" s="64"/>
      <c r="E24" s="41"/>
    </row>
    <row r="25" spans="1:5" x14ac:dyDescent="0.2">
      <c r="A25" s="80">
        <v>4124</v>
      </c>
      <c r="B25" s="36" t="s">
        <v>380</v>
      </c>
      <c r="C25" s="38">
        <v>0</v>
      </c>
      <c r="D25" s="64"/>
      <c r="E25" s="41"/>
    </row>
    <row r="26" spans="1:5" x14ac:dyDescent="0.2">
      <c r="A26" s="80">
        <v>4129</v>
      </c>
      <c r="B26" s="36" t="s">
        <v>379</v>
      </c>
      <c r="C26" s="38">
        <v>0</v>
      </c>
      <c r="D26" s="64"/>
      <c r="E26" s="41"/>
    </row>
    <row r="27" spans="1:5" x14ac:dyDescent="0.2">
      <c r="A27" s="139">
        <v>4130</v>
      </c>
      <c r="B27" s="140" t="s">
        <v>378</v>
      </c>
      <c r="C27" s="141">
        <f>SUM(C28:C29)</f>
        <v>0</v>
      </c>
      <c r="D27" s="64"/>
      <c r="E27" s="41"/>
    </row>
    <row r="28" spans="1:5" x14ac:dyDescent="0.2">
      <c r="A28" s="80">
        <v>4131</v>
      </c>
      <c r="B28" s="36" t="s">
        <v>377</v>
      </c>
      <c r="C28" s="38">
        <v>0</v>
      </c>
      <c r="D28" s="64"/>
      <c r="E28" s="41"/>
    </row>
    <row r="29" spans="1:5" ht="22.5" x14ac:dyDescent="0.2">
      <c r="A29" s="80">
        <v>4132</v>
      </c>
      <c r="B29" s="81" t="s">
        <v>376</v>
      </c>
      <c r="C29" s="38">
        <v>0</v>
      </c>
      <c r="D29" s="64"/>
      <c r="E29" s="41"/>
    </row>
    <row r="30" spans="1:5" x14ac:dyDescent="0.2">
      <c r="A30" s="139">
        <v>4140</v>
      </c>
      <c r="B30" s="140" t="s">
        <v>375</v>
      </c>
      <c r="C30" s="141">
        <f>SUM(C31:C35)</f>
        <v>0</v>
      </c>
      <c r="D30" s="64"/>
      <c r="E30" s="41"/>
    </row>
    <row r="31" spans="1:5" x14ac:dyDescent="0.2">
      <c r="A31" s="80">
        <v>4141</v>
      </c>
      <c r="B31" s="36" t="s">
        <v>374</v>
      </c>
      <c r="C31" s="38">
        <v>0</v>
      </c>
      <c r="D31" s="64"/>
      <c r="E31" s="41"/>
    </row>
    <row r="32" spans="1:5" x14ac:dyDescent="0.2">
      <c r="A32" s="80">
        <v>4143</v>
      </c>
      <c r="B32" s="36" t="s">
        <v>373</v>
      </c>
      <c r="C32" s="38">
        <v>0</v>
      </c>
      <c r="D32" s="64"/>
      <c r="E32" s="41"/>
    </row>
    <row r="33" spans="1:5" x14ac:dyDescent="0.2">
      <c r="A33" s="80">
        <v>4144</v>
      </c>
      <c r="B33" s="36" t="s">
        <v>372</v>
      </c>
      <c r="C33" s="38">
        <v>0</v>
      </c>
      <c r="D33" s="64"/>
      <c r="E33" s="41"/>
    </row>
    <row r="34" spans="1:5" ht="22.5" x14ac:dyDescent="0.2">
      <c r="A34" s="80">
        <v>4145</v>
      </c>
      <c r="B34" s="81" t="s">
        <v>371</v>
      </c>
      <c r="C34" s="38">
        <v>0</v>
      </c>
      <c r="D34" s="64"/>
      <c r="E34" s="41"/>
    </row>
    <row r="35" spans="1:5" x14ac:dyDescent="0.2">
      <c r="A35" s="80">
        <v>4149</v>
      </c>
      <c r="B35" s="36" t="s">
        <v>370</v>
      </c>
      <c r="C35" s="38">
        <v>0</v>
      </c>
      <c r="D35" s="64"/>
      <c r="E35" s="41"/>
    </row>
    <row r="36" spans="1:5" x14ac:dyDescent="0.2">
      <c r="A36" s="139">
        <v>4150</v>
      </c>
      <c r="B36" s="140" t="s">
        <v>369</v>
      </c>
      <c r="C36" s="141">
        <f>SUM(C37:C38)</f>
        <v>0</v>
      </c>
      <c r="D36" s="64"/>
      <c r="E36" s="41"/>
    </row>
    <row r="37" spans="1:5" x14ac:dyDescent="0.2">
      <c r="A37" s="80">
        <v>4151</v>
      </c>
      <c r="B37" s="36" t="s">
        <v>369</v>
      </c>
      <c r="C37" s="38">
        <v>0</v>
      </c>
      <c r="D37" s="64"/>
      <c r="E37" s="41"/>
    </row>
    <row r="38" spans="1:5" ht="22.5" x14ac:dyDescent="0.2">
      <c r="A38" s="80">
        <v>4154</v>
      </c>
      <c r="B38" s="81" t="s">
        <v>368</v>
      </c>
      <c r="C38" s="38">
        <v>0</v>
      </c>
      <c r="D38" s="64"/>
      <c r="E38" s="41"/>
    </row>
    <row r="39" spans="1:5" x14ac:dyDescent="0.2">
      <c r="A39" s="139">
        <v>4160</v>
      </c>
      <c r="B39" s="140" t="s">
        <v>367</v>
      </c>
      <c r="C39" s="141">
        <f>SUM(C40:C47)</f>
        <v>0</v>
      </c>
      <c r="D39" s="64"/>
      <c r="E39" s="41"/>
    </row>
    <row r="40" spans="1:5" x14ac:dyDescent="0.2">
      <c r="A40" s="80">
        <v>4161</v>
      </c>
      <c r="B40" s="36" t="s">
        <v>366</v>
      </c>
      <c r="C40" s="38">
        <v>0</v>
      </c>
      <c r="D40" s="64"/>
      <c r="E40" s="41"/>
    </row>
    <row r="41" spans="1:5" x14ac:dyDescent="0.2">
      <c r="A41" s="80">
        <v>4162</v>
      </c>
      <c r="B41" s="36" t="s">
        <v>365</v>
      </c>
      <c r="C41" s="38">
        <v>0</v>
      </c>
      <c r="D41" s="64"/>
      <c r="E41" s="41"/>
    </row>
    <row r="42" spans="1:5" x14ac:dyDescent="0.2">
      <c r="A42" s="80">
        <v>4163</v>
      </c>
      <c r="B42" s="36" t="s">
        <v>364</v>
      </c>
      <c r="C42" s="38">
        <v>0</v>
      </c>
      <c r="D42" s="64"/>
      <c r="E42" s="41"/>
    </row>
    <row r="43" spans="1:5" x14ac:dyDescent="0.2">
      <c r="A43" s="80">
        <v>4164</v>
      </c>
      <c r="B43" s="36" t="s">
        <v>363</v>
      </c>
      <c r="C43" s="38">
        <v>0</v>
      </c>
      <c r="D43" s="64"/>
      <c r="E43" s="41"/>
    </row>
    <row r="44" spans="1:5" x14ac:dyDescent="0.2">
      <c r="A44" s="80">
        <v>4165</v>
      </c>
      <c r="B44" s="36" t="s">
        <v>362</v>
      </c>
      <c r="C44" s="38">
        <v>0</v>
      </c>
      <c r="D44" s="64"/>
      <c r="E44" s="41"/>
    </row>
    <row r="45" spans="1:5" ht="22.5" x14ac:dyDescent="0.2">
      <c r="A45" s="80">
        <v>4166</v>
      </c>
      <c r="B45" s="81" t="s">
        <v>361</v>
      </c>
      <c r="C45" s="38">
        <v>0</v>
      </c>
      <c r="D45" s="64"/>
      <c r="E45" s="41"/>
    </row>
    <row r="46" spans="1:5" x14ac:dyDescent="0.2">
      <c r="A46" s="80">
        <v>4168</v>
      </c>
      <c r="B46" s="36" t="s">
        <v>360</v>
      </c>
      <c r="C46" s="38">
        <v>0</v>
      </c>
      <c r="D46" s="64"/>
      <c r="E46" s="41"/>
    </row>
    <row r="47" spans="1:5" x14ac:dyDescent="0.2">
      <c r="A47" s="80">
        <v>4169</v>
      </c>
      <c r="B47" s="36" t="s">
        <v>359</v>
      </c>
      <c r="C47" s="38">
        <v>0</v>
      </c>
      <c r="D47" s="64"/>
      <c r="E47" s="41"/>
    </row>
    <row r="48" spans="1:5" x14ac:dyDescent="0.2">
      <c r="A48" s="139">
        <v>4170</v>
      </c>
      <c r="B48" s="140" t="s">
        <v>555</v>
      </c>
      <c r="C48" s="141">
        <f>SUM(C49:C56)</f>
        <v>138260</v>
      </c>
      <c r="D48" s="64"/>
      <c r="E48" s="41"/>
    </row>
    <row r="49" spans="1:5" x14ac:dyDescent="0.2">
      <c r="A49" s="80">
        <v>4171</v>
      </c>
      <c r="B49" s="36" t="s">
        <v>358</v>
      </c>
      <c r="C49" s="38">
        <v>0</v>
      </c>
      <c r="D49" s="64"/>
      <c r="E49" s="41"/>
    </row>
    <row r="50" spans="1:5" x14ac:dyDescent="0.2">
      <c r="A50" s="80">
        <v>4172</v>
      </c>
      <c r="B50" s="36" t="s">
        <v>357</v>
      </c>
      <c r="C50" s="38">
        <v>0</v>
      </c>
      <c r="D50" s="64"/>
      <c r="E50" s="41"/>
    </row>
    <row r="51" spans="1:5" ht="22.5" x14ac:dyDescent="0.2">
      <c r="A51" s="80">
        <v>4173</v>
      </c>
      <c r="B51" s="81" t="s">
        <v>356</v>
      </c>
      <c r="C51" s="38">
        <v>138260</v>
      </c>
      <c r="D51" s="64"/>
      <c r="E51" s="41"/>
    </row>
    <row r="52" spans="1:5" ht="22.5" x14ac:dyDescent="0.2">
      <c r="A52" s="80">
        <v>4174</v>
      </c>
      <c r="B52" s="81" t="s">
        <v>355</v>
      </c>
      <c r="C52" s="38">
        <v>0</v>
      </c>
      <c r="D52" s="64"/>
      <c r="E52" s="41"/>
    </row>
    <row r="53" spans="1:5" ht="22.5" x14ac:dyDescent="0.2">
      <c r="A53" s="80">
        <v>4175</v>
      </c>
      <c r="B53" s="81" t="s">
        <v>354</v>
      </c>
      <c r="C53" s="38">
        <v>0</v>
      </c>
      <c r="D53" s="64"/>
      <c r="E53" s="41"/>
    </row>
    <row r="54" spans="1:5" ht="22.5" x14ac:dyDescent="0.2">
      <c r="A54" s="80">
        <v>4176</v>
      </c>
      <c r="B54" s="81" t="s">
        <v>353</v>
      </c>
      <c r="C54" s="38">
        <v>0</v>
      </c>
      <c r="D54" s="64"/>
      <c r="E54" s="41"/>
    </row>
    <row r="55" spans="1:5" ht="22.5" x14ac:dyDescent="0.2">
      <c r="A55" s="80">
        <v>4177</v>
      </c>
      <c r="B55" s="81" t="s">
        <v>352</v>
      </c>
      <c r="C55" s="38">
        <v>0</v>
      </c>
      <c r="D55" s="64"/>
      <c r="E55" s="41"/>
    </row>
    <row r="56" spans="1:5" ht="22.5" x14ac:dyDescent="0.2">
      <c r="A56" s="80">
        <v>4178</v>
      </c>
      <c r="B56" s="81" t="s">
        <v>351</v>
      </c>
      <c r="C56" s="38">
        <v>0</v>
      </c>
      <c r="D56" s="64"/>
      <c r="E56" s="41"/>
    </row>
    <row r="57" spans="1:5" ht="33.75" x14ac:dyDescent="0.2">
      <c r="A57" s="139">
        <v>4200</v>
      </c>
      <c r="B57" s="142" t="s">
        <v>348</v>
      </c>
      <c r="C57" s="141">
        <f>+C58+C64</f>
        <v>2794396</v>
      </c>
      <c r="D57" s="64"/>
      <c r="E57" s="41"/>
    </row>
    <row r="58" spans="1:5" ht="22.5" x14ac:dyDescent="0.2">
      <c r="A58" s="139">
        <v>4210</v>
      </c>
      <c r="B58" s="142" t="s">
        <v>347</v>
      </c>
      <c r="C58" s="141">
        <f>SUM(C59:C63)</f>
        <v>0</v>
      </c>
      <c r="D58" s="64"/>
      <c r="E58" s="41"/>
    </row>
    <row r="59" spans="1:5" x14ac:dyDescent="0.2">
      <c r="A59" s="80">
        <v>4211</v>
      </c>
      <c r="B59" s="36" t="s">
        <v>257</v>
      </c>
      <c r="C59" s="38">
        <v>0</v>
      </c>
      <c r="D59" s="64"/>
      <c r="E59" s="41"/>
    </row>
    <row r="60" spans="1:5" x14ac:dyDescent="0.2">
      <c r="A60" s="80">
        <v>4212</v>
      </c>
      <c r="B60" s="36" t="s">
        <v>254</v>
      </c>
      <c r="C60" s="38">
        <v>0</v>
      </c>
      <c r="D60" s="64"/>
      <c r="E60" s="41"/>
    </row>
    <row r="61" spans="1:5" x14ac:dyDescent="0.2">
      <c r="A61" s="80">
        <v>4213</v>
      </c>
      <c r="B61" s="36" t="s">
        <v>251</v>
      </c>
      <c r="C61" s="38">
        <v>0</v>
      </c>
      <c r="D61" s="64"/>
      <c r="E61" s="41"/>
    </row>
    <row r="62" spans="1:5" x14ac:dyDescent="0.2">
      <c r="A62" s="80">
        <v>4214</v>
      </c>
      <c r="B62" s="36" t="s">
        <v>346</v>
      </c>
      <c r="C62" s="38">
        <v>0</v>
      </c>
      <c r="D62" s="64"/>
      <c r="E62" s="41"/>
    </row>
    <row r="63" spans="1:5" x14ac:dyDescent="0.2">
      <c r="A63" s="80">
        <v>4215</v>
      </c>
      <c r="B63" s="36" t="s">
        <v>345</v>
      </c>
      <c r="C63" s="38">
        <v>0</v>
      </c>
      <c r="D63" s="64"/>
      <c r="E63" s="41"/>
    </row>
    <row r="64" spans="1:5" x14ac:dyDescent="0.2">
      <c r="A64" s="139">
        <v>4220</v>
      </c>
      <c r="B64" s="140" t="s">
        <v>344</v>
      </c>
      <c r="C64" s="141">
        <f>SUM(C65:C68)</f>
        <v>2794396</v>
      </c>
      <c r="D64" s="64"/>
      <c r="E64" s="41"/>
    </row>
    <row r="65" spans="1:5" x14ac:dyDescent="0.2">
      <c r="A65" s="80">
        <v>4221</v>
      </c>
      <c r="B65" s="36" t="s">
        <v>343</v>
      </c>
      <c r="C65" s="38">
        <v>2794396</v>
      </c>
      <c r="D65" s="64"/>
      <c r="E65" s="41"/>
    </row>
    <row r="66" spans="1:5" x14ac:dyDescent="0.2">
      <c r="A66" s="80">
        <v>4223</v>
      </c>
      <c r="B66" s="36" t="s">
        <v>284</v>
      </c>
      <c r="C66" s="38">
        <v>0</v>
      </c>
      <c r="D66" s="64"/>
      <c r="E66" s="41"/>
    </row>
    <row r="67" spans="1:5" x14ac:dyDescent="0.2">
      <c r="A67" s="80">
        <v>4225</v>
      </c>
      <c r="B67" s="36" t="s">
        <v>276</v>
      </c>
      <c r="C67" s="38">
        <v>0</v>
      </c>
      <c r="D67" s="64"/>
      <c r="E67" s="41"/>
    </row>
    <row r="68" spans="1:5" x14ac:dyDescent="0.2">
      <c r="A68" s="80">
        <v>4227</v>
      </c>
      <c r="B68" s="36" t="s">
        <v>342</v>
      </c>
      <c r="C68" s="38">
        <v>0</v>
      </c>
      <c r="D68" s="64"/>
      <c r="E68" s="41"/>
    </row>
    <row r="69" spans="1:5" x14ac:dyDescent="0.2">
      <c r="A69" s="143">
        <v>4300</v>
      </c>
      <c r="B69" s="140" t="s">
        <v>340</v>
      </c>
      <c r="C69" s="141">
        <f>C70+C73+C79+C81+C83</f>
        <v>0</v>
      </c>
      <c r="D69" s="36"/>
      <c r="E69" s="36"/>
    </row>
    <row r="70" spans="1:5" x14ac:dyDescent="0.2">
      <c r="A70" s="143">
        <v>4310</v>
      </c>
      <c r="B70" s="140" t="s">
        <v>339</v>
      </c>
      <c r="C70" s="141">
        <f>SUM(C71:C72)</f>
        <v>0</v>
      </c>
      <c r="D70" s="36"/>
      <c r="E70" s="36"/>
    </row>
    <row r="71" spans="1:5" x14ac:dyDescent="0.2">
      <c r="A71" s="82">
        <v>4311</v>
      </c>
      <c r="B71" s="36" t="s">
        <v>338</v>
      </c>
      <c r="C71" s="38">
        <v>0</v>
      </c>
      <c r="D71" s="36"/>
      <c r="E71" s="36"/>
    </row>
    <row r="72" spans="1:5" x14ac:dyDescent="0.2">
      <c r="A72" s="82">
        <v>4319</v>
      </c>
      <c r="B72" s="36" t="s">
        <v>337</v>
      </c>
      <c r="C72" s="38">
        <v>0</v>
      </c>
      <c r="D72" s="36"/>
      <c r="E72" s="36"/>
    </row>
    <row r="73" spans="1:5" x14ac:dyDescent="0.2">
      <c r="A73" s="143">
        <v>4320</v>
      </c>
      <c r="B73" s="140" t="s">
        <v>336</v>
      </c>
      <c r="C73" s="141">
        <f>SUM(C74:C78)</f>
        <v>0</v>
      </c>
      <c r="D73" s="36"/>
      <c r="E73" s="36"/>
    </row>
    <row r="74" spans="1:5" x14ac:dyDescent="0.2">
      <c r="A74" s="82">
        <v>4321</v>
      </c>
      <c r="B74" s="36" t="s">
        <v>335</v>
      </c>
      <c r="C74" s="38">
        <v>0</v>
      </c>
      <c r="D74" s="36"/>
      <c r="E74" s="36"/>
    </row>
    <row r="75" spans="1:5" x14ac:dyDescent="0.2">
      <c r="A75" s="82">
        <v>4322</v>
      </c>
      <c r="B75" s="36" t="s">
        <v>334</v>
      </c>
      <c r="C75" s="38">
        <v>0</v>
      </c>
      <c r="D75" s="36"/>
      <c r="E75" s="36"/>
    </row>
    <row r="76" spans="1:5" x14ac:dyDescent="0.2">
      <c r="A76" s="82">
        <v>4323</v>
      </c>
      <c r="B76" s="36" t="s">
        <v>333</v>
      </c>
      <c r="C76" s="38">
        <v>0</v>
      </c>
      <c r="D76" s="36"/>
      <c r="E76" s="36"/>
    </row>
    <row r="77" spans="1:5" x14ac:dyDescent="0.2">
      <c r="A77" s="82">
        <v>4324</v>
      </c>
      <c r="B77" s="36" t="s">
        <v>332</v>
      </c>
      <c r="C77" s="38">
        <v>0</v>
      </c>
      <c r="D77" s="36"/>
      <c r="E77" s="36"/>
    </row>
    <row r="78" spans="1:5" x14ac:dyDescent="0.2">
      <c r="A78" s="82">
        <v>4325</v>
      </c>
      <c r="B78" s="36" t="s">
        <v>331</v>
      </c>
      <c r="C78" s="38">
        <v>0</v>
      </c>
      <c r="D78" s="36"/>
      <c r="E78" s="36"/>
    </row>
    <row r="79" spans="1:5" x14ac:dyDescent="0.2">
      <c r="A79" s="143">
        <v>4330</v>
      </c>
      <c r="B79" s="140" t="s">
        <v>330</v>
      </c>
      <c r="C79" s="141">
        <f>SUM(C80)</f>
        <v>0</v>
      </c>
      <c r="D79" s="36"/>
      <c r="E79" s="36"/>
    </row>
    <row r="80" spans="1:5" x14ac:dyDescent="0.2">
      <c r="A80" s="82">
        <v>4331</v>
      </c>
      <c r="B80" s="36" t="s">
        <v>330</v>
      </c>
      <c r="C80" s="38">
        <v>0</v>
      </c>
      <c r="D80" s="36"/>
      <c r="E80" s="36"/>
    </row>
    <row r="81" spans="1:5" x14ac:dyDescent="0.2">
      <c r="A81" s="143">
        <v>4340</v>
      </c>
      <c r="B81" s="140" t="s">
        <v>329</v>
      </c>
      <c r="C81" s="141">
        <f>SUM(C82)</f>
        <v>0</v>
      </c>
      <c r="D81" s="36"/>
      <c r="E81" s="36"/>
    </row>
    <row r="82" spans="1:5" x14ac:dyDescent="0.2">
      <c r="A82" s="82">
        <v>4341</v>
      </c>
      <c r="B82" s="36" t="s">
        <v>329</v>
      </c>
      <c r="C82" s="38">
        <v>0</v>
      </c>
      <c r="D82" s="36"/>
      <c r="E82" s="36"/>
    </row>
    <row r="83" spans="1:5" x14ac:dyDescent="0.2">
      <c r="A83" s="143">
        <v>4390</v>
      </c>
      <c r="B83" s="140" t="s">
        <v>323</v>
      </c>
      <c r="C83" s="141">
        <f>SUM(C84:C90)</f>
        <v>0</v>
      </c>
      <c r="D83" s="36"/>
      <c r="E83" s="36"/>
    </row>
    <row r="84" spans="1:5" x14ac:dyDescent="0.2">
      <c r="A84" s="82">
        <v>4392</v>
      </c>
      <c r="B84" s="36" t="s">
        <v>328</v>
      </c>
      <c r="C84" s="38">
        <v>0</v>
      </c>
      <c r="D84" s="36"/>
      <c r="E84" s="36"/>
    </row>
    <row r="85" spans="1:5" x14ac:dyDescent="0.2">
      <c r="A85" s="82">
        <v>4393</v>
      </c>
      <c r="B85" s="36" t="s">
        <v>327</v>
      </c>
      <c r="C85" s="38">
        <v>0</v>
      </c>
      <c r="D85" s="36"/>
      <c r="E85" s="36"/>
    </row>
    <row r="86" spans="1:5" x14ac:dyDescent="0.2">
      <c r="A86" s="82">
        <v>4394</v>
      </c>
      <c r="B86" s="36" t="s">
        <v>326</v>
      </c>
      <c r="C86" s="38">
        <v>0</v>
      </c>
      <c r="D86" s="36"/>
      <c r="E86" s="36"/>
    </row>
    <row r="87" spans="1:5" x14ac:dyDescent="0.2">
      <c r="A87" s="82">
        <v>4395</v>
      </c>
      <c r="B87" s="36" t="s">
        <v>209</v>
      </c>
      <c r="C87" s="38">
        <v>0</v>
      </c>
      <c r="D87" s="36"/>
      <c r="E87" s="36"/>
    </row>
    <row r="88" spans="1:5" x14ac:dyDescent="0.2">
      <c r="A88" s="82">
        <v>4396</v>
      </c>
      <c r="B88" s="36" t="s">
        <v>325</v>
      </c>
      <c r="C88" s="38">
        <v>0</v>
      </c>
      <c r="D88" s="36"/>
      <c r="E88" s="36"/>
    </row>
    <row r="89" spans="1:5" x14ac:dyDescent="0.2">
      <c r="A89" s="82">
        <v>4397</v>
      </c>
      <c r="B89" s="36" t="s">
        <v>324</v>
      </c>
      <c r="C89" s="38">
        <v>0</v>
      </c>
      <c r="D89" s="36"/>
      <c r="E89" s="36"/>
    </row>
    <row r="90" spans="1:5" x14ac:dyDescent="0.2">
      <c r="A90" s="82">
        <v>4399</v>
      </c>
      <c r="B90" s="36" t="s">
        <v>323</v>
      </c>
      <c r="C90" s="38">
        <v>0</v>
      </c>
      <c r="D90" s="36"/>
      <c r="E90" s="36"/>
    </row>
    <row r="91" spans="1:5" x14ac:dyDescent="0.2">
      <c r="A91" s="41"/>
      <c r="B91" s="41"/>
      <c r="C91" s="41"/>
      <c r="D91" s="41"/>
      <c r="E91" s="41"/>
    </row>
    <row r="92" spans="1:5" x14ac:dyDescent="0.2">
      <c r="A92" s="40" t="s">
        <v>613</v>
      </c>
      <c r="B92" s="40"/>
      <c r="C92" s="40"/>
      <c r="D92" s="40"/>
      <c r="E92" s="40"/>
    </row>
    <row r="93" spans="1:5" x14ac:dyDescent="0.2">
      <c r="A93" s="39" t="s">
        <v>66</v>
      </c>
      <c r="B93" s="39" t="s">
        <v>67</v>
      </c>
      <c r="C93" s="39" t="s">
        <v>68</v>
      </c>
      <c r="D93" s="39" t="s">
        <v>321</v>
      </c>
      <c r="E93" s="39" t="s">
        <v>611</v>
      </c>
    </row>
    <row r="94" spans="1:5" x14ac:dyDescent="0.2">
      <c r="A94" s="143">
        <v>5000</v>
      </c>
      <c r="B94" s="140" t="s">
        <v>320</v>
      </c>
      <c r="C94" s="141">
        <f>C95+C123+C156+C166+C181+C210</f>
        <v>2996721.07</v>
      </c>
      <c r="D94" s="144">
        <v>1</v>
      </c>
      <c r="E94" s="36"/>
    </row>
    <row r="95" spans="1:5" x14ac:dyDescent="0.2">
      <c r="A95" s="143">
        <v>5100</v>
      </c>
      <c r="B95" s="140" t="s">
        <v>319</v>
      </c>
      <c r="C95" s="141">
        <f>C96+C103+C113</f>
        <v>2300026.8199999998</v>
      </c>
      <c r="D95" s="144">
        <f>C95/$C$94</f>
        <v>0.76751448208691642</v>
      </c>
      <c r="E95" s="36"/>
    </row>
    <row r="96" spans="1:5" x14ac:dyDescent="0.2">
      <c r="A96" s="143">
        <v>5110</v>
      </c>
      <c r="B96" s="140" t="s">
        <v>318</v>
      </c>
      <c r="C96" s="141">
        <f>SUM(C97:C102)</f>
        <v>1955418.6099999999</v>
      </c>
      <c r="D96" s="144">
        <f t="shared" ref="D96:D159" si="0">C96/$C$94</f>
        <v>0.65251939180312168</v>
      </c>
      <c r="E96" s="36"/>
    </row>
    <row r="97" spans="1:5" x14ac:dyDescent="0.2">
      <c r="A97" s="82">
        <v>5111</v>
      </c>
      <c r="B97" s="36" t="s">
        <v>317</v>
      </c>
      <c r="C97" s="38">
        <v>1191085</v>
      </c>
      <c r="D97" s="77">
        <f t="shared" si="0"/>
        <v>0.39746275084587707</v>
      </c>
      <c r="E97" s="36"/>
    </row>
    <row r="98" spans="1:5" x14ac:dyDescent="0.2">
      <c r="A98" s="82">
        <v>5112</v>
      </c>
      <c r="B98" s="36" t="s">
        <v>316</v>
      </c>
      <c r="C98" s="38">
        <v>75278</v>
      </c>
      <c r="D98" s="77">
        <f t="shared" si="0"/>
        <v>2.5120122374285573E-2</v>
      </c>
      <c r="E98" s="36"/>
    </row>
    <row r="99" spans="1:5" x14ac:dyDescent="0.2">
      <c r="A99" s="82">
        <v>5113</v>
      </c>
      <c r="B99" s="36" t="s">
        <v>315</v>
      </c>
      <c r="C99" s="38">
        <v>242926.66</v>
      </c>
      <c r="D99" s="77">
        <f t="shared" si="0"/>
        <v>8.1064154562773508E-2</v>
      </c>
      <c r="E99" s="36"/>
    </row>
    <row r="100" spans="1:5" x14ac:dyDescent="0.2">
      <c r="A100" s="82">
        <v>5114</v>
      </c>
      <c r="B100" s="36" t="s">
        <v>314</v>
      </c>
      <c r="C100" s="38">
        <v>93585.94</v>
      </c>
      <c r="D100" s="77">
        <f t="shared" si="0"/>
        <v>3.1229446389550032E-2</v>
      </c>
      <c r="E100" s="36"/>
    </row>
    <row r="101" spans="1:5" x14ac:dyDescent="0.2">
      <c r="A101" s="82">
        <v>5115</v>
      </c>
      <c r="B101" s="36" t="s">
        <v>313</v>
      </c>
      <c r="C101" s="38">
        <v>352543.01</v>
      </c>
      <c r="D101" s="77">
        <f t="shared" si="0"/>
        <v>0.11764291763063554</v>
      </c>
      <c r="E101" s="36"/>
    </row>
    <row r="102" spans="1:5" x14ac:dyDescent="0.2">
      <c r="A102" s="82">
        <v>5116</v>
      </c>
      <c r="B102" s="36" t="s">
        <v>312</v>
      </c>
      <c r="C102" s="38">
        <v>0</v>
      </c>
      <c r="D102" s="77">
        <f t="shared" si="0"/>
        <v>0</v>
      </c>
      <c r="E102" s="36"/>
    </row>
    <row r="103" spans="1:5" x14ac:dyDescent="0.2">
      <c r="A103" s="143">
        <v>5120</v>
      </c>
      <c r="B103" s="140" t="s">
        <v>311</v>
      </c>
      <c r="C103" s="141">
        <f>SUM(C104:C112)</f>
        <v>231155.66999999998</v>
      </c>
      <c r="D103" s="144">
        <f t="shared" si="0"/>
        <v>7.7136198064640032E-2</v>
      </c>
      <c r="E103" s="36"/>
    </row>
    <row r="104" spans="1:5" x14ac:dyDescent="0.2">
      <c r="A104" s="82">
        <v>5121</v>
      </c>
      <c r="B104" s="36" t="s">
        <v>310</v>
      </c>
      <c r="C104" s="38">
        <v>30931.86</v>
      </c>
      <c r="D104" s="77">
        <f t="shared" si="0"/>
        <v>1.032190159760181E-2</v>
      </c>
      <c r="E104" s="36"/>
    </row>
    <row r="105" spans="1:5" x14ac:dyDescent="0.2">
      <c r="A105" s="82">
        <v>5122</v>
      </c>
      <c r="B105" s="36" t="s">
        <v>309</v>
      </c>
      <c r="C105" s="38">
        <v>0</v>
      </c>
      <c r="D105" s="77">
        <f t="shared" si="0"/>
        <v>0</v>
      </c>
      <c r="E105" s="36"/>
    </row>
    <row r="106" spans="1:5" x14ac:dyDescent="0.2">
      <c r="A106" s="82">
        <v>5123</v>
      </c>
      <c r="B106" s="36" t="s">
        <v>308</v>
      </c>
      <c r="C106" s="38">
        <v>0</v>
      </c>
      <c r="D106" s="77">
        <f t="shared" si="0"/>
        <v>0</v>
      </c>
      <c r="E106" s="36"/>
    </row>
    <row r="107" spans="1:5" x14ac:dyDescent="0.2">
      <c r="A107" s="82">
        <v>5124</v>
      </c>
      <c r="B107" s="36" t="s">
        <v>307</v>
      </c>
      <c r="C107" s="38">
        <v>2732</v>
      </c>
      <c r="D107" s="77">
        <f t="shared" si="0"/>
        <v>9.1166309315534667E-4</v>
      </c>
      <c r="E107" s="36"/>
    </row>
    <row r="108" spans="1:5" x14ac:dyDescent="0.2">
      <c r="A108" s="82">
        <v>5125</v>
      </c>
      <c r="B108" s="36" t="s">
        <v>306</v>
      </c>
      <c r="C108" s="38">
        <v>0</v>
      </c>
      <c r="D108" s="77">
        <f t="shared" si="0"/>
        <v>0</v>
      </c>
      <c r="E108" s="36"/>
    </row>
    <row r="109" spans="1:5" x14ac:dyDescent="0.2">
      <c r="A109" s="82">
        <v>5126</v>
      </c>
      <c r="B109" s="36" t="s">
        <v>305</v>
      </c>
      <c r="C109" s="38">
        <v>27244.57</v>
      </c>
      <c r="D109" s="77">
        <f t="shared" si="0"/>
        <v>9.0914600870744371E-3</v>
      </c>
      <c r="E109" s="36"/>
    </row>
    <row r="110" spans="1:5" x14ac:dyDescent="0.2">
      <c r="A110" s="82">
        <v>5127</v>
      </c>
      <c r="B110" s="36" t="s">
        <v>304</v>
      </c>
      <c r="C110" s="38">
        <v>134552.68</v>
      </c>
      <c r="D110" s="77">
        <f t="shared" si="0"/>
        <v>4.4899967950637464E-2</v>
      </c>
      <c r="E110" s="36"/>
    </row>
    <row r="111" spans="1:5" x14ac:dyDescent="0.2">
      <c r="A111" s="82">
        <v>5128</v>
      </c>
      <c r="B111" s="36" t="s">
        <v>303</v>
      </c>
      <c r="C111" s="38">
        <v>0</v>
      </c>
      <c r="D111" s="77">
        <f t="shared" si="0"/>
        <v>0</v>
      </c>
      <c r="E111" s="36"/>
    </row>
    <row r="112" spans="1:5" x14ac:dyDescent="0.2">
      <c r="A112" s="82">
        <v>5129</v>
      </c>
      <c r="B112" s="36" t="s">
        <v>302</v>
      </c>
      <c r="C112" s="38">
        <v>35694.559999999998</v>
      </c>
      <c r="D112" s="77">
        <f t="shared" si="0"/>
        <v>1.1911205336170978E-2</v>
      </c>
      <c r="E112" s="36"/>
    </row>
    <row r="113" spans="1:5" x14ac:dyDescent="0.2">
      <c r="A113" s="143">
        <v>5130</v>
      </c>
      <c r="B113" s="140" t="s">
        <v>301</v>
      </c>
      <c r="C113" s="141">
        <f>SUM(C114:C122)</f>
        <v>113452.54000000001</v>
      </c>
      <c r="D113" s="144">
        <f t="shared" si="0"/>
        <v>3.785889221915472E-2</v>
      </c>
      <c r="E113" s="36"/>
    </row>
    <row r="114" spans="1:5" x14ac:dyDescent="0.2">
      <c r="A114" s="82">
        <v>5131</v>
      </c>
      <c r="B114" s="36" t="s">
        <v>300</v>
      </c>
      <c r="C114" s="38">
        <v>0</v>
      </c>
      <c r="D114" s="77">
        <f t="shared" si="0"/>
        <v>0</v>
      </c>
      <c r="E114" s="36"/>
    </row>
    <row r="115" spans="1:5" x14ac:dyDescent="0.2">
      <c r="A115" s="82">
        <v>5132</v>
      </c>
      <c r="B115" s="36" t="s">
        <v>299</v>
      </c>
      <c r="C115" s="38">
        <v>334.08</v>
      </c>
      <c r="D115" s="77">
        <f t="shared" si="0"/>
        <v>1.1148184705759084E-4</v>
      </c>
      <c r="E115" s="36"/>
    </row>
    <row r="116" spans="1:5" x14ac:dyDescent="0.2">
      <c r="A116" s="82">
        <v>5133</v>
      </c>
      <c r="B116" s="36" t="s">
        <v>298</v>
      </c>
      <c r="C116" s="38">
        <v>1750</v>
      </c>
      <c r="D116" s="77">
        <f t="shared" si="0"/>
        <v>5.8397160066685824E-4</v>
      </c>
      <c r="E116" s="36"/>
    </row>
    <row r="117" spans="1:5" x14ac:dyDescent="0.2">
      <c r="A117" s="82">
        <v>5134</v>
      </c>
      <c r="B117" s="36" t="s">
        <v>297</v>
      </c>
      <c r="C117" s="38">
        <v>37481.599999999999</v>
      </c>
      <c r="D117" s="77">
        <f t="shared" si="0"/>
        <v>1.2507537112888521E-2</v>
      </c>
      <c r="E117" s="36"/>
    </row>
    <row r="118" spans="1:5" x14ac:dyDescent="0.2">
      <c r="A118" s="82">
        <v>5135</v>
      </c>
      <c r="B118" s="36" t="s">
        <v>296</v>
      </c>
      <c r="C118" s="38">
        <v>6943.76</v>
      </c>
      <c r="D118" s="77">
        <f t="shared" si="0"/>
        <v>2.3171192239122879E-3</v>
      </c>
      <c r="E118" s="36"/>
    </row>
    <row r="119" spans="1:5" x14ac:dyDescent="0.2">
      <c r="A119" s="82">
        <v>5136</v>
      </c>
      <c r="B119" s="36" t="s">
        <v>295</v>
      </c>
      <c r="C119" s="38">
        <v>0</v>
      </c>
      <c r="D119" s="77">
        <f t="shared" si="0"/>
        <v>0</v>
      </c>
      <c r="E119" s="36"/>
    </row>
    <row r="120" spans="1:5" x14ac:dyDescent="0.2">
      <c r="A120" s="82">
        <v>5137</v>
      </c>
      <c r="B120" s="36" t="s">
        <v>294</v>
      </c>
      <c r="C120" s="38">
        <v>184</v>
      </c>
      <c r="D120" s="77">
        <f t="shared" si="0"/>
        <v>6.1400442584401096E-5</v>
      </c>
      <c r="E120" s="36"/>
    </row>
    <row r="121" spans="1:5" x14ac:dyDescent="0.2">
      <c r="A121" s="82">
        <v>5138</v>
      </c>
      <c r="B121" s="36" t="s">
        <v>293</v>
      </c>
      <c r="C121" s="38">
        <v>21913.1</v>
      </c>
      <c r="D121" s="77">
        <f t="shared" si="0"/>
        <v>7.3123589043273887E-3</v>
      </c>
      <c r="E121" s="36"/>
    </row>
    <row r="122" spans="1:5" x14ac:dyDescent="0.2">
      <c r="A122" s="82">
        <v>5139</v>
      </c>
      <c r="B122" s="36" t="s">
        <v>292</v>
      </c>
      <c r="C122" s="38">
        <v>44846</v>
      </c>
      <c r="D122" s="77">
        <f t="shared" si="0"/>
        <v>1.4965023087717671E-2</v>
      </c>
      <c r="E122" s="36"/>
    </row>
    <row r="123" spans="1:5" x14ac:dyDescent="0.2">
      <c r="A123" s="143">
        <v>5200</v>
      </c>
      <c r="B123" s="140" t="s">
        <v>291</v>
      </c>
      <c r="C123" s="141">
        <f>C124+C127+C130+C133+C138+C142+C145+C147+C153</f>
        <v>598629.18000000005</v>
      </c>
      <c r="D123" s="144">
        <f t="shared" si="0"/>
        <v>0.19976139454313646</v>
      </c>
      <c r="E123" s="36"/>
    </row>
    <row r="124" spans="1:5" x14ac:dyDescent="0.2">
      <c r="A124" s="143">
        <v>5210</v>
      </c>
      <c r="B124" s="140" t="s">
        <v>290</v>
      </c>
      <c r="C124" s="141">
        <f>SUM(C125:C126)</f>
        <v>0</v>
      </c>
      <c r="D124" s="144">
        <f t="shared" si="0"/>
        <v>0</v>
      </c>
      <c r="E124" s="36"/>
    </row>
    <row r="125" spans="1:5" x14ac:dyDescent="0.2">
      <c r="A125" s="82">
        <v>5211</v>
      </c>
      <c r="B125" s="36" t="s">
        <v>289</v>
      </c>
      <c r="C125" s="38">
        <v>0</v>
      </c>
      <c r="D125" s="77">
        <f t="shared" si="0"/>
        <v>0</v>
      </c>
      <c r="E125" s="36"/>
    </row>
    <row r="126" spans="1:5" x14ac:dyDescent="0.2">
      <c r="A126" s="82">
        <v>5212</v>
      </c>
      <c r="B126" s="36" t="s">
        <v>288</v>
      </c>
      <c r="C126" s="38">
        <v>0</v>
      </c>
      <c r="D126" s="77">
        <f t="shared" si="0"/>
        <v>0</v>
      </c>
      <c r="E126" s="36"/>
    </row>
    <row r="127" spans="1:5" x14ac:dyDescent="0.2">
      <c r="A127" s="143">
        <v>5220</v>
      </c>
      <c r="B127" s="140" t="s">
        <v>287</v>
      </c>
      <c r="C127" s="141">
        <f>SUM(C128:C129)</f>
        <v>0</v>
      </c>
      <c r="D127" s="144">
        <f t="shared" si="0"/>
        <v>0</v>
      </c>
      <c r="E127" s="36"/>
    </row>
    <row r="128" spans="1:5" x14ac:dyDescent="0.2">
      <c r="A128" s="82">
        <v>5221</v>
      </c>
      <c r="B128" s="36" t="s">
        <v>286</v>
      </c>
      <c r="C128" s="38">
        <v>0</v>
      </c>
      <c r="D128" s="77">
        <f t="shared" si="0"/>
        <v>0</v>
      </c>
      <c r="E128" s="36"/>
    </row>
    <row r="129" spans="1:5" x14ac:dyDescent="0.2">
      <c r="A129" s="82">
        <v>5222</v>
      </c>
      <c r="B129" s="36" t="s">
        <v>285</v>
      </c>
      <c r="C129" s="38">
        <v>0</v>
      </c>
      <c r="D129" s="77">
        <f t="shared" si="0"/>
        <v>0</v>
      </c>
      <c r="E129" s="36"/>
    </row>
    <row r="130" spans="1:5" x14ac:dyDescent="0.2">
      <c r="A130" s="143">
        <v>5230</v>
      </c>
      <c r="B130" s="140" t="s">
        <v>284</v>
      </c>
      <c r="C130" s="141">
        <f>SUM(C131:C132)</f>
        <v>0</v>
      </c>
      <c r="D130" s="144">
        <f t="shared" si="0"/>
        <v>0</v>
      </c>
      <c r="E130" s="36"/>
    </row>
    <row r="131" spans="1:5" x14ac:dyDescent="0.2">
      <c r="A131" s="82">
        <v>5231</v>
      </c>
      <c r="B131" s="36" t="s">
        <v>283</v>
      </c>
      <c r="C131" s="38">
        <v>0</v>
      </c>
      <c r="D131" s="77">
        <f t="shared" si="0"/>
        <v>0</v>
      </c>
      <c r="E131" s="36"/>
    </row>
    <row r="132" spans="1:5" x14ac:dyDescent="0.2">
      <c r="A132" s="82">
        <v>5232</v>
      </c>
      <c r="B132" s="36" t="s">
        <v>282</v>
      </c>
      <c r="C132" s="38">
        <v>0</v>
      </c>
      <c r="D132" s="77">
        <f t="shared" si="0"/>
        <v>0</v>
      </c>
      <c r="E132" s="36"/>
    </row>
    <row r="133" spans="1:5" x14ac:dyDescent="0.2">
      <c r="A133" s="143">
        <v>5240</v>
      </c>
      <c r="B133" s="140" t="s">
        <v>281</v>
      </c>
      <c r="C133" s="141">
        <f>SUM(C134:C137)</f>
        <v>598629.18000000005</v>
      </c>
      <c r="D133" s="144">
        <f t="shared" si="0"/>
        <v>0.19976139454313646</v>
      </c>
      <c r="E133" s="36"/>
    </row>
    <row r="134" spans="1:5" x14ac:dyDescent="0.2">
      <c r="A134" s="82">
        <v>5241</v>
      </c>
      <c r="B134" s="36" t="s">
        <v>280</v>
      </c>
      <c r="C134" s="38">
        <v>594469.18000000005</v>
      </c>
      <c r="D134" s="77">
        <f t="shared" si="0"/>
        <v>0.19837321062383698</v>
      </c>
      <c r="E134" s="36"/>
    </row>
    <row r="135" spans="1:5" x14ac:dyDescent="0.2">
      <c r="A135" s="82">
        <v>5242</v>
      </c>
      <c r="B135" s="36" t="s">
        <v>279</v>
      </c>
      <c r="C135" s="38">
        <v>4160</v>
      </c>
      <c r="D135" s="77">
        <f t="shared" si="0"/>
        <v>1.3881839192995029E-3</v>
      </c>
      <c r="E135" s="36"/>
    </row>
    <row r="136" spans="1:5" x14ac:dyDescent="0.2">
      <c r="A136" s="82">
        <v>5243</v>
      </c>
      <c r="B136" s="36" t="s">
        <v>278</v>
      </c>
      <c r="C136" s="38">
        <v>0</v>
      </c>
      <c r="D136" s="77">
        <f t="shared" si="0"/>
        <v>0</v>
      </c>
      <c r="E136" s="36"/>
    </row>
    <row r="137" spans="1:5" x14ac:dyDescent="0.2">
      <c r="A137" s="82">
        <v>5244</v>
      </c>
      <c r="B137" s="36" t="s">
        <v>277</v>
      </c>
      <c r="C137" s="38">
        <v>0</v>
      </c>
      <c r="D137" s="77">
        <f t="shared" si="0"/>
        <v>0</v>
      </c>
      <c r="E137" s="36"/>
    </row>
    <row r="138" spans="1:5" x14ac:dyDescent="0.2">
      <c r="A138" s="143">
        <v>5250</v>
      </c>
      <c r="B138" s="140" t="s">
        <v>276</v>
      </c>
      <c r="C138" s="141">
        <f>SUM(C139:C141)</f>
        <v>0</v>
      </c>
      <c r="D138" s="144">
        <f t="shared" si="0"/>
        <v>0</v>
      </c>
      <c r="E138" s="36"/>
    </row>
    <row r="139" spans="1:5" x14ac:dyDescent="0.2">
      <c r="A139" s="82">
        <v>5251</v>
      </c>
      <c r="B139" s="36" t="s">
        <v>275</v>
      </c>
      <c r="C139" s="38">
        <v>0</v>
      </c>
      <c r="D139" s="77">
        <f t="shared" si="0"/>
        <v>0</v>
      </c>
      <c r="E139" s="36"/>
    </row>
    <row r="140" spans="1:5" x14ac:dyDescent="0.2">
      <c r="A140" s="82">
        <v>5252</v>
      </c>
      <c r="B140" s="36" t="s">
        <v>274</v>
      </c>
      <c r="C140" s="38">
        <v>0</v>
      </c>
      <c r="D140" s="77">
        <f t="shared" si="0"/>
        <v>0</v>
      </c>
      <c r="E140" s="36"/>
    </row>
    <row r="141" spans="1:5" x14ac:dyDescent="0.2">
      <c r="A141" s="82">
        <v>5259</v>
      </c>
      <c r="B141" s="36" t="s">
        <v>273</v>
      </c>
      <c r="C141" s="38">
        <v>0</v>
      </c>
      <c r="D141" s="77">
        <f t="shared" si="0"/>
        <v>0</v>
      </c>
      <c r="E141" s="36"/>
    </row>
    <row r="142" spans="1:5" x14ac:dyDescent="0.2">
      <c r="A142" s="143">
        <v>5260</v>
      </c>
      <c r="B142" s="140" t="s">
        <v>272</v>
      </c>
      <c r="C142" s="141">
        <f>SUM(C143:C144)</f>
        <v>0</v>
      </c>
      <c r="D142" s="144">
        <f t="shared" si="0"/>
        <v>0</v>
      </c>
      <c r="E142" s="36"/>
    </row>
    <row r="143" spans="1:5" x14ac:dyDescent="0.2">
      <c r="A143" s="82">
        <v>5261</v>
      </c>
      <c r="B143" s="36" t="s">
        <v>271</v>
      </c>
      <c r="C143" s="38">
        <v>0</v>
      </c>
      <c r="D143" s="77">
        <f t="shared" si="0"/>
        <v>0</v>
      </c>
      <c r="E143" s="36"/>
    </row>
    <row r="144" spans="1:5" x14ac:dyDescent="0.2">
      <c r="A144" s="82">
        <v>5262</v>
      </c>
      <c r="B144" s="36" t="s">
        <v>270</v>
      </c>
      <c r="C144" s="38">
        <v>0</v>
      </c>
      <c r="D144" s="77">
        <f t="shared" si="0"/>
        <v>0</v>
      </c>
      <c r="E144" s="36"/>
    </row>
    <row r="145" spans="1:5" x14ac:dyDescent="0.2">
      <c r="A145" s="143">
        <v>5270</v>
      </c>
      <c r="B145" s="140" t="s">
        <v>269</v>
      </c>
      <c r="C145" s="141">
        <f>SUM(C146)</f>
        <v>0</v>
      </c>
      <c r="D145" s="144">
        <f t="shared" si="0"/>
        <v>0</v>
      </c>
      <c r="E145" s="36"/>
    </row>
    <row r="146" spans="1:5" x14ac:dyDescent="0.2">
      <c r="A146" s="82">
        <v>5271</v>
      </c>
      <c r="B146" s="36" t="s">
        <v>268</v>
      </c>
      <c r="C146" s="38">
        <v>0</v>
      </c>
      <c r="D146" s="77">
        <f t="shared" si="0"/>
        <v>0</v>
      </c>
      <c r="E146" s="36"/>
    </row>
    <row r="147" spans="1:5" x14ac:dyDescent="0.2">
      <c r="A147" s="143">
        <v>5280</v>
      </c>
      <c r="B147" s="140" t="s">
        <v>267</v>
      </c>
      <c r="C147" s="141">
        <f>SUM(C148:C152)</f>
        <v>0</v>
      </c>
      <c r="D147" s="144">
        <f t="shared" si="0"/>
        <v>0</v>
      </c>
      <c r="E147" s="36"/>
    </row>
    <row r="148" spans="1:5" x14ac:dyDescent="0.2">
      <c r="A148" s="82">
        <v>5281</v>
      </c>
      <c r="B148" s="36" t="s">
        <v>266</v>
      </c>
      <c r="C148" s="38">
        <v>0</v>
      </c>
      <c r="D148" s="77">
        <f t="shared" si="0"/>
        <v>0</v>
      </c>
      <c r="E148" s="36"/>
    </row>
    <row r="149" spans="1:5" x14ac:dyDescent="0.2">
      <c r="A149" s="82">
        <v>5282</v>
      </c>
      <c r="B149" s="36" t="s">
        <v>265</v>
      </c>
      <c r="C149" s="38">
        <v>0</v>
      </c>
      <c r="D149" s="77">
        <f t="shared" si="0"/>
        <v>0</v>
      </c>
      <c r="E149" s="36"/>
    </row>
    <row r="150" spans="1:5" x14ac:dyDescent="0.2">
      <c r="A150" s="82">
        <v>5283</v>
      </c>
      <c r="B150" s="36" t="s">
        <v>264</v>
      </c>
      <c r="C150" s="38">
        <v>0</v>
      </c>
      <c r="D150" s="77">
        <f t="shared" si="0"/>
        <v>0</v>
      </c>
      <c r="E150" s="36"/>
    </row>
    <row r="151" spans="1:5" x14ac:dyDescent="0.2">
      <c r="A151" s="82">
        <v>5284</v>
      </c>
      <c r="B151" s="36" t="s">
        <v>263</v>
      </c>
      <c r="C151" s="38">
        <v>0</v>
      </c>
      <c r="D151" s="77">
        <f t="shared" si="0"/>
        <v>0</v>
      </c>
      <c r="E151" s="36"/>
    </row>
    <row r="152" spans="1:5" x14ac:dyDescent="0.2">
      <c r="A152" s="82">
        <v>5285</v>
      </c>
      <c r="B152" s="36" t="s">
        <v>262</v>
      </c>
      <c r="C152" s="38">
        <v>0</v>
      </c>
      <c r="D152" s="77">
        <f t="shared" si="0"/>
        <v>0</v>
      </c>
      <c r="E152" s="36"/>
    </row>
    <row r="153" spans="1:5" x14ac:dyDescent="0.2">
      <c r="A153" s="143">
        <v>5290</v>
      </c>
      <c r="B153" s="140" t="s">
        <v>261</v>
      </c>
      <c r="C153" s="141">
        <f>SUM(C154:C155)</f>
        <v>0</v>
      </c>
      <c r="D153" s="144">
        <f t="shared" si="0"/>
        <v>0</v>
      </c>
      <c r="E153" s="36"/>
    </row>
    <row r="154" spans="1:5" x14ac:dyDescent="0.2">
      <c r="A154" s="82">
        <v>5291</v>
      </c>
      <c r="B154" s="36" t="s">
        <v>260</v>
      </c>
      <c r="C154" s="38">
        <v>0</v>
      </c>
      <c r="D154" s="77">
        <f t="shared" si="0"/>
        <v>0</v>
      </c>
      <c r="E154" s="36"/>
    </row>
    <row r="155" spans="1:5" x14ac:dyDescent="0.2">
      <c r="A155" s="82">
        <v>5292</v>
      </c>
      <c r="B155" s="36" t="s">
        <v>259</v>
      </c>
      <c r="C155" s="38">
        <v>0</v>
      </c>
      <c r="D155" s="77">
        <f t="shared" si="0"/>
        <v>0</v>
      </c>
      <c r="E155" s="36"/>
    </row>
    <row r="156" spans="1:5" x14ac:dyDescent="0.2">
      <c r="A156" s="143">
        <v>5300</v>
      </c>
      <c r="B156" s="140" t="s">
        <v>258</v>
      </c>
      <c r="C156" s="141">
        <f>C157+C160+C163</f>
        <v>0</v>
      </c>
      <c r="D156" s="144">
        <f t="shared" si="0"/>
        <v>0</v>
      </c>
      <c r="E156" s="36"/>
    </row>
    <row r="157" spans="1:5" x14ac:dyDescent="0.2">
      <c r="A157" s="143">
        <v>5310</v>
      </c>
      <c r="B157" s="140" t="s">
        <v>257</v>
      </c>
      <c r="C157" s="141">
        <f>C158+C159</f>
        <v>0</v>
      </c>
      <c r="D157" s="144">
        <f t="shared" si="0"/>
        <v>0</v>
      </c>
      <c r="E157" s="36"/>
    </row>
    <row r="158" spans="1:5" x14ac:dyDescent="0.2">
      <c r="A158" s="82">
        <v>5311</v>
      </c>
      <c r="B158" s="36" t="s">
        <v>256</v>
      </c>
      <c r="C158" s="38">
        <v>0</v>
      </c>
      <c r="D158" s="77">
        <f t="shared" si="0"/>
        <v>0</v>
      </c>
      <c r="E158" s="36"/>
    </row>
    <row r="159" spans="1:5" x14ac:dyDescent="0.2">
      <c r="A159" s="82">
        <v>5312</v>
      </c>
      <c r="B159" s="36" t="s">
        <v>255</v>
      </c>
      <c r="C159" s="38">
        <v>0</v>
      </c>
      <c r="D159" s="77">
        <f t="shared" si="0"/>
        <v>0</v>
      </c>
      <c r="E159" s="36"/>
    </row>
    <row r="160" spans="1:5" x14ac:dyDescent="0.2">
      <c r="A160" s="143">
        <v>5320</v>
      </c>
      <c r="B160" s="140" t="s">
        <v>254</v>
      </c>
      <c r="C160" s="141">
        <f>SUM(C161:C162)</f>
        <v>0</v>
      </c>
      <c r="D160" s="144">
        <f t="shared" ref="D160:D212" si="1">C160/$C$94</f>
        <v>0</v>
      </c>
      <c r="E160" s="36"/>
    </row>
    <row r="161" spans="1:5" x14ac:dyDescent="0.2">
      <c r="A161" s="82">
        <v>5321</v>
      </c>
      <c r="B161" s="36" t="s">
        <v>253</v>
      </c>
      <c r="C161" s="38">
        <v>0</v>
      </c>
      <c r="D161" s="77">
        <f t="shared" si="1"/>
        <v>0</v>
      </c>
      <c r="E161" s="36"/>
    </row>
    <row r="162" spans="1:5" x14ac:dyDescent="0.2">
      <c r="A162" s="82">
        <v>5322</v>
      </c>
      <c r="B162" s="36" t="s">
        <v>252</v>
      </c>
      <c r="C162" s="38">
        <v>0</v>
      </c>
      <c r="D162" s="77">
        <f t="shared" si="1"/>
        <v>0</v>
      </c>
      <c r="E162" s="36"/>
    </row>
    <row r="163" spans="1:5" x14ac:dyDescent="0.2">
      <c r="A163" s="143">
        <v>5330</v>
      </c>
      <c r="B163" s="140" t="s">
        <v>251</v>
      </c>
      <c r="C163" s="141">
        <f>SUM(C164:C165)</f>
        <v>0</v>
      </c>
      <c r="D163" s="144">
        <f t="shared" si="1"/>
        <v>0</v>
      </c>
      <c r="E163" s="36"/>
    </row>
    <row r="164" spans="1:5" x14ac:dyDescent="0.2">
      <c r="A164" s="82">
        <v>5331</v>
      </c>
      <c r="B164" s="36" t="s">
        <v>250</v>
      </c>
      <c r="C164" s="38">
        <v>0</v>
      </c>
      <c r="D164" s="77">
        <f t="shared" si="1"/>
        <v>0</v>
      </c>
      <c r="E164" s="36"/>
    </row>
    <row r="165" spans="1:5" x14ac:dyDescent="0.2">
      <c r="A165" s="82">
        <v>5332</v>
      </c>
      <c r="B165" s="36" t="s">
        <v>249</v>
      </c>
      <c r="C165" s="38">
        <v>0</v>
      </c>
      <c r="D165" s="77">
        <f t="shared" si="1"/>
        <v>0</v>
      </c>
      <c r="E165" s="36"/>
    </row>
    <row r="166" spans="1:5" x14ac:dyDescent="0.2">
      <c r="A166" s="143">
        <v>5400</v>
      </c>
      <c r="B166" s="140" t="s">
        <v>248</v>
      </c>
      <c r="C166" s="141">
        <f>C167+C170+C173+C176+C178</f>
        <v>0</v>
      </c>
      <c r="D166" s="144">
        <f t="shared" si="1"/>
        <v>0</v>
      </c>
      <c r="E166" s="36"/>
    </row>
    <row r="167" spans="1:5" x14ac:dyDescent="0.2">
      <c r="A167" s="143">
        <v>5410</v>
      </c>
      <c r="B167" s="140" t="s">
        <v>247</v>
      </c>
      <c r="C167" s="141">
        <f>SUM(C168:C169)</f>
        <v>0</v>
      </c>
      <c r="D167" s="144">
        <f t="shared" si="1"/>
        <v>0</v>
      </c>
      <c r="E167" s="36"/>
    </row>
    <row r="168" spans="1:5" x14ac:dyDescent="0.2">
      <c r="A168" s="82">
        <v>5411</v>
      </c>
      <c r="B168" s="36" t="s">
        <v>246</v>
      </c>
      <c r="C168" s="38">
        <v>0</v>
      </c>
      <c r="D168" s="77">
        <f t="shared" si="1"/>
        <v>0</v>
      </c>
      <c r="E168" s="36"/>
    </row>
    <row r="169" spans="1:5" x14ac:dyDescent="0.2">
      <c r="A169" s="82">
        <v>5412</v>
      </c>
      <c r="B169" s="36" t="s">
        <v>245</v>
      </c>
      <c r="C169" s="38">
        <v>0</v>
      </c>
      <c r="D169" s="77">
        <f t="shared" si="1"/>
        <v>0</v>
      </c>
      <c r="E169" s="36"/>
    </row>
    <row r="170" spans="1:5" x14ac:dyDescent="0.2">
      <c r="A170" s="143">
        <v>5420</v>
      </c>
      <c r="B170" s="140" t="s">
        <v>244</v>
      </c>
      <c r="C170" s="141">
        <f>SUM(C171:C172)</f>
        <v>0</v>
      </c>
      <c r="D170" s="144">
        <f t="shared" si="1"/>
        <v>0</v>
      </c>
      <c r="E170" s="36"/>
    </row>
    <row r="171" spans="1:5" x14ac:dyDescent="0.2">
      <c r="A171" s="82">
        <v>5421</v>
      </c>
      <c r="B171" s="36" t="s">
        <v>243</v>
      </c>
      <c r="C171" s="38">
        <v>0</v>
      </c>
      <c r="D171" s="77">
        <f t="shared" si="1"/>
        <v>0</v>
      </c>
      <c r="E171" s="36"/>
    </row>
    <row r="172" spans="1:5" x14ac:dyDescent="0.2">
      <c r="A172" s="82">
        <v>5422</v>
      </c>
      <c r="B172" s="36" t="s">
        <v>242</v>
      </c>
      <c r="C172" s="38">
        <v>0</v>
      </c>
      <c r="D172" s="77">
        <f t="shared" si="1"/>
        <v>0</v>
      </c>
      <c r="E172" s="36"/>
    </row>
    <row r="173" spans="1:5" x14ac:dyDescent="0.2">
      <c r="A173" s="143">
        <v>5430</v>
      </c>
      <c r="B173" s="140" t="s">
        <v>241</v>
      </c>
      <c r="C173" s="141">
        <f>SUM(C174:C175)</f>
        <v>0</v>
      </c>
      <c r="D173" s="144">
        <f t="shared" si="1"/>
        <v>0</v>
      </c>
      <c r="E173" s="36"/>
    </row>
    <row r="174" spans="1:5" x14ac:dyDescent="0.2">
      <c r="A174" s="82">
        <v>5431</v>
      </c>
      <c r="B174" s="36" t="s">
        <v>240</v>
      </c>
      <c r="C174" s="38">
        <v>0</v>
      </c>
      <c r="D174" s="77">
        <f t="shared" si="1"/>
        <v>0</v>
      </c>
      <c r="E174" s="36"/>
    </row>
    <row r="175" spans="1:5" x14ac:dyDescent="0.2">
      <c r="A175" s="82">
        <v>5432</v>
      </c>
      <c r="B175" s="36" t="s">
        <v>239</v>
      </c>
      <c r="C175" s="38">
        <v>0</v>
      </c>
      <c r="D175" s="77">
        <f t="shared" si="1"/>
        <v>0</v>
      </c>
      <c r="E175" s="36"/>
    </row>
    <row r="176" spans="1:5" x14ac:dyDescent="0.2">
      <c r="A176" s="143">
        <v>5440</v>
      </c>
      <c r="B176" s="140" t="s">
        <v>238</v>
      </c>
      <c r="C176" s="141">
        <f>SUM(C177)</f>
        <v>0</v>
      </c>
      <c r="D176" s="144">
        <f t="shared" si="1"/>
        <v>0</v>
      </c>
      <c r="E176" s="36"/>
    </row>
    <row r="177" spans="1:5" x14ac:dyDescent="0.2">
      <c r="A177" s="82">
        <v>5441</v>
      </c>
      <c r="B177" s="36" t="s">
        <v>238</v>
      </c>
      <c r="C177" s="38">
        <v>0</v>
      </c>
      <c r="D177" s="77">
        <f t="shared" si="1"/>
        <v>0</v>
      </c>
      <c r="E177" s="36"/>
    </row>
    <row r="178" spans="1:5" x14ac:dyDescent="0.2">
      <c r="A178" s="143">
        <v>5450</v>
      </c>
      <c r="B178" s="140" t="s">
        <v>237</v>
      </c>
      <c r="C178" s="141">
        <f>SUM(C179:C180)</f>
        <v>0</v>
      </c>
      <c r="D178" s="144">
        <f t="shared" si="1"/>
        <v>0</v>
      </c>
      <c r="E178" s="36"/>
    </row>
    <row r="179" spans="1:5" x14ac:dyDescent="0.2">
      <c r="A179" s="82">
        <v>5451</v>
      </c>
      <c r="B179" s="36" t="s">
        <v>236</v>
      </c>
      <c r="C179" s="38">
        <v>0</v>
      </c>
      <c r="D179" s="77">
        <f t="shared" si="1"/>
        <v>0</v>
      </c>
      <c r="E179" s="36"/>
    </row>
    <row r="180" spans="1:5" x14ac:dyDescent="0.2">
      <c r="A180" s="82">
        <v>5452</v>
      </c>
      <c r="B180" s="36" t="s">
        <v>235</v>
      </c>
      <c r="C180" s="38">
        <v>0</v>
      </c>
      <c r="D180" s="77">
        <f t="shared" si="1"/>
        <v>0</v>
      </c>
      <c r="E180" s="36"/>
    </row>
    <row r="181" spans="1:5" x14ac:dyDescent="0.2">
      <c r="A181" s="143">
        <v>5500</v>
      </c>
      <c r="B181" s="140" t="s">
        <v>234</v>
      </c>
      <c r="C181" s="141">
        <f>C182+C191+C194+C200</f>
        <v>98065.07</v>
      </c>
      <c r="D181" s="144">
        <f t="shared" si="1"/>
        <v>3.2724123369947143E-2</v>
      </c>
      <c r="E181" s="36"/>
    </row>
    <row r="182" spans="1:5" x14ac:dyDescent="0.2">
      <c r="A182" s="143">
        <v>5510</v>
      </c>
      <c r="B182" s="140" t="s">
        <v>233</v>
      </c>
      <c r="C182" s="141">
        <f>SUM(C183:C190)</f>
        <v>98065.07</v>
      </c>
      <c r="D182" s="144">
        <f t="shared" si="1"/>
        <v>3.2724123369947143E-2</v>
      </c>
      <c r="E182" s="36"/>
    </row>
    <row r="183" spans="1:5" x14ac:dyDescent="0.2">
      <c r="A183" s="82">
        <v>5511</v>
      </c>
      <c r="B183" s="36" t="s">
        <v>232</v>
      </c>
      <c r="C183" s="38">
        <v>0</v>
      </c>
      <c r="D183" s="77">
        <f t="shared" si="1"/>
        <v>0</v>
      </c>
      <c r="E183" s="36"/>
    </row>
    <row r="184" spans="1:5" x14ac:dyDescent="0.2">
      <c r="A184" s="82">
        <v>5512</v>
      </c>
      <c r="B184" s="36" t="s">
        <v>231</v>
      </c>
      <c r="C184" s="38">
        <v>0</v>
      </c>
      <c r="D184" s="77">
        <f t="shared" si="1"/>
        <v>0</v>
      </c>
      <c r="E184" s="36"/>
    </row>
    <row r="185" spans="1:5" x14ac:dyDescent="0.2">
      <c r="A185" s="82">
        <v>5513</v>
      </c>
      <c r="B185" s="36" t="s">
        <v>230</v>
      </c>
      <c r="C185" s="38">
        <v>0</v>
      </c>
      <c r="D185" s="77">
        <f t="shared" si="1"/>
        <v>0</v>
      </c>
      <c r="E185" s="36"/>
    </row>
    <row r="186" spans="1:5" x14ac:dyDescent="0.2">
      <c r="A186" s="82">
        <v>5514</v>
      </c>
      <c r="B186" s="36" t="s">
        <v>229</v>
      </c>
      <c r="C186" s="38">
        <v>0</v>
      </c>
      <c r="D186" s="77">
        <f t="shared" si="1"/>
        <v>0</v>
      </c>
      <c r="E186" s="36"/>
    </row>
    <row r="187" spans="1:5" x14ac:dyDescent="0.2">
      <c r="A187" s="82">
        <v>5515</v>
      </c>
      <c r="B187" s="36" t="s">
        <v>228</v>
      </c>
      <c r="C187" s="38">
        <v>98065.07</v>
      </c>
      <c r="D187" s="77">
        <f t="shared" si="1"/>
        <v>3.2724123369947143E-2</v>
      </c>
      <c r="E187" s="36"/>
    </row>
    <row r="188" spans="1:5" x14ac:dyDescent="0.2">
      <c r="A188" s="82">
        <v>5516</v>
      </c>
      <c r="B188" s="36" t="s">
        <v>227</v>
      </c>
      <c r="C188" s="38">
        <v>0</v>
      </c>
      <c r="D188" s="77">
        <f t="shared" si="1"/>
        <v>0</v>
      </c>
      <c r="E188" s="36"/>
    </row>
    <row r="189" spans="1:5" x14ac:dyDescent="0.2">
      <c r="A189" s="82">
        <v>5517</v>
      </c>
      <c r="B189" s="36" t="s">
        <v>226</v>
      </c>
      <c r="C189" s="38">
        <v>0</v>
      </c>
      <c r="D189" s="77">
        <f t="shared" si="1"/>
        <v>0</v>
      </c>
      <c r="E189" s="36"/>
    </row>
    <row r="190" spans="1:5" x14ac:dyDescent="0.2">
      <c r="A190" s="82">
        <v>5518</v>
      </c>
      <c r="B190" s="36" t="s">
        <v>225</v>
      </c>
      <c r="C190" s="38">
        <v>0</v>
      </c>
      <c r="D190" s="77">
        <f t="shared" si="1"/>
        <v>0</v>
      </c>
      <c r="E190" s="36"/>
    </row>
    <row r="191" spans="1:5" x14ac:dyDescent="0.2">
      <c r="A191" s="143">
        <v>5520</v>
      </c>
      <c r="B191" s="140" t="s">
        <v>224</v>
      </c>
      <c r="C191" s="141">
        <f>SUM(C192:C193)</f>
        <v>0</v>
      </c>
      <c r="D191" s="144">
        <f t="shared" si="1"/>
        <v>0</v>
      </c>
      <c r="E191" s="36"/>
    </row>
    <row r="192" spans="1:5" x14ac:dyDescent="0.2">
      <c r="A192" s="82">
        <v>5521</v>
      </c>
      <c r="B192" s="36" t="s">
        <v>223</v>
      </c>
      <c r="C192" s="38">
        <v>0</v>
      </c>
      <c r="D192" s="77">
        <f t="shared" si="1"/>
        <v>0</v>
      </c>
      <c r="E192" s="36"/>
    </row>
    <row r="193" spans="1:5" x14ac:dyDescent="0.2">
      <c r="A193" s="82">
        <v>5522</v>
      </c>
      <c r="B193" s="36" t="s">
        <v>222</v>
      </c>
      <c r="C193" s="38">
        <v>0</v>
      </c>
      <c r="D193" s="77">
        <f t="shared" si="1"/>
        <v>0</v>
      </c>
      <c r="E193" s="36"/>
    </row>
    <row r="194" spans="1:5" x14ac:dyDescent="0.2">
      <c r="A194" s="143">
        <v>5530</v>
      </c>
      <c r="B194" s="140" t="s">
        <v>221</v>
      </c>
      <c r="C194" s="141">
        <f>SUM(C195:C199)</f>
        <v>0</v>
      </c>
      <c r="D194" s="144">
        <f t="shared" si="1"/>
        <v>0</v>
      </c>
      <c r="E194" s="36"/>
    </row>
    <row r="195" spans="1:5" x14ac:dyDescent="0.2">
      <c r="A195" s="82">
        <v>5531</v>
      </c>
      <c r="B195" s="36" t="s">
        <v>220</v>
      </c>
      <c r="C195" s="38">
        <v>0</v>
      </c>
      <c r="D195" s="77">
        <f t="shared" si="1"/>
        <v>0</v>
      </c>
      <c r="E195" s="36"/>
    </row>
    <row r="196" spans="1:5" x14ac:dyDescent="0.2">
      <c r="A196" s="82">
        <v>5532</v>
      </c>
      <c r="B196" s="36" t="s">
        <v>219</v>
      </c>
      <c r="C196" s="38">
        <v>0</v>
      </c>
      <c r="D196" s="77">
        <f t="shared" si="1"/>
        <v>0</v>
      </c>
      <c r="E196" s="36"/>
    </row>
    <row r="197" spans="1:5" x14ac:dyDescent="0.2">
      <c r="A197" s="82">
        <v>5533</v>
      </c>
      <c r="B197" s="36" t="s">
        <v>218</v>
      </c>
      <c r="C197" s="38">
        <v>0</v>
      </c>
      <c r="D197" s="77">
        <f t="shared" si="1"/>
        <v>0</v>
      </c>
      <c r="E197" s="36"/>
    </row>
    <row r="198" spans="1:5" x14ac:dyDescent="0.2">
      <c r="A198" s="82">
        <v>5534</v>
      </c>
      <c r="B198" s="36" t="s">
        <v>217</v>
      </c>
      <c r="C198" s="38">
        <v>0</v>
      </c>
      <c r="D198" s="77">
        <f t="shared" si="1"/>
        <v>0</v>
      </c>
      <c r="E198" s="36"/>
    </row>
    <row r="199" spans="1:5" x14ac:dyDescent="0.2">
      <c r="A199" s="82">
        <v>5535</v>
      </c>
      <c r="B199" s="36" t="s">
        <v>216</v>
      </c>
      <c r="C199" s="38">
        <v>0</v>
      </c>
      <c r="D199" s="77">
        <f t="shared" si="1"/>
        <v>0</v>
      </c>
      <c r="E199" s="36"/>
    </row>
    <row r="200" spans="1:5" x14ac:dyDescent="0.2">
      <c r="A200" s="143">
        <v>5590</v>
      </c>
      <c r="B200" s="140" t="s">
        <v>215</v>
      </c>
      <c r="C200" s="141">
        <f>SUM(C201:C209)</f>
        <v>0</v>
      </c>
      <c r="D200" s="144">
        <f t="shared" si="1"/>
        <v>0</v>
      </c>
      <c r="E200" s="36"/>
    </row>
    <row r="201" spans="1:5" x14ac:dyDescent="0.2">
      <c r="A201" s="82">
        <v>5591</v>
      </c>
      <c r="B201" s="36" t="s">
        <v>214</v>
      </c>
      <c r="C201" s="38">
        <v>0</v>
      </c>
      <c r="D201" s="77">
        <f t="shared" si="1"/>
        <v>0</v>
      </c>
      <c r="E201" s="36"/>
    </row>
    <row r="202" spans="1:5" x14ac:dyDescent="0.2">
      <c r="A202" s="82">
        <v>5592</v>
      </c>
      <c r="B202" s="36" t="s">
        <v>213</v>
      </c>
      <c r="C202" s="38">
        <v>0</v>
      </c>
      <c r="D202" s="77">
        <f t="shared" si="1"/>
        <v>0</v>
      </c>
      <c r="E202" s="36"/>
    </row>
    <row r="203" spans="1:5" x14ac:dyDescent="0.2">
      <c r="A203" s="82">
        <v>5593</v>
      </c>
      <c r="B203" s="36" t="s">
        <v>212</v>
      </c>
      <c r="C203" s="38">
        <v>0</v>
      </c>
      <c r="D203" s="77">
        <f t="shared" si="1"/>
        <v>0</v>
      </c>
      <c r="E203" s="36"/>
    </row>
    <row r="204" spans="1:5" x14ac:dyDescent="0.2">
      <c r="A204" s="82">
        <v>5594</v>
      </c>
      <c r="B204" s="36" t="s">
        <v>211</v>
      </c>
      <c r="C204" s="38">
        <v>0</v>
      </c>
      <c r="D204" s="77">
        <f t="shared" si="1"/>
        <v>0</v>
      </c>
      <c r="E204" s="36"/>
    </row>
    <row r="205" spans="1:5" x14ac:dyDescent="0.2">
      <c r="A205" s="82">
        <v>5595</v>
      </c>
      <c r="B205" s="36" t="s">
        <v>210</v>
      </c>
      <c r="C205" s="38">
        <v>0</v>
      </c>
      <c r="D205" s="77">
        <f t="shared" si="1"/>
        <v>0</v>
      </c>
      <c r="E205" s="36"/>
    </row>
    <row r="206" spans="1:5" x14ac:dyDescent="0.2">
      <c r="A206" s="82">
        <v>5596</v>
      </c>
      <c r="B206" s="36" t="s">
        <v>209</v>
      </c>
      <c r="C206" s="38">
        <v>0</v>
      </c>
      <c r="D206" s="77">
        <f t="shared" si="1"/>
        <v>0</v>
      </c>
      <c r="E206" s="36"/>
    </row>
    <row r="207" spans="1:5" x14ac:dyDescent="0.2">
      <c r="A207" s="82">
        <v>5597</v>
      </c>
      <c r="B207" s="36" t="s">
        <v>208</v>
      </c>
      <c r="C207" s="38">
        <v>0</v>
      </c>
      <c r="D207" s="77">
        <f t="shared" si="1"/>
        <v>0</v>
      </c>
      <c r="E207" s="36"/>
    </row>
    <row r="208" spans="1:5" x14ac:dyDescent="0.2">
      <c r="A208" s="82">
        <v>5598</v>
      </c>
      <c r="B208" s="36" t="s">
        <v>207</v>
      </c>
      <c r="C208" s="38">
        <v>0</v>
      </c>
      <c r="D208" s="77">
        <f t="shared" si="1"/>
        <v>0</v>
      </c>
      <c r="E208" s="36"/>
    </row>
    <row r="209" spans="1:5" x14ac:dyDescent="0.2">
      <c r="A209" s="82">
        <v>5599</v>
      </c>
      <c r="B209" s="36" t="s">
        <v>206</v>
      </c>
      <c r="C209" s="38">
        <v>0</v>
      </c>
      <c r="D209" s="77">
        <f t="shared" si="1"/>
        <v>0</v>
      </c>
      <c r="E209" s="36"/>
    </row>
    <row r="210" spans="1:5" x14ac:dyDescent="0.2">
      <c r="A210" s="143">
        <v>5600</v>
      </c>
      <c r="B210" s="140" t="s">
        <v>205</v>
      </c>
      <c r="C210" s="141">
        <f>C211</f>
        <v>0</v>
      </c>
      <c r="D210" s="144">
        <f t="shared" si="1"/>
        <v>0</v>
      </c>
      <c r="E210" s="36"/>
    </row>
    <row r="211" spans="1:5" x14ac:dyDescent="0.2">
      <c r="A211" s="143">
        <v>5610</v>
      </c>
      <c r="B211" s="140" t="s">
        <v>204</v>
      </c>
      <c r="C211" s="141">
        <f>C212</f>
        <v>0</v>
      </c>
      <c r="D211" s="144">
        <f t="shared" si="1"/>
        <v>0</v>
      </c>
      <c r="E211" s="36"/>
    </row>
    <row r="212" spans="1:5" x14ac:dyDescent="0.2">
      <c r="A212" s="82">
        <v>5611</v>
      </c>
      <c r="B212" s="36" t="s">
        <v>203</v>
      </c>
      <c r="C212" s="38">
        <v>0</v>
      </c>
      <c r="D212" s="77">
        <f t="shared" si="1"/>
        <v>0</v>
      </c>
      <c r="E212" s="36"/>
    </row>
    <row r="214" spans="1:5" x14ac:dyDescent="0.2">
      <c r="B214" s="32" t="s">
        <v>202</v>
      </c>
    </row>
  </sheetData>
  <sheetProtection formatCells="0" formatColumns="0" formatRows="0" insertColumns="0" insertRows="0" insertHyperlinks="0" deleteColumns="0" deleteRows="0" sort="0" autoFilter="0" pivotTables="0"/>
  <autoFilter ref="A98:E221"/>
  <mergeCells count="4">
    <mergeCell ref="A1:C1"/>
    <mergeCell ref="A2:C2"/>
    <mergeCell ref="A3:C3"/>
    <mergeCell ref="A4:C4"/>
  </mergeCells>
  <pageMargins left="0.7" right="0.7" top="0.75" bottom="0.75" header="0.3" footer="0.3"/>
  <pageSetup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67" customWidth="1"/>
    <col min="2" max="2" width="48.140625" style="67" customWidth="1"/>
    <col min="3" max="3" width="22.85546875" style="67" customWidth="1"/>
    <col min="4" max="5" width="16.7109375" style="67" customWidth="1"/>
    <col min="6" max="16384" width="9.140625" style="67"/>
  </cols>
  <sheetData>
    <row r="1" spans="1:5" ht="18.95" customHeight="1" x14ac:dyDescent="0.2">
      <c r="A1" s="198" t="s">
        <v>578</v>
      </c>
      <c r="B1" s="198"/>
      <c r="C1" s="198"/>
      <c r="D1" s="42" t="s">
        <v>60</v>
      </c>
      <c r="E1" s="43">
        <v>2024</v>
      </c>
    </row>
    <row r="2" spans="1:5" ht="18.95" customHeight="1" x14ac:dyDescent="0.2">
      <c r="A2" s="198" t="s">
        <v>398</v>
      </c>
      <c r="B2" s="198"/>
      <c r="C2" s="198"/>
      <c r="D2" s="42" t="s">
        <v>62</v>
      </c>
      <c r="E2" s="43" t="s">
        <v>553</v>
      </c>
    </row>
    <row r="3" spans="1:5" ht="18.95" customHeight="1" x14ac:dyDescent="0.2">
      <c r="A3" s="198" t="s">
        <v>583</v>
      </c>
      <c r="B3" s="198"/>
      <c r="C3" s="198"/>
      <c r="D3" s="42" t="s">
        <v>63</v>
      </c>
      <c r="E3" s="43">
        <v>4</v>
      </c>
    </row>
    <row r="4" spans="1:5" x14ac:dyDescent="0.2">
      <c r="A4" s="198" t="s">
        <v>584</v>
      </c>
      <c r="B4" s="198"/>
      <c r="C4" s="198"/>
      <c r="D4" s="42"/>
      <c r="E4" s="43"/>
    </row>
    <row r="5" spans="1:5" x14ac:dyDescent="0.2">
      <c r="A5" s="44" t="s">
        <v>64</v>
      </c>
      <c r="B5" s="45"/>
      <c r="C5" s="45"/>
      <c r="D5" s="45"/>
      <c r="E5" s="45"/>
    </row>
    <row r="7" spans="1:5" x14ac:dyDescent="0.2">
      <c r="A7" s="45" t="s">
        <v>399</v>
      </c>
      <c r="B7" s="45"/>
      <c r="C7" s="45"/>
      <c r="D7" s="45"/>
      <c r="E7" s="45"/>
    </row>
    <row r="8" spans="1:5" x14ac:dyDescent="0.2">
      <c r="A8" s="46" t="s">
        <v>66</v>
      </c>
      <c r="B8" s="46" t="s">
        <v>67</v>
      </c>
      <c r="C8" s="46" t="s">
        <v>68</v>
      </c>
      <c r="D8" s="46" t="s">
        <v>69</v>
      </c>
      <c r="E8" s="46" t="s">
        <v>180</v>
      </c>
    </row>
    <row r="9" spans="1:5" x14ac:dyDescent="0.2">
      <c r="A9" s="47">
        <v>3110</v>
      </c>
      <c r="B9" s="67" t="s">
        <v>254</v>
      </c>
      <c r="C9" s="48">
        <v>92935.6</v>
      </c>
    </row>
    <row r="10" spans="1:5" x14ac:dyDescent="0.2">
      <c r="A10" s="47">
        <v>3120</v>
      </c>
      <c r="B10" s="67" t="s">
        <v>400</v>
      </c>
      <c r="C10" s="48">
        <v>326790</v>
      </c>
    </row>
    <row r="11" spans="1:5" x14ac:dyDescent="0.2">
      <c r="A11" s="47">
        <v>3130</v>
      </c>
      <c r="B11" s="67" t="s">
        <v>401</v>
      </c>
      <c r="C11" s="48">
        <v>0</v>
      </c>
    </row>
    <row r="13" spans="1:5" x14ac:dyDescent="0.2">
      <c r="A13" s="45" t="s">
        <v>402</v>
      </c>
      <c r="B13" s="45"/>
      <c r="C13" s="45"/>
      <c r="D13" s="45"/>
      <c r="E13" s="45"/>
    </row>
    <row r="14" spans="1:5" x14ac:dyDescent="0.2">
      <c r="A14" s="46" t="s">
        <v>66</v>
      </c>
      <c r="B14" s="46" t="s">
        <v>67</v>
      </c>
      <c r="C14" s="46" t="s">
        <v>68</v>
      </c>
      <c r="D14" s="46" t="s">
        <v>403</v>
      </c>
      <c r="E14" s="46"/>
    </row>
    <row r="15" spans="1:5" x14ac:dyDescent="0.2">
      <c r="A15" s="47">
        <v>3210</v>
      </c>
      <c r="B15" s="67" t="s">
        <v>404</v>
      </c>
      <c r="C15" s="48">
        <v>-64065.07</v>
      </c>
    </row>
    <row r="16" spans="1:5" x14ac:dyDescent="0.2">
      <c r="A16" s="47">
        <v>3220</v>
      </c>
      <c r="B16" s="67" t="s">
        <v>405</v>
      </c>
      <c r="C16" s="48">
        <v>600718.23</v>
      </c>
    </row>
    <row r="17" spans="1:3" x14ac:dyDescent="0.2">
      <c r="A17" s="47">
        <v>3230</v>
      </c>
      <c r="B17" s="67" t="s">
        <v>406</v>
      </c>
      <c r="C17" s="48">
        <f>SUM(C18:C21)</f>
        <v>0</v>
      </c>
    </row>
    <row r="18" spans="1:3" x14ac:dyDescent="0.2">
      <c r="A18" s="47">
        <v>3231</v>
      </c>
      <c r="B18" s="67" t="s">
        <v>407</v>
      </c>
      <c r="C18" s="48">
        <v>0</v>
      </c>
    </row>
    <row r="19" spans="1:3" x14ac:dyDescent="0.2">
      <c r="A19" s="47">
        <v>3232</v>
      </c>
      <c r="B19" s="67" t="s">
        <v>408</v>
      </c>
      <c r="C19" s="48">
        <v>0</v>
      </c>
    </row>
    <row r="20" spans="1:3" x14ac:dyDescent="0.2">
      <c r="A20" s="47">
        <v>3233</v>
      </c>
      <c r="B20" s="67" t="s">
        <v>409</v>
      </c>
      <c r="C20" s="48">
        <v>0</v>
      </c>
    </row>
    <row r="21" spans="1:3" x14ac:dyDescent="0.2">
      <c r="A21" s="47">
        <v>3239</v>
      </c>
      <c r="B21" s="67" t="s">
        <v>410</v>
      </c>
      <c r="C21" s="48">
        <v>0</v>
      </c>
    </row>
    <row r="22" spans="1:3" x14ac:dyDescent="0.2">
      <c r="A22" s="47">
        <v>3240</v>
      </c>
      <c r="B22" s="67" t="s">
        <v>411</v>
      </c>
      <c r="C22" s="48">
        <f>SUM(C23:C25)</f>
        <v>0</v>
      </c>
    </row>
    <row r="23" spans="1:3" x14ac:dyDescent="0.2">
      <c r="A23" s="47">
        <v>3241</v>
      </c>
      <c r="B23" s="67" t="s">
        <v>412</v>
      </c>
      <c r="C23" s="48">
        <v>0</v>
      </c>
    </row>
    <row r="24" spans="1:3" x14ac:dyDescent="0.2">
      <c r="A24" s="47">
        <v>3242</v>
      </c>
      <c r="B24" s="67" t="s">
        <v>413</v>
      </c>
      <c r="C24" s="48">
        <v>0</v>
      </c>
    </row>
    <row r="25" spans="1:3" x14ac:dyDescent="0.2">
      <c r="A25" s="47">
        <v>3243</v>
      </c>
      <c r="B25" s="67" t="s">
        <v>414</v>
      </c>
      <c r="C25" s="48">
        <v>0</v>
      </c>
    </row>
    <row r="26" spans="1:3" x14ac:dyDescent="0.2">
      <c r="A26" s="47">
        <v>3250</v>
      </c>
      <c r="B26" s="67" t="s">
        <v>415</v>
      </c>
      <c r="C26" s="48">
        <f>SUM(C27:C28)</f>
        <v>0</v>
      </c>
    </row>
    <row r="27" spans="1:3" x14ac:dyDescent="0.2">
      <c r="A27" s="47">
        <v>3251</v>
      </c>
      <c r="B27" s="67" t="s">
        <v>416</v>
      </c>
      <c r="C27" s="48">
        <v>0</v>
      </c>
    </row>
    <row r="28" spans="1:3" x14ac:dyDescent="0.2">
      <c r="A28" s="47">
        <v>3252</v>
      </c>
      <c r="B28" s="67" t="s">
        <v>417</v>
      </c>
      <c r="C28" s="48">
        <v>0</v>
      </c>
    </row>
    <row r="30" spans="1:3" x14ac:dyDescent="0.2">
      <c r="B30" s="67" t="s">
        <v>202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showGridLines="0" zoomScaleNormal="100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67" customWidth="1"/>
    <col min="2" max="2" width="63.42578125" style="67" bestFit="1" customWidth="1"/>
    <col min="3" max="3" width="15.28515625" style="67" bestFit="1" customWidth="1"/>
    <col min="4" max="4" width="16.42578125" style="67" bestFit="1" customWidth="1"/>
    <col min="5" max="5" width="19.140625" style="67" customWidth="1"/>
    <col min="6" max="16384" width="9.140625" style="67"/>
  </cols>
  <sheetData>
    <row r="1" spans="1:5" s="68" customFormat="1" ht="18.95" customHeight="1" x14ac:dyDescent="0.25">
      <c r="A1" s="198" t="s">
        <v>578</v>
      </c>
      <c r="B1" s="198"/>
      <c r="C1" s="198"/>
      <c r="D1" s="42" t="s">
        <v>60</v>
      </c>
      <c r="E1" s="43">
        <v>2024</v>
      </c>
    </row>
    <row r="2" spans="1:5" s="68" customFormat="1" ht="18.95" customHeight="1" x14ac:dyDescent="0.25">
      <c r="A2" s="198" t="s">
        <v>418</v>
      </c>
      <c r="B2" s="198"/>
      <c r="C2" s="198"/>
      <c r="D2" s="42" t="s">
        <v>62</v>
      </c>
      <c r="E2" s="43" t="s">
        <v>553</v>
      </c>
    </row>
    <row r="3" spans="1:5" s="68" customFormat="1" ht="18.95" customHeight="1" x14ac:dyDescent="0.25">
      <c r="A3" s="198" t="s">
        <v>583</v>
      </c>
      <c r="B3" s="198"/>
      <c r="C3" s="198"/>
      <c r="D3" s="42" t="s">
        <v>63</v>
      </c>
      <c r="E3" s="43">
        <v>4</v>
      </c>
    </row>
    <row r="4" spans="1:5" s="68" customFormat="1" ht="18.95" customHeight="1" x14ac:dyDescent="0.25">
      <c r="A4" s="198" t="s">
        <v>584</v>
      </c>
      <c r="B4" s="198"/>
      <c r="C4" s="198"/>
      <c r="D4" s="42"/>
      <c r="E4" s="43"/>
    </row>
    <row r="5" spans="1:5" x14ac:dyDescent="0.2">
      <c r="A5" s="44" t="s">
        <v>64</v>
      </c>
      <c r="B5" s="45"/>
      <c r="C5" s="45"/>
      <c r="D5" s="45"/>
      <c r="E5" s="45"/>
    </row>
    <row r="7" spans="1:5" x14ac:dyDescent="0.2">
      <c r="A7" s="45" t="s">
        <v>614</v>
      </c>
      <c r="B7" s="45"/>
      <c r="C7" s="45"/>
      <c r="D7" s="45"/>
      <c r="E7" s="145"/>
    </row>
    <row r="8" spans="1:5" x14ac:dyDescent="0.2">
      <c r="A8" s="46" t="s">
        <v>66</v>
      </c>
      <c r="B8" s="46" t="s">
        <v>67</v>
      </c>
      <c r="C8" s="49">
        <v>2024</v>
      </c>
      <c r="D8" s="49">
        <v>2023</v>
      </c>
      <c r="E8" s="146"/>
    </row>
    <row r="9" spans="1:5" x14ac:dyDescent="0.2">
      <c r="A9" s="47">
        <v>1111</v>
      </c>
      <c r="B9" s="67" t="s">
        <v>421</v>
      </c>
      <c r="C9" s="48">
        <v>0</v>
      </c>
      <c r="D9" s="48">
        <v>0</v>
      </c>
    </row>
    <row r="10" spans="1:5" x14ac:dyDescent="0.2">
      <c r="A10" s="47">
        <v>1112</v>
      </c>
      <c r="B10" s="67" t="s">
        <v>422</v>
      </c>
      <c r="C10" s="48">
        <v>567779.4</v>
      </c>
      <c r="D10" s="48">
        <v>576660.63</v>
      </c>
    </row>
    <row r="11" spans="1:5" x14ac:dyDescent="0.2">
      <c r="A11" s="47">
        <v>1113</v>
      </c>
      <c r="B11" s="67" t="s">
        <v>423</v>
      </c>
      <c r="C11" s="48">
        <v>0</v>
      </c>
      <c r="D11" s="48">
        <v>0</v>
      </c>
    </row>
    <row r="12" spans="1:5" x14ac:dyDescent="0.2">
      <c r="A12" s="47">
        <v>1114</v>
      </c>
      <c r="B12" s="67" t="s">
        <v>70</v>
      </c>
      <c r="C12" s="48">
        <v>0</v>
      </c>
      <c r="D12" s="48">
        <v>0</v>
      </c>
    </row>
    <row r="13" spans="1:5" x14ac:dyDescent="0.2">
      <c r="A13" s="47">
        <v>1115</v>
      </c>
      <c r="B13" s="67" t="s">
        <v>71</v>
      </c>
      <c r="C13" s="48">
        <v>0</v>
      </c>
      <c r="D13" s="48">
        <v>0</v>
      </c>
    </row>
    <row r="14" spans="1:5" x14ac:dyDescent="0.2">
      <c r="A14" s="47">
        <v>1116</v>
      </c>
      <c r="B14" s="67" t="s">
        <v>424</v>
      </c>
      <c r="C14" s="48">
        <v>0</v>
      </c>
      <c r="D14" s="48">
        <v>0</v>
      </c>
    </row>
    <row r="15" spans="1:5" x14ac:dyDescent="0.2">
      <c r="A15" s="47">
        <v>1119</v>
      </c>
      <c r="B15" s="67" t="s">
        <v>425</v>
      </c>
      <c r="C15" s="48">
        <v>0</v>
      </c>
      <c r="D15" s="48">
        <v>0</v>
      </c>
    </row>
    <row r="16" spans="1:5" x14ac:dyDescent="0.2">
      <c r="A16" s="50">
        <v>1110</v>
      </c>
      <c r="B16" s="52" t="s">
        <v>426</v>
      </c>
      <c r="C16" s="71">
        <f>SUM(C9:C15)</f>
        <v>567779.4</v>
      </c>
      <c r="D16" s="71">
        <f>SUM(D9:D15)</f>
        <v>576660.63</v>
      </c>
    </row>
    <row r="19" spans="1:4" x14ac:dyDescent="0.2">
      <c r="A19" s="45" t="s">
        <v>615</v>
      </c>
      <c r="B19" s="45"/>
      <c r="C19" s="45"/>
      <c r="D19" s="45"/>
    </row>
    <row r="20" spans="1:4" x14ac:dyDescent="0.2">
      <c r="A20" s="46" t="s">
        <v>66</v>
      </c>
      <c r="B20" s="46" t="s">
        <v>67</v>
      </c>
      <c r="C20" s="49">
        <v>2024</v>
      </c>
      <c r="D20" s="49">
        <v>2023</v>
      </c>
    </row>
    <row r="21" spans="1:4" x14ac:dyDescent="0.2">
      <c r="A21" s="50">
        <v>1230</v>
      </c>
      <c r="B21" s="52" t="s">
        <v>119</v>
      </c>
      <c r="C21" s="71">
        <f>SUM(C22:C28)</f>
        <v>0</v>
      </c>
      <c r="D21" s="71">
        <f>SUM(D22:D28)</f>
        <v>0</v>
      </c>
    </row>
    <row r="22" spans="1:4" x14ac:dyDescent="0.2">
      <c r="A22" s="47">
        <v>1231</v>
      </c>
      <c r="B22" s="67" t="s">
        <v>120</v>
      </c>
      <c r="C22" s="48">
        <v>0</v>
      </c>
      <c r="D22" s="48">
        <v>0</v>
      </c>
    </row>
    <row r="23" spans="1:4" x14ac:dyDescent="0.2">
      <c r="A23" s="47">
        <v>1232</v>
      </c>
      <c r="B23" s="67" t="s">
        <v>121</v>
      </c>
      <c r="C23" s="48">
        <v>0</v>
      </c>
      <c r="D23" s="48">
        <v>0</v>
      </c>
    </row>
    <row r="24" spans="1:4" x14ac:dyDescent="0.2">
      <c r="A24" s="47">
        <v>1233</v>
      </c>
      <c r="B24" s="67" t="s">
        <v>122</v>
      </c>
      <c r="C24" s="48">
        <v>0</v>
      </c>
      <c r="D24" s="48">
        <v>0</v>
      </c>
    </row>
    <row r="25" spans="1:4" x14ac:dyDescent="0.2">
      <c r="A25" s="47">
        <v>1234</v>
      </c>
      <c r="B25" s="67" t="s">
        <v>123</v>
      </c>
      <c r="C25" s="48">
        <v>0</v>
      </c>
      <c r="D25" s="48">
        <v>0</v>
      </c>
    </row>
    <row r="26" spans="1:4" x14ac:dyDescent="0.2">
      <c r="A26" s="47">
        <v>1235</v>
      </c>
      <c r="B26" s="67" t="s">
        <v>124</v>
      </c>
      <c r="C26" s="48">
        <v>0</v>
      </c>
      <c r="D26" s="48">
        <v>0</v>
      </c>
    </row>
    <row r="27" spans="1:4" x14ac:dyDescent="0.2">
      <c r="A27" s="47">
        <v>1236</v>
      </c>
      <c r="B27" s="67" t="s">
        <v>125</v>
      </c>
      <c r="C27" s="48">
        <v>0</v>
      </c>
      <c r="D27" s="48">
        <v>0</v>
      </c>
    </row>
    <row r="28" spans="1:4" x14ac:dyDescent="0.2">
      <c r="A28" s="47">
        <v>1239</v>
      </c>
      <c r="B28" s="67" t="s">
        <v>126</v>
      </c>
      <c r="C28" s="48">
        <v>0</v>
      </c>
      <c r="D28" s="48">
        <v>0</v>
      </c>
    </row>
    <row r="29" spans="1:4" x14ac:dyDescent="0.2">
      <c r="A29" s="50">
        <v>1240</v>
      </c>
      <c r="B29" s="52" t="s">
        <v>127</v>
      </c>
      <c r="C29" s="71">
        <f>SUM(C30:C37)</f>
        <v>34000</v>
      </c>
      <c r="D29" s="71">
        <f>SUM(D30:D37)</f>
        <v>175415.86</v>
      </c>
    </row>
    <row r="30" spans="1:4" x14ac:dyDescent="0.2">
      <c r="A30" s="47">
        <v>1241</v>
      </c>
      <c r="B30" s="67" t="s">
        <v>128</v>
      </c>
      <c r="C30" s="48">
        <v>0</v>
      </c>
      <c r="D30" s="48">
        <v>0</v>
      </c>
    </row>
    <row r="31" spans="1:4" x14ac:dyDescent="0.2">
      <c r="A31" s="47">
        <v>1242</v>
      </c>
      <c r="B31" s="67" t="s">
        <v>129</v>
      </c>
      <c r="C31" s="48">
        <v>22000</v>
      </c>
      <c r="D31" s="48">
        <v>175415.86</v>
      </c>
    </row>
    <row r="32" spans="1:4" x14ac:dyDescent="0.2">
      <c r="A32" s="47">
        <v>1243</v>
      </c>
      <c r="B32" s="67" t="s">
        <v>130</v>
      </c>
      <c r="C32" s="48">
        <v>0</v>
      </c>
      <c r="D32" s="48">
        <v>0</v>
      </c>
    </row>
    <row r="33" spans="1:5" x14ac:dyDescent="0.2">
      <c r="A33" s="47">
        <v>1244</v>
      </c>
      <c r="B33" s="67" t="s">
        <v>131</v>
      </c>
      <c r="C33" s="48">
        <v>0</v>
      </c>
      <c r="D33" s="48">
        <v>0</v>
      </c>
    </row>
    <row r="34" spans="1:5" x14ac:dyDescent="0.2">
      <c r="A34" s="47">
        <v>1245</v>
      </c>
      <c r="B34" s="67" t="s">
        <v>132</v>
      </c>
      <c r="C34" s="48">
        <v>0</v>
      </c>
      <c r="D34" s="48">
        <v>0</v>
      </c>
    </row>
    <row r="35" spans="1:5" x14ac:dyDescent="0.2">
      <c r="A35" s="47">
        <v>1246</v>
      </c>
      <c r="B35" s="67" t="s">
        <v>133</v>
      </c>
      <c r="C35" s="48">
        <v>12000</v>
      </c>
      <c r="D35" s="48">
        <v>0</v>
      </c>
    </row>
    <row r="36" spans="1:5" x14ac:dyDescent="0.2">
      <c r="A36" s="47">
        <v>1247</v>
      </c>
      <c r="B36" s="67" t="s">
        <v>134</v>
      </c>
      <c r="C36" s="48">
        <v>0</v>
      </c>
      <c r="D36" s="48">
        <v>0</v>
      </c>
    </row>
    <row r="37" spans="1:5" x14ac:dyDescent="0.2">
      <c r="A37" s="47">
        <v>1248</v>
      </c>
      <c r="B37" s="67" t="s">
        <v>135</v>
      </c>
      <c r="C37" s="48">
        <v>0</v>
      </c>
      <c r="D37" s="48">
        <v>0</v>
      </c>
    </row>
    <row r="38" spans="1:5" x14ac:dyDescent="0.2">
      <c r="A38" s="147">
        <v>1250</v>
      </c>
      <c r="B38" s="148" t="s">
        <v>139</v>
      </c>
      <c r="C38" s="149">
        <f>SUM(C39:C43)</f>
        <v>0</v>
      </c>
      <c r="D38" s="149">
        <f>SUM(D39:D43)</f>
        <v>0</v>
      </c>
    </row>
    <row r="39" spans="1:5" x14ac:dyDescent="0.2">
      <c r="A39" s="150">
        <v>1251</v>
      </c>
      <c r="B39" s="151" t="s">
        <v>140</v>
      </c>
      <c r="C39" s="152">
        <v>0</v>
      </c>
      <c r="D39" s="152">
        <v>0</v>
      </c>
    </row>
    <row r="40" spans="1:5" x14ac:dyDescent="0.2">
      <c r="A40" s="150">
        <v>1252</v>
      </c>
      <c r="B40" s="151" t="s">
        <v>141</v>
      </c>
      <c r="C40" s="152">
        <v>0</v>
      </c>
      <c r="D40" s="152">
        <v>0</v>
      </c>
    </row>
    <row r="41" spans="1:5" x14ac:dyDescent="0.2">
      <c r="A41" s="150">
        <v>1253</v>
      </c>
      <c r="B41" s="151" t="s">
        <v>142</v>
      </c>
      <c r="C41" s="152">
        <v>0</v>
      </c>
      <c r="D41" s="152">
        <v>0</v>
      </c>
    </row>
    <row r="42" spans="1:5" x14ac:dyDescent="0.2">
      <c r="A42" s="150">
        <v>1254</v>
      </c>
      <c r="B42" s="151" t="s">
        <v>143</v>
      </c>
      <c r="C42" s="152">
        <v>0</v>
      </c>
      <c r="D42" s="152">
        <v>0</v>
      </c>
    </row>
    <row r="43" spans="1:5" x14ac:dyDescent="0.2">
      <c r="A43" s="150">
        <v>1259</v>
      </c>
      <c r="B43" s="151" t="s">
        <v>144</v>
      </c>
      <c r="C43" s="152">
        <v>0</v>
      </c>
      <c r="D43" s="152">
        <v>0</v>
      </c>
    </row>
    <row r="44" spans="1:5" x14ac:dyDescent="0.2">
      <c r="B44" s="51" t="s">
        <v>428</v>
      </c>
      <c r="C44" s="71">
        <f>C21+C29+C38</f>
        <v>34000</v>
      </c>
      <c r="D44" s="71">
        <f>D21+D29+D38</f>
        <v>175415.86</v>
      </c>
    </row>
    <row r="45" spans="1:5" x14ac:dyDescent="0.2">
      <c r="E45" s="153"/>
    </row>
    <row r="46" spans="1:5" x14ac:dyDescent="0.2">
      <c r="A46" s="45" t="s">
        <v>616</v>
      </c>
      <c r="B46" s="45"/>
      <c r="C46" s="45"/>
      <c r="D46" s="45"/>
      <c r="E46" s="145"/>
    </row>
    <row r="47" spans="1:5" x14ac:dyDescent="0.2">
      <c r="A47" s="46" t="s">
        <v>66</v>
      </c>
      <c r="B47" s="46" t="s">
        <v>67</v>
      </c>
      <c r="C47" s="49">
        <v>2024</v>
      </c>
      <c r="D47" s="49">
        <v>2023</v>
      </c>
      <c r="E47" s="146"/>
    </row>
    <row r="48" spans="1:5" x14ac:dyDescent="0.2">
      <c r="A48" s="50">
        <v>3210</v>
      </c>
      <c r="B48" s="52" t="s">
        <v>429</v>
      </c>
      <c r="C48" s="71">
        <v>-64065.07</v>
      </c>
      <c r="D48" s="71">
        <v>129600.77</v>
      </c>
      <c r="E48" s="153"/>
    </row>
    <row r="49" spans="1:4" x14ac:dyDescent="0.2">
      <c r="A49" s="47"/>
      <c r="B49" s="51" t="s">
        <v>430</v>
      </c>
      <c r="C49" s="71">
        <f>C54+C66+C94+C97+C50</f>
        <v>104318.07</v>
      </c>
      <c r="D49" s="71">
        <f>D54+D66+D94+D97+D50</f>
        <v>63135.56</v>
      </c>
    </row>
    <row r="50" spans="1:4" x14ac:dyDescent="0.2">
      <c r="A50" s="83">
        <v>5100</v>
      </c>
      <c r="B50" s="84" t="s">
        <v>319</v>
      </c>
      <c r="C50" s="72">
        <f>SUM(C53+C51)</f>
        <v>0</v>
      </c>
      <c r="D50" s="72">
        <f>SUM(D53+D51)</f>
        <v>0</v>
      </c>
    </row>
    <row r="51" spans="1:4" x14ac:dyDescent="0.2">
      <c r="A51" s="154">
        <v>5120</v>
      </c>
      <c r="B51" s="155" t="s">
        <v>109</v>
      </c>
      <c r="C51" s="156">
        <f>C52</f>
        <v>0</v>
      </c>
      <c r="D51" s="156">
        <f>D52</f>
        <v>0</v>
      </c>
    </row>
    <row r="52" spans="1:4" x14ac:dyDescent="0.2">
      <c r="A52" s="134">
        <v>5120</v>
      </c>
      <c r="B52" s="19" t="s">
        <v>109</v>
      </c>
      <c r="C52" s="136">
        <v>0</v>
      </c>
      <c r="D52" s="136">
        <v>0</v>
      </c>
    </row>
    <row r="53" spans="1:4" x14ac:dyDescent="0.2">
      <c r="A53" s="85">
        <v>5130</v>
      </c>
      <c r="B53" s="86" t="s">
        <v>569</v>
      </c>
      <c r="C53" s="73">
        <v>0</v>
      </c>
      <c r="D53" s="73">
        <v>0</v>
      </c>
    </row>
    <row r="54" spans="1:4" x14ac:dyDescent="0.2">
      <c r="A54" s="50">
        <v>5400</v>
      </c>
      <c r="B54" s="52" t="s">
        <v>248</v>
      </c>
      <c r="C54" s="71">
        <f>C55+C57+C59+C61+C63</f>
        <v>0</v>
      </c>
      <c r="D54" s="71">
        <f>D55+D57+D59+D61+D63</f>
        <v>0</v>
      </c>
    </row>
    <row r="55" spans="1:4" x14ac:dyDescent="0.2">
      <c r="A55" s="47">
        <v>5410</v>
      </c>
      <c r="B55" s="67" t="s">
        <v>431</v>
      </c>
      <c r="C55" s="48">
        <f>C56</f>
        <v>0</v>
      </c>
      <c r="D55" s="48">
        <f>D56</f>
        <v>0</v>
      </c>
    </row>
    <row r="56" spans="1:4" x14ac:dyDescent="0.2">
      <c r="A56" s="47">
        <v>5411</v>
      </c>
      <c r="B56" s="67" t="s">
        <v>246</v>
      </c>
      <c r="C56" s="48">
        <v>0</v>
      </c>
      <c r="D56" s="48">
        <v>0</v>
      </c>
    </row>
    <row r="57" spans="1:4" x14ac:dyDescent="0.2">
      <c r="A57" s="47">
        <v>5420</v>
      </c>
      <c r="B57" s="67" t="s">
        <v>432</v>
      </c>
      <c r="C57" s="48">
        <f>C58</f>
        <v>0</v>
      </c>
      <c r="D57" s="48">
        <f>D58</f>
        <v>0</v>
      </c>
    </row>
    <row r="58" spans="1:4" x14ac:dyDescent="0.2">
      <c r="A58" s="47">
        <v>5421</v>
      </c>
      <c r="B58" s="67" t="s">
        <v>243</v>
      </c>
      <c r="C58" s="48">
        <v>0</v>
      </c>
      <c r="D58" s="48">
        <v>0</v>
      </c>
    </row>
    <row r="59" spans="1:4" x14ac:dyDescent="0.2">
      <c r="A59" s="47">
        <v>5430</v>
      </c>
      <c r="B59" s="67" t="s">
        <v>433</v>
      </c>
      <c r="C59" s="48">
        <f>C60</f>
        <v>0</v>
      </c>
      <c r="D59" s="48">
        <f>D60</f>
        <v>0</v>
      </c>
    </row>
    <row r="60" spans="1:4" x14ac:dyDescent="0.2">
      <c r="A60" s="47">
        <v>5431</v>
      </c>
      <c r="B60" s="67" t="s">
        <v>240</v>
      </c>
      <c r="C60" s="48">
        <v>0</v>
      </c>
      <c r="D60" s="48">
        <v>0</v>
      </c>
    </row>
    <row r="61" spans="1:4" x14ac:dyDescent="0.2">
      <c r="A61" s="47">
        <v>5440</v>
      </c>
      <c r="B61" s="67" t="s">
        <v>434</v>
      </c>
      <c r="C61" s="48">
        <f>C62</f>
        <v>0</v>
      </c>
      <c r="D61" s="48">
        <f>D62</f>
        <v>0</v>
      </c>
    </row>
    <row r="62" spans="1:4" x14ac:dyDescent="0.2">
      <c r="A62" s="47">
        <v>5441</v>
      </c>
      <c r="B62" s="67" t="s">
        <v>434</v>
      </c>
      <c r="C62" s="48">
        <v>0</v>
      </c>
      <c r="D62" s="48">
        <v>0</v>
      </c>
    </row>
    <row r="63" spans="1:4" x14ac:dyDescent="0.2">
      <c r="A63" s="47">
        <v>5450</v>
      </c>
      <c r="B63" s="67" t="s">
        <v>435</v>
      </c>
      <c r="C63" s="48">
        <f>SUM(C64:C65)</f>
        <v>0</v>
      </c>
      <c r="D63" s="48">
        <f>SUM(D64:D65)</f>
        <v>0</v>
      </c>
    </row>
    <row r="64" spans="1:4" x14ac:dyDescent="0.2">
      <c r="A64" s="47">
        <v>5451</v>
      </c>
      <c r="B64" s="67" t="s">
        <v>236</v>
      </c>
      <c r="C64" s="48">
        <v>0</v>
      </c>
      <c r="D64" s="48">
        <v>0</v>
      </c>
    </row>
    <row r="65" spans="1:4" x14ac:dyDescent="0.2">
      <c r="A65" s="47">
        <v>5452</v>
      </c>
      <c r="B65" s="67" t="s">
        <v>235</v>
      </c>
      <c r="C65" s="48">
        <v>0</v>
      </c>
      <c r="D65" s="48">
        <v>0</v>
      </c>
    </row>
    <row r="66" spans="1:4" x14ac:dyDescent="0.2">
      <c r="A66" s="50">
        <v>5500</v>
      </c>
      <c r="B66" s="52" t="s">
        <v>234</v>
      </c>
      <c r="C66" s="71">
        <f>C67+C76+C79+C85</f>
        <v>98065.07</v>
      </c>
      <c r="D66" s="71">
        <f>D67+D76+D79+D85</f>
        <v>45815.09</v>
      </c>
    </row>
    <row r="67" spans="1:4" x14ac:dyDescent="0.2">
      <c r="A67" s="47">
        <v>5510</v>
      </c>
      <c r="B67" s="67" t="s">
        <v>233</v>
      </c>
      <c r="C67" s="48">
        <f>SUM(C68:C75)</f>
        <v>98065.07</v>
      </c>
      <c r="D67" s="48">
        <f>SUM(D68:D75)</f>
        <v>45815.09</v>
      </c>
    </row>
    <row r="68" spans="1:4" x14ac:dyDescent="0.2">
      <c r="A68" s="47">
        <v>5511</v>
      </c>
      <c r="B68" s="67" t="s">
        <v>232</v>
      </c>
      <c r="C68" s="48">
        <v>0</v>
      </c>
      <c r="D68" s="48">
        <v>0</v>
      </c>
    </row>
    <row r="69" spans="1:4" x14ac:dyDescent="0.2">
      <c r="A69" s="47">
        <v>5512</v>
      </c>
      <c r="B69" s="67" t="s">
        <v>231</v>
      </c>
      <c r="C69" s="48">
        <v>0</v>
      </c>
      <c r="D69" s="48">
        <v>0</v>
      </c>
    </row>
    <row r="70" spans="1:4" x14ac:dyDescent="0.2">
      <c r="A70" s="47">
        <v>5513</v>
      </c>
      <c r="B70" s="67" t="s">
        <v>230</v>
      </c>
      <c r="C70" s="48">
        <v>0</v>
      </c>
      <c r="D70" s="48">
        <v>0</v>
      </c>
    </row>
    <row r="71" spans="1:4" x14ac:dyDescent="0.2">
      <c r="A71" s="47">
        <v>5514</v>
      </c>
      <c r="B71" s="67" t="s">
        <v>229</v>
      </c>
      <c r="C71" s="48">
        <v>0</v>
      </c>
      <c r="D71" s="48">
        <v>0</v>
      </c>
    </row>
    <row r="72" spans="1:4" x14ac:dyDescent="0.2">
      <c r="A72" s="47">
        <v>5515</v>
      </c>
      <c r="B72" s="67" t="s">
        <v>228</v>
      </c>
      <c r="C72" s="48">
        <v>98065.07</v>
      </c>
      <c r="D72" s="48">
        <v>45815.09</v>
      </c>
    </row>
    <row r="73" spans="1:4" x14ac:dyDescent="0.2">
      <c r="A73" s="47">
        <v>5516</v>
      </c>
      <c r="B73" s="67" t="s">
        <v>227</v>
      </c>
      <c r="C73" s="48">
        <v>0</v>
      </c>
      <c r="D73" s="48">
        <v>0</v>
      </c>
    </row>
    <row r="74" spans="1:4" x14ac:dyDescent="0.2">
      <c r="A74" s="47">
        <v>5517</v>
      </c>
      <c r="B74" s="67" t="s">
        <v>226</v>
      </c>
      <c r="C74" s="48">
        <v>0</v>
      </c>
      <c r="D74" s="48">
        <v>0</v>
      </c>
    </row>
    <row r="75" spans="1:4" x14ac:dyDescent="0.2">
      <c r="A75" s="47">
        <v>5518</v>
      </c>
      <c r="B75" s="67" t="s">
        <v>225</v>
      </c>
      <c r="C75" s="48">
        <v>0</v>
      </c>
      <c r="D75" s="48">
        <v>0</v>
      </c>
    </row>
    <row r="76" spans="1:4" x14ac:dyDescent="0.2">
      <c r="A76" s="47">
        <v>5520</v>
      </c>
      <c r="B76" s="67" t="s">
        <v>224</v>
      </c>
      <c r="C76" s="48">
        <f>SUM(C77:C78)</f>
        <v>0</v>
      </c>
      <c r="D76" s="48">
        <f>SUM(D77:D78)</f>
        <v>0</v>
      </c>
    </row>
    <row r="77" spans="1:4" x14ac:dyDescent="0.2">
      <c r="A77" s="47">
        <v>5521</v>
      </c>
      <c r="B77" s="67" t="s">
        <v>223</v>
      </c>
      <c r="C77" s="48">
        <v>0</v>
      </c>
      <c r="D77" s="48">
        <v>0</v>
      </c>
    </row>
    <row r="78" spans="1:4" x14ac:dyDescent="0.2">
      <c r="A78" s="47">
        <v>5522</v>
      </c>
      <c r="B78" s="67" t="s">
        <v>222</v>
      </c>
      <c r="C78" s="48">
        <v>0</v>
      </c>
      <c r="D78" s="48">
        <v>0</v>
      </c>
    </row>
    <row r="79" spans="1:4" x14ac:dyDescent="0.2">
      <c r="A79" s="47">
        <v>5530</v>
      </c>
      <c r="B79" s="67" t="s">
        <v>221</v>
      </c>
      <c r="C79" s="48">
        <f>SUM(C80:C84)</f>
        <v>0</v>
      </c>
      <c r="D79" s="48">
        <f>SUM(D80:D84)</f>
        <v>0</v>
      </c>
    </row>
    <row r="80" spans="1:4" x14ac:dyDescent="0.2">
      <c r="A80" s="47">
        <v>5531</v>
      </c>
      <c r="B80" s="67" t="s">
        <v>220</v>
      </c>
      <c r="C80" s="48">
        <v>0</v>
      </c>
      <c r="D80" s="48">
        <v>0</v>
      </c>
    </row>
    <row r="81" spans="1:4" x14ac:dyDescent="0.2">
      <c r="A81" s="47">
        <v>5532</v>
      </c>
      <c r="B81" s="67" t="s">
        <v>219</v>
      </c>
      <c r="C81" s="48">
        <v>0</v>
      </c>
      <c r="D81" s="48">
        <v>0</v>
      </c>
    </row>
    <row r="82" spans="1:4" x14ac:dyDescent="0.2">
      <c r="A82" s="47">
        <v>5533</v>
      </c>
      <c r="B82" s="67" t="s">
        <v>218</v>
      </c>
      <c r="C82" s="48">
        <v>0</v>
      </c>
      <c r="D82" s="48">
        <v>0</v>
      </c>
    </row>
    <row r="83" spans="1:4" x14ac:dyDescent="0.2">
      <c r="A83" s="47">
        <v>5534</v>
      </c>
      <c r="B83" s="67" t="s">
        <v>217</v>
      </c>
      <c r="C83" s="48">
        <v>0</v>
      </c>
      <c r="D83" s="48">
        <v>0</v>
      </c>
    </row>
    <row r="84" spans="1:4" x14ac:dyDescent="0.2">
      <c r="A84" s="47">
        <v>5535</v>
      </c>
      <c r="B84" s="67" t="s">
        <v>216</v>
      </c>
      <c r="C84" s="48">
        <v>0</v>
      </c>
      <c r="D84" s="48">
        <v>0</v>
      </c>
    </row>
    <row r="85" spans="1:4" x14ac:dyDescent="0.2">
      <c r="A85" s="47">
        <v>5590</v>
      </c>
      <c r="B85" s="67" t="s">
        <v>215</v>
      </c>
      <c r="C85" s="48">
        <f>SUM(C86:C93)</f>
        <v>0</v>
      </c>
      <c r="D85" s="48">
        <f>SUM(D86:D93)</f>
        <v>0</v>
      </c>
    </row>
    <row r="86" spans="1:4" x14ac:dyDescent="0.2">
      <c r="A86" s="47">
        <v>5591</v>
      </c>
      <c r="B86" s="67" t="s">
        <v>214</v>
      </c>
      <c r="C86" s="48">
        <v>0</v>
      </c>
      <c r="D86" s="48">
        <v>0</v>
      </c>
    </row>
    <row r="87" spans="1:4" x14ac:dyDescent="0.2">
      <c r="A87" s="47">
        <v>5592</v>
      </c>
      <c r="B87" s="67" t="s">
        <v>213</v>
      </c>
      <c r="C87" s="48">
        <v>0</v>
      </c>
      <c r="D87" s="48">
        <v>0</v>
      </c>
    </row>
    <row r="88" spans="1:4" x14ac:dyDescent="0.2">
      <c r="A88" s="47">
        <v>5593</v>
      </c>
      <c r="B88" s="67" t="s">
        <v>212</v>
      </c>
      <c r="C88" s="48">
        <v>0</v>
      </c>
      <c r="D88" s="48">
        <v>0</v>
      </c>
    </row>
    <row r="89" spans="1:4" x14ac:dyDescent="0.2">
      <c r="A89" s="47">
        <v>5594</v>
      </c>
      <c r="B89" s="67" t="s">
        <v>436</v>
      </c>
      <c r="C89" s="48">
        <v>0</v>
      </c>
      <c r="D89" s="48">
        <v>0</v>
      </c>
    </row>
    <row r="90" spans="1:4" x14ac:dyDescent="0.2">
      <c r="A90" s="47">
        <v>5595</v>
      </c>
      <c r="B90" s="67" t="s">
        <v>210</v>
      </c>
      <c r="C90" s="48">
        <v>0</v>
      </c>
      <c r="D90" s="48">
        <v>0</v>
      </c>
    </row>
    <row r="91" spans="1:4" x14ac:dyDescent="0.2">
      <c r="A91" s="47">
        <v>5596</v>
      </c>
      <c r="B91" s="67" t="s">
        <v>209</v>
      </c>
      <c r="C91" s="48">
        <v>0</v>
      </c>
      <c r="D91" s="48">
        <v>0</v>
      </c>
    </row>
    <row r="92" spans="1:4" x14ac:dyDescent="0.2">
      <c r="A92" s="47">
        <v>5597</v>
      </c>
      <c r="B92" s="67" t="s">
        <v>208</v>
      </c>
      <c r="C92" s="48">
        <v>0</v>
      </c>
      <c r="D92" s="48">
        <v>0</v>
      </c>
    </row>
    <row r="93" spans="1:4" x14ac:dyDescent="0.2">
      <c r="A93" s="47">
        <v>5599</v>
      </c>
      <c r="B93" s="67" t="s">
        <v>206</v>
      </c>
      <c r="C93" s="48">
        <v>0</v>
      </c>
      <c r="D93" s="48">
        <v>0</v>
      </c>
    </row>
    <row r="94" spans="1:4" x14ac:dyDescent="0.2">
      <c r="A94" s="50">
        <v>5600</v>
      </c>
      <c r="B94" s="52" t="s">
        <v>205</v>
      </c>
      <c r="C94" s="71">
        <f>C95</f>
        <v>0</v>
      </c>
      <c r="D94" s="71">
        <f>D95</f>
        <v>0</v>
      </c>
    </row>
    <row r="95" spans="1:4" x14ac:dyDescent="0.2">
      <c r="A95" s="47">
        <v>5610</v>
      </c>
      <c r="B95" s="67" t="s">
        <v>204</v>
      </c>
      <c r="C95" s="48">
        <f>C96</f>
        <v>0</v>
      </c>
      <c r="D95" s="48">
        <f>D96</f>
        <v>0</v>
      </c>
    </row>
    <row r="96" spans="1:4" x14ac:dyDescent="0.2">
      <c r="A96" s="47">
        <v>5611</v>
      </c>
      <c r="B96" s="67" t="s">
        <v>203</v>
      </c>
      <c r="C96" s="48">
        <v>0</v>
      </c>
      <c r="D96" s="48">
        <v>0</v>
      </c>
    </row>
    <row r="97" spans="1:4" x14ac:dyDescent="0.2">
      <c r="A97" s="50">
        <v>2110</v>
      </c>
      <c r="B97" s="53" t="s">
        <v>437</v>
      </c>
      <c r="C97" s="71">
        <f>SUM(C98:C102)</f>
        <v>6253</v>
      </c>
      <c r="D97" s="71">
        <f>SUM(D98:D102)</f>
        <v>17320.47</v>
      </c>
    </row>
    <row r="98" spans="1:4" x14ac:dyDescent="0.2">
      <c r="A98" s="47">
        <v>2111</v>
      </c>
      <c r="B98" s="67" t="s">
        <v>438</v>
      </c>
      <c r="C98" s="48">
        <v>0</v>
      </c>
      <c r="D98" s="48">
        <v>8424.4699999999993</v>
      </c>
    </row>
    <row r="99" spans="1:4" x14ac:dyDescent="0.2">
      <c r="A99" s="47">
        <v>2112</v>
      </c>
      <c r="B99" s="67" t="s">
        <v>439</v>
      </c>
      <c r="C99" s="48">
        <v>0</v>
      </c>
      <c r="D99" s="48">
        <v>0</v>
      </c>
    </row>
    <row r="100" spans="1:4" x14ac:dyDescent="0.2">
      <c r="A100" s="47">
        <v>2112</v>
      </c>
      <c r="B100" s="67" t="s">
        <v>440</v>
      </c>
      <c r="C100" s="48">
        <v>6253</v>
      </c>
      <c r="D100" s="48">
        <v>8896</v>
      </c>
    </row>
    <row r="101" spans="1:4" x14ac:dyDescent="0.2">
      <c r="A101" s="47">
        <v>2115</v>
      </c>
      <c r="B101" s="67" t="s">
        <v>441</v>
      </c>
      <c r="C101" s="48">
        <v>0</v>
      </c>
      <c r="D101" s="48">
        <v>0</v>
      </c>
    </row>
    <row r="102" spans="1:4" x14ac:dyDescent="0.2">
      <c r="A102" s="47">
        <v>2114</v>
      </c>
      <c r="B102" s="67" t="s">
        <v>442</v>
      </c>
      <c r="C102" s="48">
        <v>0</v>
      </c>
      <c r="D102" s="48">
        <v>0</v>
      </c>
    </row>
    <row r="103" spans="1:4" x14ac:dyDescent="0.2">
      <c r="A103" s="47"/>
      <c r="B103" s="51" t="s">
        <v>443</v>
      </c>
      <c r="C103" s="71">
        <f>+C104</f>
        <v>0</v>
      </c>
      <c r="D103" s="71">
        <f>+D104</f>
        <v>0</v>
      </c>
    </row>
    <row r="104" spans="1:4" x14ac:dyDescent="0.2">
      <c r="A104" s="83">
        <v>3100</v>
      </c>
      <c r="B104" s="87" t="s">
        <v>570</v>
      </c>
      <c r="C104" s="74">
        <f>SUM(C105:C108)</f>
        <v>0</v>
      </c>
      <c r="D104" s="74">
        <f>SUM(D105:D108)</f>
        <v>0</v>
      </c>
    </row>
    <row r="105" spans="1:4" x14ac:dyDescent="0.2">
      <c r="A105" s="85"/>
      <c r="B105" s="88" t="s">
        <v>571</v>
      </c>
      <c r="C105" s="75">
        <v>0</v>
      </c>
      <c r="D105" s="75">
        <v>0</v>
      </c>
    </row>
    <row r="106" spans="1:4" x14ac:dyDescent="0.2">
      <c r="A106" s="85"/>
      <c r="B106" s="88" t="s">
        <v>556</v>
      </c>
      <c r="C106" s="75">
        <v>0</v>
      </c>
      <c r="D106" s="75">
        <v>0</v>
      </c>
    </row>
    <row r="107" spans="1:4" x14ac:dyDescent="0.2">
      <c r="A107" s="85"/>
      <c r="B107" s="88" t="s">
        <v>572</v>
      </c>
      <c r="C107" s="75">
        <v>0</v>
      </c>
      <c r="D107" s="75">
        <v>0</v>
      </c>
    </row>
    <row r="108" spans="1:4" x14ac:dyDescent="0.2">
      <c r="A108" s="85"/>
      <c r="B108" s="88" t="s">
        <v>573</v>
      </c>
      <c r="C108" s="75">
        <v>0</v>
      </c>
      <c r="D108" s="75">
        <v>0</v>
      </c>
    </row>
    <row r="109" spans="1:4" x14ac:dyDescent="0.2">
      <c r="A109" s="85"/>
      <c r="B109" s="89" t="s">
        <v>574</v>
      </c>
      <c r="C109" s="72">
        <f>+C110</f>
        <v>0</v>
      </c>
      <c r="D109" s="72">
        <f>+D110</f>
        <v>0</v>
      </c>
    </row>
    <row r="110" spans="1:4" x14ac:dyDescent="0.2">
      <c r="A110" s="83">
        <v>1270</v>
      </c>
      <c r="B110" s="84" t="s">
        <v>145</v>
      </c>
      <c r="C110" s="74">
        <f>+C111</f>
        <v>0</v>
      </c>
      <c r="D110" s="74">
        <f>+D111</f>
        <v>0</v>
      </c>
    </row>
    <row r="111" spans="1:4" x14ac:dyDescent="0.2">
      <c r="A111" s="85">
        <v>1273</v>
      </c>
      <c r="B111" s="86" t="s">
        <v>575</v>
      </c>
      <c r="C111" s="75">
        <v>0</v>
      </c>
      <c r="D111" s="75">
        <v>0</v>
      </c>
    </row>
    <row r="112" spans="1:4" x14ac:dyDescent="0.2">
      <c r="A112" s="85"/>
      <c r="B112" s="89" t="s">
        <v>576</v>
      </c>
      <c r="C112" s="72">
        <f>+C113+C135</f>
        <v>0</v>
      </c>
      <c r="D112" s="72">
        <f>+D113+D135</f>
        <v>0</v>
      </c>
    </row>
    <row r="113" spans="1:4" x14ac:dyDescent="0.2">
      <c r="A113" s="83">
        <v>4300</v>
      </c>
      <c r="B113" s="87" t="s">
        <v>617</v>
      </c>
      <c r="C113" s="74">
        <f>C127+C114+C117+C123+C125</f>
        <v>0</v>
      </c>
      <c r="D113" s="90">
        <f>D127+D114+D117+D123+D125</f>
        <v>0</v>
      </c>
    </row>
    <row r="114" spans="1:4" x14ac:dyDescent="0.2">
      <c r="A114" s="83">
        <v>4310</v>
      </c>
      <c r="B114" s="87" t="s">
        <v>339</v>
      </c>
      <c r="C114" s="74">
        <f>SUM(C115:C116)</f>
        <v>0</v>
      </c>
      <c r="D114" s="74">
        <f>SUM(D115:D116)</f>
        <v>0</v>
      </c>
    </row>
    <row r="115" spans="1:4" x14ac:dyDescent="0.2">
      <c r="A115" s="85">
        <v>4311</v>
      </c>
      <c r="B115" s="88" t="s">
        <v>338</v>
      </c>
      <c r="C115" s="75">
        <v>0</v>
      </c>
      <c r="D115" s="157">
        <v>0</v>
      </c>
    </row>
    <row r="116" spans="1:4" x14ac:dyDescent="0.2">
      <c r="A116" s="85">
        <v>4319</v>
      </c>
      <c r="B116" s="88" t="s">
        <v>337</v>
      </c>
      <c r="C116" s="75">
        <v>0</v>
      </c>
      <c r="D116" s="157">
        <v>0</v>
      </c>
    </row>
    <row r="117" spans="1:4" x14ac:dyDescent="0.2">
      <c r="A117" s="83">
        <v>4320</v>
      </c>
      <c r="B117" s="87" t="s">
        <v>336</v>
      </c>
      <c r="C117" s="74">
        <f>SUM(C118:C122)</f>
        <v>0</v>
      </c>
      <c r="D117" s="74">
        <f>SUM(D118:D122)</f>
        <v>0</v>
      </c>
    </row>
    <row r="118" spans="1:4" x14ac:dyDescent="0.2">
      <c r="A118" s="85">
        <v>4321</v>
      </c>
      <c r="B118" s="88" t="s">
        <v>335</v>
      </c>
      <c r="C118" s="75">
        <v>0</v>
      </c>
      <c r="D118" s="157">
        <v>0</v>
      </c>
    </row>
    <row r="119" spans="1:4" x14ac:dyDescent="0.2">
      <c r="A119" s="85">
        <v>4322</v>
      </c>
      <c r="B119" s="88" t="s">
        <v>334</v>
      </c>
      <c r="C119" s="75">
        <v>0</v>
      </c>
      <c r="D119" s="157">
        <v>0</v>
      </c>
    </row>
    <row r="120" spans="1:4" x14ac:dyDescent="0.2">
      <c r="A120" s="85">
        <v>4323</v>
      </c>
      <c r="B120" s="88" t="s">
        <v>333</v>
      </c>
      <c r="C120" s="75">
        <v>0</v>
      </c>
      <c r="D120" s="157">
        <v>0</v>
      </c>
    </row>
    <row r="121" spans="1:4" x14ac:dyDescent="0.2">
      <c r="A121" s="85">
        <v>4324</v>
      </c>
      <c r="B121" s="88" t="s">
        <v>332</v>
      </c>
      <c r="C121" s="75">
        <v>0</v>
      </c>
      <c r="D121" s="157">
        <v>0</v>
      </c>
    </row>
    <row r="122" spans="1:4" x14ac:dyDescent="0.2">
      <c r="A122" s="85">
        <v>4325</v>
      </c>
      <c r="B122" s="88" t="s">
        <v>331</v>
      </c>
      <c r="C122" s="75">
        <v>0</v>
      </c>
      <c r="D122" s="157">
        <v>0</v>
      </c>
    </row>
    <row r="123" spans="1:4" x14ac:dyDescent="0.2">
      <c r="A123" s="83">
        <v>4330</v>
      </c>
      <c r="B123" s="87" t="s">
        <v>330</v>
      </c>
      <c r="C123" s="74">
        <f>C124</f>
        <v>0</v>
      </c>
      <c r="D123" s="74">
        <f>D124</f>
        <v>0</v>
      </c>
    </row>
    <row r="124" spans="1:4" x14ac:dyDescent="0.2">
      <c r="A124" s="85">
        <v>4331</v>
      </c>
      <c r="B124" s="88" t="s">
        <v>330</v>
      </c>
      <c r="C124" s="75">
        <v>0</v>
      </c>
      <c r="D124" s="157">
        <v>0</v>
      </c>
    </row>
    <row r="125" spans="1:4" x14ac:dyDescent="0.2">
      <c r="A125" s="83">
        <v>4340</v>
      </c>
      <c r="B125" s="87" t="s">
        <v>329</v>
      </c>
      <c r="C125" s="74">
        <f>C126</f>
        <v>0</v>
      </c>
      <c r="D125" s="74">
        <f>D126</f>
        <v>0</v>
      </c>
    </row>
    <row r="126" spans="1:4" x14ac:dyDescent="0.2">
      <c r="A126" s="85">
        <v>4341</v>
      </c>
      <c r="B126" s="88" t="s">
        <v>329</v>
      </c>
      <c r="C126" s="75">
        <v>0</v>
      </c>
      <c r="D126" s="157">
        <v>0</v>
      </c>
    </row>
    <row r="127" spans="1:4" x14ac:dyDescent="0.2">
      <c r="A127" s="154">
        <v>4390</v>
      </c>
      <c r="B127" s="158" t="s">
        <v>323</v>
      </c>
      <c r="C127" s="159">
        <f>SUM(C128:C134)</f>
        <v>0</v>
      </c>
      <c r="D127" s="159">
        <f>SUM(D128:D134)</f>
        <v>0</v>
      </c>
    </row>
    <row r="128" spans="1:4" x14ac:dyDescent="0.2">
      <c r="A128" s="160">
        <v>4392</v>
      </c>
      <c r="B128" s="161" t="s">
        <v>328</v>
      </c>
      <c r="C128" s="162">
        <v>0</v>
      </c>
      <c r="D128" s="162">
        <v>0</v>
      </c>
    </row>
    <row r="129" spans="1:4" x14ac:dyDescent="0.2">
      <c r="A129" s="160">
        <v>4393</v>
      </c>
      <c r="B129" s="161" t="s">
        <v>327</v>
      </c>
      <c r="C129" s="162">
        <v>0</v>
      </c>
      <c r="D129" s="162">
        <v>0</v>
      </c>
    </row>
    <row r="130" spans="1:4" x14ac:dyDescent="0.2">
      <c r="A130" s="160">
        <v>4394</v>
      </c>
      <c r="B130" s="161" t="s">
        <v>326</v>
      </c>
      <c r="C130" s="162">
        <v>0</v>
      </c>
      <c r="D130" s="162">
        <v>0</v>
      </c>
    </row>
    <row r="131" spans="1:4" x14ac:dyDescent="0.2">
      <c r="A131" s="160">
        <v>4395</v>
      </c>
      <c r="B131" s="161" t="s">
        <v>209</v>
      </c>
      <c r="C131" s="162">
        <v>0</v>
      </c>
      <c r="D131" s="162">
        <v>0</v>
      </c>
    </row>
    <row r="132" spans="1:4" x14ac:dyDescent="0.2">
      <c r="A132" s="160">
        <v>4396</v>
      </c>
      <c r="B132" s="161" t="s">
        <v>325</v>
      </c>
      <c r="C132" s="162">
        <v>0</v>
      </c>
      <c r="D132" s="162">
        <v>0</v>
      </c>
    </row>
    <row r="133" spans="1:4" x14ac:dyDescent="0.2">
      <c r="A133" s="160">
        <v>4397</v>
      </c>
      <c r="B133" s="161" t="s">
        <v>324</v>
      </c>
      <c r="C133" s="162">
        <v>0</v>
      </c>
      <c r="D133" s="162">
        <v>0</v>
      </c>
    </row>
    <row r="134" spans="1:4" x14ac:dyDescent="0.2">
      <c r="A134" s="85">
        <v>4399</v>
      </c>
      <c r="B134" s="88" t="s">
        <v>323</v>
      </c>
      <c r="C134" s="75">
        <v>0</v>
      </c>
      <c r="D134" s="75">
        <v>0</v>
      </c>
    </row>
    <row r="135" spans="1:4" x14ac:dyDescent="0.2">
      <c r="A135" s="50">
        <v>1120</v>
      </c>
      <c r="B135" s="53" t="s">
        <v>444</v>
      </c>
      <c r="C135" s="71">
        <f>SUM(C136:C144)</f>
        <v>0</v>
      </c>
      <c r="D135" s="71">
        <f>SUM(D136:D144)</f>
        <v>0</v>
      </c>
    </row>
    <row r="136" spans="1:4" x14ac:dyDescent="0.2">
      <c r="A136" s="47">
        <v>1124</v>
      </c>
      <c r="B136" s="91" t="s">
        <v>445</v>
      </c>
      <c r="C136" s="92">
        <v>0</v>
      </c>
      <c r="D136" s="48">
        <v>0</v>
      </c>
    </row>
    <row r="137" spans="1:4" x14ac:dyDescent="0.2">
      <c r="A137" s="47">
        <v>1124</v>
      </c>
      <c r="B137" s="91" t="s">
        <v>446</v>
      </c>
      <c r="C137" s="92">
        <v>0</v>
      </c>
      <c r="D137" s="48">
        <v>0</v>
      </c>
    </row>
    <row r="138" spans="1:4" x14ac:dyDescent="0.2">
      <c r="A138" s="47">
        <v>1124</v>
      </c>
      <c r="B138" s="91" t="s">
        <v>447</v>
      </c>
      <c r="C138" s="92">
        <v>0</v>
      </c>
      <c r="D138" s="48">
        <v>0</v>
      </c>
    </row>
    <row r="139" spans="1:4" x14ac:dyDescent="0.2">
      <c r="A139" s="47">
        <v>1124</v>
      </c>
      <c r="B139" s="91" t="s">
        <v>448</v>
      </c>
      <c r="C139" s="92">
        <v>0</v>
      </c>
      <c r="D139" s="48">
        <v>0</v>
      </c>
    </row>
    <row r="140" spans="1:4" x14ac:dyDescent="0.2">
      <c r="A140" s="47">
        <v>1124</v>
      </c>
      <c r="B140" s="91" t="s">
        <v>449</v>
      </c>
      <c r="C140" s="48">
        <v>0</v>
      </c>
      <c r="D140" s="48">
        <v>0</v>
      </c>
    </row>
    <row r="141" spans="1:4" x14ac:dyDescent="0.2">
      <c r="A141" s="47">
        <v>1124</v>
      </c>
      <c r="B141" s="91" t="s">
        <v>450</v>
      </c>
      <c r="C141" s="48">
        <v>0</v>
      </c>
      <c r="D141" s="48">
        <v>0</v>
      </c>
    </row>
    <row r="142" spans="1:4" x14ac:dyDescent="0.2">
      <c r="A142" s="47">
        <v>1122</v>
      </c>
      <c r="B142" s="91" t="s">
        <v>451</v>
      </c>
      <c r="C142" s="48">
        <v>0</v>
      </c>
      <c r="D142" s="48">
        <v>0</v>
      </c>
    </row>
    <row r="143" spans="1:4" x14ac:dyDescent="0.2">
      <c r="A143" s="47">
        <v>1122</v>
      </c>
      <c r="B143" s="91" t="s">
        <v>452</v>
      </c>
      <c r="C143" s="92">
        <v>0</v>
      </c>
      <c r="D143" s="48">
        <v>0</v>
      </c>
    </row>
    <row r="144" spans="1:4" x14ac:dyDescent="0.2">
      <c r="A144" s="47">
        <v>1122</v>
      </c>
      <c r="B144" s="91" t="s">
        <v>453</v>
      </c>
      <c r="C144" s="48">
        <v>0</v>
      </c>
      <c r="D144" s="48">
        <v>0</v>
      </c>
    </row>
    <row r="145" spans="1:4" x14ac:dyDescent="0.2">
      <c r="A145" s="47"/>
      <c r="B145" s="54" t="s">
        <v>454</v>
      </c>
      <c r="C145" s="71">
        <f>C48+C49+C103-C109-C112</f>
        <v>40253.000000000007</v>
      </c>
      <c r="D145" s="71">
        <f>D48+D49+D103-D109-D112</f>
        <v>192736.33000000002</v>
      </c>
    </row>
    <row r="147" spans="1:4" x14ac:dyDescent="0.2">
      <c r="B147" s="67" t="s">
        <v>202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3">
    <dataValidation allowBlank="1" showInputMessage="1" showErrorMessage="1" prompt="Saldo al 31 de diciembre del año anterior que se presenta" sqref="D8 D47 D20"/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zoomScaleNormal="100" zoomScaleSheetLayoutView="100" workbookViewId="0">
      <selection sqref="A1:C1"/>
    </sheetView>
  </sheetViews>
  <sheetFormatPr baseColWidth="10" defaultColWidth="11.42578125" defaultRowHeight="11.25" x14ac:dyDescent="0.2"/>
  <cols>
    <col min="1" max="1" width="3.28515625" style="56" customWidth="1"/>
    <col min="2" max="2" width="63.140625" style="56" customWidth="1"/>
    <col min="3" max="3" width="17.7109375" style="56" customWidth="1"/>
    <col min="4" max="16384" width="11.42578125" style="56"/>
  </cols>
  <sheetData>
    <row r="1" spans="1:3" s="93" customFormat="1" ht="18" customHeight="1" x14ac:dyDescent="0.25">
      <c r="A1" s="199" t="s">
        <v>578</v>
      </c>
      <c r="B1" s="200"/>
      <c r="C1" s="201"/>
    </row>
    <row r="2" spans="1:3" s="93" customFormat="1" ht="18" customHeight="1" x14ac:dyDescent="0.25">
      <c r="A2" s="202" t="s">
        <v>455</v>
      </c>
      <c r="B2" s="203"/>
      <c r="C2" s="204"/>
    </row>
    <row r="3" spans="1:3" s="93" customFormat="1" ht="18" customHeight="1" x14ac:dyDescent="0.25">
      <c r="A3" s="202" t="s">
        <v>583</v>
      </c>
      <c r="B3" s="203"/>
      <c r="C3" s="204"/>
    </row>
    <row r="4" spans="1:3" s="94" customFormat="1" x14ac:dyDescent="0.2">
      <c r="A4" s="205" t="s">
        <v>456</v>
      </c>
      <c r="B4" s="206"/>
      <c r="C4" s="207"/>
    </row>
    <row r="5" spans="1:3" s="94" customFormat="1" x14ac:dyDescent="0.2">
      <c r="A5" s="217" t="s">
        <v>551</v>
      </c>
      <c r="B5" s="218"/>
      <c r="C5" s="163">
        <v>2024</v>
      </c>
    </row>
    <row r="6" spans="1:3" x14ac:dyDescent="0.2">
      <c r="A6" s="55" t="s">
        <v>457</v>
      </c>
      <c r="B6" s="55"/>
      <c r="C6" s="164">
        <v>2932656</v>
      </c>
    </row>
    <row r="7" spans="1:3" x14ac:dyDescent="0.2">
      <c r="B7" s="96"/>
      <c r="C7" s="114"/>
    </row>
    <row r="8" spans="1:3" x14ac:dyDescent="0.2">
      <c r="A8" s="98" t="s">
        <v>458</v>
      </c>
      <c r="B8" s="98"/>
      <c r="C8" s="165">
        <f>SUM(C9:C14)</f>
        <v>0</v>
      </c>
    </row>
    <row r="9" spans="1:3" x14ac:dyDescent="0.2">
      <c r="A9" s="100" t="s">
        <v>459</v>
      </c>
      <c r="B9" s="101" t="s">
        <v>339</v>
      </c>
      <c r="C9" s="166">
        <v>0</v>
      </c>
    </row>
    <row r="10" spans="1:3" x14ac:dyDescent="0.2">
      <c r="A10" s="57" t="s">
        <v>460</v>
      </c>
      <c r="B10" s="103" t="s">
        <v>461</v>
      </c>
      <c r="C10" s="166">
        <v>0</v>
      </c>
    </row>
    <row r="11" spans="1:3" x14ac:dyDescent="0.2">
      <c r="A11" s="57" t="s">
        <v>462</v>
      </c>
      <c r="B11" s="103" t="s">
        <v>330</v>
      </c>
      <c r="C11" s="166">
        <v>0</v>
      </c>
    </row>
    <row r="12" spans="1:3" x14ac:dyDescent="0.2">
      <c r="A12" s="57" t="s">
        <v>463</v>
      </c>
      <c r="B12" s="103" t="s">
        <v>329</v>
      </c>
      <c r="C12" s="166">
        <v>0</v>
      </c>
    </row>
    <row r="13" spans="1:3" x14ac:dyDescent="0.2">
      <c r="A13" s="57" t="s">
        <v>464</v>
      </c>
      <c r="B13" s="103" t="s">
        <v>323</v>
      </c>
      <c r="C13" s="166">
        <v>0</v>
      </c>
    </row>
    <row r="14" spans="1:3" x14ac:dyDescent="0.2">
      <c r="A14" s="104" t="s">
        <v>465</v>
      </c>
      <c r="B14" s="105" t="s">
        <v>466</v>
      </c>
      <c r="C14" s="166">
        <v>0</v>
      </c>
    </row>
    <row r="15" spans="1:3" x14ac:dyDescent="0.2">
      <c r="B15" s="106"/>
      <c r="C15" s="107"/>
    </row>
    <row r="16" spans="1:3" x14ac:dyDescent="0.2">
      <c r="A16" s="98" t="s">
        <v>618</v>
      </c>
      <c r="B16" s="96"/>
      <c r="C16" s="165">
        <f>SUM(C17:C19)</f>
        <v>0</v>
      </c>
    </row>
    <row r="17" spans="1:3" x14ac:dyDescent="0.2">
      <c r="A17" s="108">
        <v>3.1</v>
      </c>
      <c r="B17" s="103" t="s">
        <v>468</v>
      </c>
      <c r="C17" s="166">
        <v>0</v>
      </c>
    </row>
    <row r="18" spans="1:3" x14ac:dyDescent="0.2">
      <c r="A18" s="58">
        <v>3.2</v>
      </c>
      <c r="B18" s="103" t="s">
        <v>469</v>
      </c>
      <c r="C18" s="166">
        <v>0</v>
      </c>
    </row>
    <row r="19" spans="1:3" x14ac:dyDescent="0.2">
      <c r="A19" s="58">
        <v>3.3</v>
      </c>
      <c r="B19" s="105" t="s">
        <v>470</v>
      </c>
      <c r="C19" s="167">
        <v>0</v>
      </c>
    </row>
    <row r="20" spans="1:3" x14ac:dyDescent="0.2">
      <c r="B20" s="110"/>
      <c r="C20" s="111"/>
    </row>
    <row r="21" spans="1:3" x14ac:dyDescent="0.2">
      <c r="A21" s="59" t="s">
        <v>579</v>
      </c>
      <c r="B21" s="59"/>
      <c r="C21" s="164">
        <f>C6+C8-C16</f>
        <v>2932656</v>
      </c>
    </row>
    <row r="22" spans="1:3" ht="26.25" customHeight="1" x14ac:dyDescent="0.2"/>
    <row r="23" spans="1:3" x14ac:dyDescent="0.2">
      <c r="B23" s="56" t="s">
        <v>202</v>
      </c>
    </row>
  </sheetData>
  <mergeCells count="5">
    <mergeCell ref="A1:C1"/>
    <mergeCell ref="A2:C2"/>
    <mergeCell ref="A3:C3"/>
    <mergeCell ref="A4:C4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zoomScaleNormal="100" zoomScaleSheetLayoutView="100" workbookViewId="0">
      <selection sqref="A1:C1"/>
    </sheetView>
  </sheetViews>
  <sheetFormatPr baseColWidth="10" defaultColWidth="11.42578125" defaultRowHeight="11.25" x14ac:dyDescent="0.2"/>
  <cols>
    <col min="1" max="1" width="3.7109375" style="56" customWidth="1"/>
    <col min="2" max="2" width="62.140625" style="56" customWidth="1"/>
    <col min="3" max="3" width="17.7109375" style="56" customWidth="1"/>
    <col min="4" max="16384" width="11.42578125" style="56"/>
  </cols>
  <sheetData>
    <row r="1" spans="1:3" s="112" customFormat="1" ht="18.95" customHeight="1" x14ac:dyDescent="0.25">
      <c r="A1" s="208" t="s">
        <v>578</v>
      </c>
      <c r="B1" s="209"/>
      <c r="C1" s="210"/>
    </row>
    <row r="2" spans="1:3" s="112" customFormat="1" ht="18.95" customHeight="1" x14ac:dyDescent="0.25">
      <c r="A2" s="211" t="s">
        <v>503</v>
      </c>
      <c r="B2" s="212"/>
      <c r="C2" s="213"/>
    </row>
    <row r="3" spans="1:3" s="112" customFormat="1" ht="18.95" customHeight="1" x14ac:dyDescent="0.25">
      <c r="A3" s="211" t="s">
        <v>583</v>
      </c>
      <c r="B3" s="212"/>
      <c r="C3" s="213"/>
    </row>
    <row r="4" spans="1:3" x14ac:dyDescent="0.2">
      <c r="A4" s="205" t="s">
        <v>456</v>
      </c>
      <c r="B4" s="206"/>
      <c r="C4" s="207"/>
    </row>
    <row r="5" spans="1:3" x14ac:dyDescent="0.2">
      <c r="A5" s="219" t="s">
        <v>551</v>
      </c>
      <c r="B5" s="220"/>
      <c r="C5" s="163">
        <v>2024</v>
      </c>
    </row>
    <row r="6" spans="1:3" x14ac:dyDescent="0.2">
      <c r="A6" s="62" t="s">
        <v>502</v>
      </c>
      <c r="B6" s="55"/>
      <c r="C6" s="79">
        <v>2932656</v>
      </c>
    </row>
    <row r="7" spans="1:3" x14ac:dyDescent="0.2">
      <c r="A7" s="61"/>
      <c r="B7" s="96"/>
      <c r="C7" s="168"/>
    </row>
    <row r="8" spans="1:3" x14ac:dyDescent="0.2">
      <c r="A8" s="98" t="s">
        <v>501</v>
      </c>
      <c r="B8" s="115"/>
      <c r="C8" s="169">
        <f>SUM(C9:C29)</f>
        <v>34000</v>
      </c>
    </row>
    <row r="9" spans="1:3" x14ac:dyDescent="0.2">
      <c r="A9" s="116">
        <v>2.1</v>
      </c>
      <c r="B9" s="117" t="s">
        <v>308</v>
      </c>
      <c r="C9" s="170">
        <v>0</v>
      </c>
    </row>
    <row r="10" spans="1:3" x14ac:dyDescent="0.2">
      <c r="A10" s="116">
        <v>2.2000000000000002</v>
      </c>
      <c r="B10" s="117" t="s">
        <v>311</v>
      </c>
      <c r="C10" s="170">
        <v>0</v>
      </c>
    </row>
    <row r="11" spans="1:3" x14ac:dyDescent="0.2">
      <c r="A11" s="119">
        <v>2.2999999999999998</v>
      </c>
      <c r="B11" s="120" t="s">
        <v>128</v>
      </c>
      <c r="C11" s="170">
        <v>0</v>
      </c>
    </row>
    <row r="12" spans="1:3" x14ac:dyDescent="0.2">
      <c r="A12" s="119">
        <v>2.4</v>
      </c>
      <c r="B12" s="120" t="s">
        <v>129</v>
      </c>
      <c r="C12" s="170">
        <v>22000</v>
      </c>
    </row>
    <row r="13" spans="1:3" x14ac:dyDescent="0.2">
      <c r="A13" s="119">
        <v>2.5</v>
      </c>
      <c r="B13" s="120" t="s">
        <v>130</v>
      </c>
      <c r="C13" s="170">
        <v>0</v>
      </c>
    </row>
    <row r="14" spans="1:3" x14ac:dyDescent="0.2">
      <c r="A14" s="119">
        <v>2.6</v>
      </c>
      <c r="B14" s="120" t="s">
        <v>131</v>
      </c>
      <c r="C14" s="170">
        <v>0</v>
      </c>
    </row>
    <row r="15" spans="1:3" x14ac:dyDescent="0.2">
      <c r="A15" s="119">
        <v>2.7</v>
      </c>
      <c r="B15" s="120" t="s">
        <v>132</v>
      </c>
      <c r="C15" s="170">
        <v>0</v>
      </c>
    </row>
    <row r="16" spans="1:3" x14ac:dyDescent="0.2">
      <c r="A16" s="119">
        <v>2.8</v>
      </c>
      <c r="B16" s="120" t="s">
        <v>133</v>
      </c>
      <c r="C16" s="170">
        <v>12000</v>
      </c>
    </row>
    <row r="17" spans="1:3" x14ac:dyDescent="0.2">
      <c r="A17" s="119">
        <v>2.9</v>
      </c>
      <c r="B17" s="120" t="s">
        <v>135</v>
      </c>
      <c r="C17" s="170">
        <v>0</v>
      </c>
    </row>
    <row r="18" spans="1:3" x14ac:dyDescent="0.2">
      <c r="A18" s="119" t="s">
        <v>500</v>
      </c>
      <c r="B18" s="120" t="s">
        <v>499</v>
      </c>
      <c r="C18" s="170">
        <v>0</v>
      </c>
    </row>
    <row r="19" spans="1:3" x14ac:dyDescent="0.2">
      <c r="A19" s="119" t="s">
        <v>498</v>
      </c>
      <c r="B19" s="120" t="s">
        <v>139</v>
      </c>
      <c r="C19" s="170">
        <v>0</v>
      </c>
    </row>
    <row r="20" spans="1:3" x14ac:dyDescent="0.2">
      <c r="A20" s="119" t="s">
        <v>497</v>
      </c>
      <c r="B20" s="120" t="s">
        <v>496</v>
      </c>
      <c r="C20" s="170">
        <v>0</v>
      </c>
    </row>
    <row r="21" spans="1:3" x14ac:dyDescent="0.2">
      <c r="A21" s="119" t="s">
        <v>495</v>
      </c>
      <c r="B21" s="120" t="s">
        <v>494</v>
      </c>
      <c r="C21" s="170">
        <v>0</v>
      </c>
    </row>
    <row r="22" spans="1:3" x14ac:dyDescent="0.2">
      <c r="A22" s="119" t="s">
        <v>493</v>
      </c>
      <c r="B22" s="120" t="s">
        <v>492</v>
      </c>
      <c r="C22" s="170">
        <v>0</v>
      </c>
    </row>
    <row r="23" spans="1:3" x14ac:dyDescent="0.2">
      <c r="A23" s="119" t="s">
        <v>491</v>
      </c>
      <c r="B23" s="120" t="s">
        <v>490</v>
      </c>
      <c r="C23" s="170">
        <v>0</v>
      </c>
    </row>
    <row r="24" spans="1:3" x14ac:dyDescent="0.2">
      <c r="A24" s="119" t="s">
        <v>489</v>
      </c>
      <c r="B24" s="120" t="s">
        <v>488</v>
      </c>
      <c r="C24" s="170">
        <v>0</v>
      </c>
    </row>
    <row r="25" spans="1:3" x14ac:dyDescent="0.2">
      <c r="A25" s="119" t="s">
        <v>487</v>
      </c>
      <c r="B25" s="120" t="s">
        <v>486</v>
      </c>
      <c r="C25" s="170">
        <v>0</v>
      </c>
    </row>
    <row r="26" spans="1:3" x14ac:dyDescent="0.2">
      <c r="A26" s="119" t="s">
        <v>485</v>
      </c>
      <c r="B26" s="120" t="s">
        <v>484</v>
      </c>
      <c r="C26" s="170">
        <v>0</v>
      </c>
    </row>
    <row r="27" spans="1:3" x14ac:dyDescent="0.2">
      <c r="A27" s="119" t="s">
        <v>483</v>
      </c>
      <c r="B27" s="120" t="s">
        <v>482</v>
      </c>
      <c r="C27" s="170">
        <v>0</v>
      </c>
    </row>
    <row r="28" spans="1:3" x14ac:dyDescent="0.2">
      <c r="A28" s="119" t="s">
        <v>481</v>
      </c>
      <c r="B28" s="120" t="s">
        <v>480</v>
      </c>
      <c r="C28" s="170">
        <v>0</v>
      </c>
    </row>
    <row r="29" spans="1:3" x14ac:dyDescent="0.2">
      <c r="A29" s="119" t="s">
        <v>479</v>
      </c>
      <c r="B29" s="117" t="s">
        <v>478</v>
      </c>
      <c r="C29" s="170">
        <v>0</v>
      </c>
    </row>
    <row r="30" spans="1:3" x14ac:dyDescent="0.2">
      <c r="A30" s="121"/>
      <c r="B30" s="122"/>
      <c r="C30" s="171"/>
    </row>
    <row r="31" spans="1:3" x14ac:dyDescent="0.2">
      <c r="A31" s="124" t="s">
        <v>477</v>
      </c>
      <c r="B31" s="125"/>
      <c r="C31" s="172">
        <f>SUM(C32:C38)</f>
        <v>98065.07</v>
      </c>
    </row>
    <row r="32" spans="1:3" x14ac:dyDescent="0.2">
      <c r="A32" s="119" t="s">
        <v>476</v>
      </c>
      <c r="B32" s="120" t="s">
        <v>233</v>
      </c>
      <c r="C32" s="170">
        <v>98065.07</v>
      </c>
    </row>
    <row r="33" spans="1:4" x14ac:dyDescent="0.2">
      <c r="A33" s="119" t="s">
        <v>475</v>
      </c>
      <c r="B33" s="120" t="s">
        <v>224</v>
      </c>
      <c r="C33" s="170">
        <v>0</v>
      </c>
    </row>
    <row r="34" spans="1:4" x14ac:dyDescent="0.2">
      <c r="A34" s="119" t="s">
        <v>474</v>
      </c>
      <c r="B34" s="120" t="s">
        <v>221</v>
      </c>
      <c r="C34" s="170">
        <v>0</v>
      </c>
    </row>
    <row r="35" spans="1:4" x14ac:dyDescent="0.2">
      <c r="A35" s="119" t="s">
        <v>473</v>
      </c>
      <c r="B35" s="120" t="s">
        <v>215</v>
      </c>
      <c r="C35" s="170">
        <v>0</v>
      </c>
    </row>
    <row r="36" spans="1:4" x14ac:dyDescent="0.2">
      <c r="A36" s="119" t="s">
        <v>472</v>
      </c>
      <c r="B36" s="120" t="s">
        <v>204</v>
      </c>
      <c r="C36" s="170">
        <v>0</v>
      </c>
    </row>
    <row r="37" spans="1:4" x14ac:dyDescent="0.2">
      <c r="A37" s="119" t="s">
        <v>619</v>
      </c>
      <c r="B37" s="120" t="s">
        <v>620</v>
      </c>
      <c r="C37" s="170">
        <v>0</v>
      </c>
    </row>
    <row r="38" spans="1:4" x14ac:dyDescent="0.2">
      <c r="A38" s="119" t="s">
        <v>621</v>
      </c>
      <c r="B38" s="117" t="s">
        <v>471</v>
      </c>
      <c r="C38" s="173">
        <v>0</v>
      </c>
    </row>
    <row r="39" spans="1:4" x14ac:dyDescent="0.2">
      <c r="A39" s="61"/>
      <c r="B39" s="128"/>
      <c r="C39" s="174"/>
    </row>
    <row r="40" spans="1:4" x14ac:dyDescent="0.2">
      <c r="A40" s="60" t="s">
        <v>580</v>
      </c>
      <c r="B40" s="55"/>
      <c r="C40" s="78">
        <f>C6-C8+C31</f>
        <v>2996721.07</v>
      </c>
      <c r="D40" s="175"/>
    </row>
    <row r="41" spans="1:4" ht="15" customHeight="1" x14ac:dyDescent="0.2"/>
    <row r="42" spans="1:4" x14ac:dyDescent="0.2">
      <c r="B42" s="56" t="s">
        <v>202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32" customWidth="1"/>
    <col min="2" max="2" width="64.5703125" style="32" bestFit="1" customWidth="1"/>
    <col min="3" max="3" width="16.42578125" style="32" bestFit="1" customWidth="1"/>
    <col min="4" max="4" width="19.140625" style="32" customWidth="1"/>
    <col min="5" max="5" width="28" style="32" customWidth="1"/>
    <col min="6" max="6" width="22.7109375" style="32" customWidth="1"/>
    <col min="7" max="8" width="16.7109375" style="32" customWidth="1"/>
    <col min="9" max="9" width="27.140625" style="32" customWidth="1"/>
    <col min="10" max="10" width="22.28515625" style="32" customWidth="1"/>
    <col min="11" max="16384" width="9.140625" style="32"/>
  </cols>
  <sheetData>
    <row r="1" spans="1:8" s="65" customFormat="1" ht="18.95" customHeight="1" x14ac:dyDescent="0.25">
      <c r="A1" s="196" t="s">
        <v>625</v>
      </c>
      <c r="B1" s="197"/>
      <c r="C1" s="197"/>
      <c r="D1" s="197"/>
      <c r="E1" s="197"/>
      <c r="F1" s="197"/>
      <c r="G1" s="28" t="s">
        <v>60</v>
      </c>
      <c r="H1" s="29">
        <v>2024</v>
      </c>
    </row>
    <row r="2" spans="1:8" s="65" customFormat="1" ht="18.95" customHeight="1" x14ac:dyDescent="0.25">
      <c r="A2" s="196" t="s">
        <v>61</v>
      </c>
      <c r="B2" s="197"/>
      <c r="C2" s="197"/>
      <c r="D2" s="197"/>
      <c r="E2" s="197"/>
      <c r="F2" s="197"/>
      <c r="G2" s="28" t="s">
        <v>62</v>
      </c>
      <c r="H2" s="29" t="s">
        <v>553</v>
      </c>
    </row>
    <row r="3" spans="1:8" s="65" customFormat="1" ht="18.95" customHeight="1" x14ac:dyDescent="0.25">
      <c r="A3" s="196" t="s">
        <v>583</v>
      </c>
      <c r="B3" s="197"/>
      <c r="C3" s="197"/>
      <c r="D3" s="197"/>
      <c r="E3" s="197"/>
      <c r="F3" s="197"/>
      <c r="G3" s="28" t="s">
        <v>63</v>
      </c>
      <c r="H3" s="29">
        <v>4</v>
      </c>
    </row>
    <row r="4" spans="1:8" s="65" customFormat="1" ht="18.95" customHeight="1" x14ac:dyDescent="0.25">
      <c r="A4" s="196" t="s">
        <v>584</v>
      </c>
      <c r="B4" s="197"/>
      <c r="C4" s="197"/>
      <c r="D4" s="197"/>
      <c r="E4" s="197"/>
      <c r="F4" s="197"/>
      <c r="G4" s="28"/>
      <c r="H4" s="29"/>
    </row>
    <row r="5" spans="1:8" x14ac:dyDescent="0.2">
      <c r="A5" s="30" t="s">
        <v>64</v>
      </c>
      <c r="B5" s="31"/>
      <c r="C5" s="31"/>
      <c r="D5" s="31"/>
      <c r="E5" s="31"/>
      <c r="F5" s="31"/>
      <c r="G5" s="31"/>
      <c r="H5" s="31"/>
    </row>
    <row r="7" spans="1:8" x14ac:dyDescent="0.2">
      <c r="A7" s="31" t="s">
        <v>65</v>
      </c>
      <c r="B7" s="31"/>
      <c r="C7" s="31"/>
      <c r="D7" s="31"/>
      <c r="E7" s="31"/>
      <c r="F7" s="31"/>
      <c r="G7" s="31"/>
      <c r="H7" s="31"/>
    </row>
    <row r="8" spans="1:8" x14ac:dyDescent="0.2">
      <c r="A8" s="33" t="s">
        <v>66</v>
      </c>
      <c r="B8" s="33" t="s">
        <v>67</v>
      </c>
      <c r="C8" s="33" t="s">
        <v>68</v>
      </c>
      <c r="D8" s="33" t="s">
        <v>69</v>
      </c>
      <c r="E8" s="33"/>
      <c r="F8" s="33"/>
      <c r="G8" s="33"/>
      <c r="H8" s="33"/>
    </row>
    <row r="9" spans="1:8" x14ac:dyDescent="0.2">
      <c r="A9" s="76">
        <v>1114</v>
      </c>
      <c r="B9" s="32" t="s">
        <v>70</v>
      </c>
      <c r="C9" s="34">
        <v>0</v>
      </c>
    </row>
    <row r="10" spans="1:8" x14ac:dyDescent="0.2">
      <c r="A10" s="76">
        <v>1115</v>
      </c>
      <c r="B10" s="32" t="s">
        <v>71</v>
      </c>
      <c r="C10" s="34">
        <v>0</v>
      </c>
    </row>
    <row r="11" spans="1:8" x14ac:dyDescent="0.2">
      <c r="A11" s="76">
        <v>1121</v>
      </c>
      <c r="B11" s="32" t="s">
        <v>72</v>
      </c>
      <c r="C11" s="34">
        <v>0</v>
      </c>
    </row>
    <row r="13" spans="1:8" x14ac:dyDescent="0.2">
      <c r="A13" s="31" t="s">
        <v>74</v>
      </c>
      <c r="B13" s="31"/>
      <c r="C13" s="31"/>
      <c r="D13" s="31"/>
      <c r="E13" s="31"/>
      <c r="F13" s="31"/>
      <c r="G13" s="31"/>
      <c r="H13" s="31"/>
    </row>
    <row r="14" spans="1:8" x14ac:dyDescent="0.2">
      <c r="A14" s="33" t="s">
        <v>66</v>
      </c>
      <c r="B14" s="33" t="s">
        <v>67</v>
      </c>
      <c r="C14" s="33" t="s">
        <v>68</v>
      </c>
      <c r="D14" s="33">
        <v>2023</v>
      </c>
      <c r="E14" s="33">
        <v>2022</v>
      </c>
      <c r="F14" s="33">
        <v>2021</v>
      </c>
      <c r="G14" s="33">
        <v>2020</v>
      </c>
      <c r="H14" s="33" t="s">
        <v>75</v>
      </c>
    </row>
    <row r="15" spans="1:8" x14ac:dyDescent="0.2">
      <c r="A15" s="76">
        <v>1122</v>
      </c>
      <c r="B15" s="32" t="s">
        <v>76</v>
      </c>
      <c r="C15" s="34">
        <v>1777942</v>
      </c>
      <c r="D15" s="34">
        <v>1810734.41</v>
      </c>
      <c r="E15" s="34">
        <v>0</v>
      </c>
      <c r="F15" s="34">
        <v>0</v>
      </c>
      <c r="G15" s="34">
        <v>0</v>
      </c>
    </row>
    <row r="16" spans="1:8" x14ac:dyDescent="0.2">
      <c r="A16" s="76">
        <v>1124</v>
      </c>
      <c r="B16" s="32" t="s">
        <v>77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8" spans="1:8" x14ac:dyDescent="0.2">
      <c r="A18" s="31" t="s">
        <v>78</v>
      </c>
      <c r="B18" s="31"/>
      <c r="C18" s="31"/>
      <c r="D18" s="31"/>
      <c r="E18" s="31"/>
      <c r="F18" s="31"/>
      <c r="G18" s="31"/>
      <c r="H18" s="31"/>
    </row>
    <row r="19" spans="1:8" x14ac:dyDescent="0.2">
      <c r="A19" s="33" t="s">
        <v>66</v>
      </c>
      <c r="B19" s="33" t="s">
        <v>67</v>
      </c>
      <c r="C19" s="33" t="s">
        <v>68</v>
      </c>
      <c r="D19" s="33" t="s">
        <v>79</v>
      </c>
      <c r="E19" s="33" t="s">
        <v>80</v>
      </c>
      <c r="F19" s="33" t="s">
        <v>81</v>
      </c>
      <c r="G19" s="33" t="s">
        <v>82</v>
      </c>
      <c r="H19" s="33" t="s">
        <v>83</v>
      </c>
    </row>
    <row r="20" spans="1:8" x14ac:dyDescent="0.2">
      <c r="A20" s="76">
        <v>1123</v>
      </c>
      <c r="B20" s="32" t="s">
        <v>84</v>
      </c>
      <c r="C20" s="34">
        <v>2395374.2599999998</v>
      </c>
      <c r="D20" s="34">
        <v>2395374.2599999998</v>
      </c>
      <c r="E20" s="34">
        <v>0</v>
      </c>
      <c r="F20" s="34">
        <v>0</v>
      </c>
      <c r="G20" s="34">
        <v>0</v>
      </c>
    </row>
    <row r="21" spans="1:8" x14ac:dyDescent="0.2">
      <c r="A21" s="76">
        <v>1125</v>
      </c>
      <c r="B21" s="32" t="s">
        <v>85</v>
      </c>
      <c r="C21" s="34">
        <v>162689.79</v>
      </c>
      <c r="D21" s="34">
        <v>162689.79</v>
      </c>
      <c r="E21" s="34">
        <v>0</v>
      </c>
      <c r="F21" s="34">
        <v>0</v>
      </c>
      <c r="G21" s="34">
        <v>0</v>
      </c>
    </row>
    <row r="22" spans="1:8" x14ac:dyDescent="0.2">
      <c r="A22" s="76">
        <v>1126</v>
      </c>
      <c r="B22" s="32" t="s">
        <v>86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8" x14ac:dyDescent="0.2">
      <c r="A23" s="76">
        <v>1129</v>
      </c>
      <c r="B23" s="32" t="s">
        <v>87</v>
      </c>
      <c r="C23" s="34">
        <v>5217741.3600000003</v>
      </c>
      <c r="D23" s="34">
        <v>5217741.3600000003</v>
      </c>
      <c r="E23" s="34">
        <v>0</v>
      </c>
      <c r="F23" s="34">
        <v>0</v>
      </c>
      <c r="G23" s="34">
        <v>0</v>
      </c>
    </row>
    <row r="24" spans="1:8" x14ac:dyDescent="0.2">
      <c r="A24" s="76">
        <v>1131</v>
      </c>
      <c r="B24" s="32" t="s">
        <v>88</v>
      </c>
      <c r="C24" s="34">
        <v>398257.63</v>
      </c>
      <c r="D24" s="34">
        <v>398257.63</v>
      </c>
      <c r="E24" s="34">
        <v>0</v>
      </c>
      <c r="F24" s="34">
        <v>0</v>
      </c>
      <c r="G24" s="34">
        <v>0</v>
      </c>
    </row>
    <row r="25" spans="1:8" x14ac:dyDescent="0.2">
      <c r="A25" s="76">
        <v>1132</v>
      </c>
      <c r="B25" s="32" t="s">
        <v>89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8" x14ac:dyDescent="0.2">
      <c r="A26" s="76">
        <v>1133</v>
      </c>
      <c r="B26" s="32" t="s">
        <v>90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8" x14ac:dyDescent="0.2">
      <c r="A27" s="76">
        <v>1134</v>
      </c>
      <c r="B27" s="32" t="s">
        <v>91</v>
      </c>
      <c r="C27" s="34">
        <v>60032.73</v>
      </c>
      <c r="D27" s="34">
        <v>60032.73</v>
      </c>
      <c r="E27" s="34">
        <v>0</v>
      </c>
      <c r="F27" s="34">
        <v>0</v>
      </c>
      <c r="G27" s="34">
        <v>0</v>
      </c>
    </row>
    <row r="28" spans="1:8" x14ac:dyDescent="0.2">
      <c r="A28" s="76">
        <v>1139</v>
      </c>
      <c r="B28" s="32" t="s">
        <v>92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30" spans="1:8" x14ac:dyDescent="0.2">
      <c r="A30" s="31" t="s">
        <v>93</v>
      </c>
      <c r="B30" s="31"/>
      <c r="C30" s="31"/>
      <c r="D30" s="31"/>
      <c r="E30" s="31"/>
      <c r="F30" s="31"/>
      <c r="G30" s="31"/>
      <c r="H30" s="31"/>
    </row>
    <row r="31" spans="1:8" x14ac:dyDescent="0.2">
      <c r="A31" s="33" t="s">
        <v>66</v>
      </c>
      <c r="B31" s="33" t="s">
        <v>67</v>
      </c>
      <c r="C31" s="33" t="s">
        <v>68</v>
      </c>
      <c r="D31" s="33" t="s">
        <v>94</v>
      </c>
      <c r="E31" s="33" t="s">
        <v>95</v>
      </c>
      <c r="F31" s="33" t="s">
        <v>96</v>
      </c>
      <c r="G31" s="33" t="s">
        <v>97</v>
      </c>
      <c r="H31" s="33"/>
    </row>
    <row r="32" spans="1:8" x14ac:dyDescent="0.2">
      <c r="A32" s="76">
        <v>1140</v>
      </c>
      <c r="B32" s="32" t="s">
        <v>98</v>
      </c>
      <c r="C32" s="34">
        <f>SUM(C33:C37)</f>
        <v>0</v>
      </c>
    </row>
    <row r="33" spans="1:8" x14ac:dyDescent="0.2">
      <c r="A33" s="76">
        <v>1141</v>
      </c>
      <c r="B33" s="32" t="s">
        <v>99</v>
      </c>
      <c r="C33" s="34">
        <v>0</v>
      </c>
    </row>
    <row r="34" spans="1:8" x14ac:dyDescent="0.2">
      <c r="A34" s="76">
        <v>1142</v>
      </c>
      <c r="B34" s="32" t="s">
        <v>100</v>
      </c>
      <c r="C34" s="34">
        <v>0</v>
      </c>
    </row>
    <row r="35" spans="1:8" x14ac:dyDescent="0.2">
      <c r="A35" s="76">
        <v>1143</v>
      </c>
      <c r="B35" s="32" t="s">
        <v>101</v>
      </c>
      <c r="C35" s="34">
        <v>0</v>
      </c>
    </row>
    <row r="36" spans="1:8" x14ac:dyDescent="0.2">
      <c r="A36" s="76">
        <v>1144</v>
      </c>
      <c r="B36" s="32" t="s">
        <v>102</v>
      </c>
      <c r="C36" s="34">
        <v>0</v>
      </c>
    </row>
    <row r="37" spans="1:8" x14ac:dyDescent="0.2">
      <c r="A37" s="76">
        <v>1145</v>
      </c>
      <c r="B37" s="32" t="s">
        <v>103</v>
      </c>
      <c r="C37" s="34">
        <v>0</v>
      </c>
    </row>
    <row r="39" spans="1:8" x14ac:dyDescent="0.2">
      <c r="A39" s="31" t="s">
        <v>104</v>
      </c>
      <c r="B39" s="31"/>
      <c r="C39" s="31"/>
      <c r="D39" s="31"/>
      <c r="E39" s="31"/>
      <c r="F39" s="31"/>
      <c r="G39" s="31"/>
      <c r="H39" s="31"/>
    </row>
    <row r="40" spans="1:8" x14ac:dyDescent="0.2">
      <c r="A40" s="33" t="s">
        <v>66</v>
      </c>
      <c r="B40" s="33" t="s">
        <v>67</v>
      </c>
      <c r="C40" s="33" t="s">
        <v>68</v>
      </c>
      <c r="D40" s="33" t="s">
        <v>105</v>
      </c>
      <c r="E40" s="33" t="s">
        <v>106</v>
      </c>
      <c r="F40" s="33" t="s">
        <v>107</v>
      </c>
      <c r="G40" s="33"/>
      <c r="H40" s="33"/>
    </row>
    <row r="41" spans="1:8" x14ac:dyDescent="0.2">
      <c r="A41" s="76">
        <v>1150</v>
      </c>
      <c r="B41" s="32" t="s">
        <v>108</v>
      </c>
      <c r="C41" s="34">
        <f>C42</f>
        <v>2154770.9500000002</v>
      </c>
    </row>
    <row r="42" spans="1:8" x14ac:dyDescent="0.2">
      <c r="A42" s="76">
        <v>1151</v>
      </c>
      <c r="B42" s="32" t="s">
        <v>109</v>
      </c>
      <c r="C42" s="34">
        <v>2154770.9500000002</v>
      </c>
    </row>
    <row r="44" spans="1:8" x14ac:dyDescent="0.2">
      <c r="A44" s="31" t="s">
        <v>110</v>
      </c>
      <c r="B44" s="31"/>
      <c r="C44" s="31"/>
      <c r="D44" s="31"/>
      <c r="E44" s="31"/>
      <c r="F44" s="31"/>
      <c r="G44" s="31"/>
      <c r="H44" s="31"/>
    </row>
    <row r="45" spans="1:8" x14ac:dyDescent="0.2">
      <c r="A45" s="33" t="s">
        <v>66</v>
      </c>
      <c r="B45" s="33" t="s">
        <v>67</v>
      </c>
      <c r="C45" s="33" t="s">
        <v>68</v>
      </c>
      <c r="D45" s="33" t="s">
        <v>69</v>
      </c>
      <c r="E45" s="33" t="s">
        <v>83</v>
      </c>
      <c r="F45" s="33"/>
      <c r="G45" s="33"/>
      <c r="H45" s="33"/>
    </row>
    <row r="46" spans="1:8" x14ac:dyDescent="0.2">
      <c r="A46" s="76">
        <v>1213</v>
      </c>
      <c r="B46" s="32" t="s">
        <v>111</v>
      </c>
      <c r="C46" s="34">
        <v>0</v>
      </c>
    </row>
    <row r="48" spans="1:8" x14ac:dyDescent="0.2">
      <c r="A48" s="31" t="s">
        <v>112</v>
      </c>
      <c r="B48" s="31"/>
      <c r="C48" s="31"/>
      <c r="D48" s="31"/>
      <c r="E48" s="31"/>
      <c r="F48" s="31"/>
      <c r="G48" s="31"/>
      <c r="H48" s="31"/>
    </row>
    <row r="49" spans="1:10" x14ac:dyDescent="0.2">
      <c r="A49" s="33" t="s">
        <v>66</v>
      </c>
      <c r="B49" s="33" t="s">
        <v>67</v>
      </c>
      <c r="C49" s="33" t="s">
        <v>68</v>
      </c>
      <c r="D49" s="33"/>
      <c r="E49" s="33"/>
      <c r="F49" s="33"/>
      <c r="G49" s="33"/>
      <c r="H49" s="33"/>
    </row>
    <row r="50" spans="1:10" x14ac:dyDescent="0.2">
      <c r="A50" s="76">
        <v>1211</v>
      </c>
      <c r="B50" s="32" t="s">
        <v>73</v>
      </c>
      <c r="C50" s="34">
        <v>0</v>
      </c>
    </row>
    <row r="51" spans="1:10" x14ac:dyDescent="0.2">
      <c r="A51" s="76">
        <v>1212</v>
      </c>
      <c r="B51" s="32" t="s">
        <v>585</v>
      </c>
      <c r="C51" s="34">
        <v>0</v>
      </c>
    </row>
    <row r="52" spans="1:10" x14ac:dyDescent="0.2">
      <c r="A52" s="76">
        <v>1214</v>
      </c>
      <c r="B52" s="32" t="s">
        <v>113</v>
      </c>
      <c r="C52" s="34">
        <v>0</v>
      </c>
    </row>
    <row r="54" spans="1:10" x14ac:dyDescent="0.2">
      <c r="A54" s="31" t="s">
        <v>114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x14ac:dyDescent="0.2">
      <c r="A55" s="33" t="s">
        <v>66</v>
      </c>
      <c r="B55" s="33" t="s">
        <v>67</v>
      </c>
      <c r="C55" s="33" t="s">
        <v>68</v>
      </c>
      <c r="D55" s="33" t="s">
        <v>115</v>
      </c>
      <c r="E55" s="33" t="s">
        <v>116</v>
      </c>
      <c r="F55" s="33" t="s">
        <v>586</v>
      </c>
      <c r="G55" s="33" t="s">
        <v>587</v>
      </c>
      <c r="H55" s="33" t="s">
        <v>118</v>
      </c>
      <c r="I55" s="33" t="s">
        <v>588</v>
      </c>
      <c r="J55" s="33" t="s">
        <v>83</v>
      </c>
    </row>
    <row r="56" spans="1:10" x14ac:dyDescent="0.2">
      <c r="A56" s="76">
        <v>1230</v>
      </c>
      <c r="B56" s="32" t="s">
        <v>119</v>
      </c>
      <c r="C56" s="34">
        <f>SUM(C57:C63)</f>
        <v>205095317.60999998</v>
      </c>
      <c r="D56" s="34">
        <f>SUM(D57:D63)</f>
        <v>0</v>
      </c>
      <c r="E56" s="34">
        <f>SUM(E57:E63)</f>
        <v>0</v>
      </c>
    </row>
    <row r="57" spans="1:10" x14ac:dyDescent="0.2">
      <c r="A57" s="76">
        <v>1231</v>
      </c>
      <c r="B57" s="32" t="s">
        <v>120</v>
      </c>
      <c r="C57" s="34">
        <v>5748436.54</v>
      </c>
      <c r="D57" s="130"/>
      <c r="E57" s="130"/>
    </row>
    <row r="58" spans="1:10" x14ac:dyDescent="0.2">
      <c r="A58" s="76">
        <v>1232</v>
      </c>
      <c r="B58" s="32" t="s">
        <v>121</v>
      </c>
      <c r="C58" s="34">
        <v>0</v>
      </c>
      <c r="D58" s="34">
        <v>0</v>
      </c>
      <c r="E58" s="34">
        <v>0</v>
      </c>
    </row>
    <row r="59" spans="1:10" x14ac:dyDescent="0.2">
      <c r="A59" s="76">
        <v>1233</v>
      </c>
      <c r="B59" s="32" t="s">
        <v>122</v>
      </c>
      <c r="C59" s="34">
        <v>4932905.66</v>
      </c>
      <c r="D59" s="34">
        <v>0</v>
      </c>
      <c r="E59" s="34">
        <v>0</v>
      </c>
    </row>
    <row r="60" spans="1:10" x14ac:dyDescent="0.2">
      <c r="A60" s="76">
        <v>1234</v>
      </c>
      <c r="B60" s="32" t="s">
        <v>123</v>
      </c>
      <c r="C60" s="34">
        <v>0</v>
      </c>
      <c r="D60" s="34">
        <v>0</v>
      </c>
      <c r="E60" s="34">
        <v>0</v>
      </c>
    </row>
    <row r="61" spans="1:10" x14ac:dyDescent="0.2">
      <c r="A61" s="76">
        <v>1235</v>
      </c>
      <c r="B61" s="32" t="s">
        <v>124</v>
      </c>
      <c r="C61" s="34">
        <v>148053496.99000001</v>
      </c>
      <c r="D61" s="34">
        <v>0</v>
      </c>
      <c r="E61" s="34">
        <v>0</v>
      </c>
    </row>
    <row r="62" spans="1:10" x14ac:dyDescent="0.2">
      <c r="A62" s="76">
        <v>1236</v>
      </c>
      <c r="B62" s="32" t="s">
        <v>125</v>
      </c>
      <c r="C62" s="34">
        <v>32469051.890000001</v>
      </c>
      <c r="D62" s="34">
        <v>0</v>
      </c>
      <c r="E62" s="34">
        <v>0</v>
      </c>
    </row>
    <row r="63" spans="1:10" x14ac:dyDescent="0.2">
      <c r="A63" s="76">
        <v>1239</v>
      </c>
      <c r="B63" s="32" t="s">
        <v>126</v>
      </c>
      <c r="C63" s="34">
        <v>13891426.529999999</v>
      </c>
      <c r="D63" s="34">
        <v>0</v>
      </c>
      <c r="E63" s="34">
        <v>0</v>
      </c>
    </row>
    <row r="64" spans="1:10" x14ac:dyDescent="0.2">
      <c r="A64" s="76">
        <v>1240</v>
      </c>
      <c r="B64" s="32" t="s">
        <v>127</v>
      </c>
      <c r="C64" s="34">
        <f>SUM(C65:C72)</f>
        <v>28930008.539999999</v>
      </c>
      <c r="D64" s="34">
        <f t="shared" ref="D64:E64" si="0">SUM(D65:D72)</f>
        <v>3953004.5300000003</v>
      </c>
      <c r="E64" s="34">
        <f t="shared" si="0"/>
        <v>9487409.4499999993</v>
      </c>
    </row>
    <row r="65" spans="1:9" x14ac:dyDescent="0.2">
      <c r="A65" s="76">
        <v>1241</v>
      </c>
      <c r="B65" s="32" t="s">
        <v>128</v>
      </c>
      <c r="C65" s="34">
        <v>4853558.62</v>
      </c>
      <c r="D65" s="34">
        <v>997575.61</v>
      </c>
      <c r="E65" s="34">
        <v>0</v>
      </c>
    </row>
    <row r="66" spans="1:9" x14ac:dyDescent="0.2">
      <c r="A66" s="76">
        <v>1242</v>
      </c>
      <c r="B66" s="32" t="s">
        <v>129</v>
      </c>
      <c r="C66" s="34">
        <v>30835.31</v>
      </c>
      <c r="D66" s="34">
        <v>9029.2999999999993</v>
      </c>
      <c r="E66" s="34">
        <v>0</v>
      </c>
    </row>
    <row r="67" spans="1:9" x14ac:dyDescent="0.2">
      <c r="A67" s="76">
        <v>1243</v>
      </c>
      <c r="B67" s="32" t="s">
        <v>130</v>
      </c>
      <c r="C67" s="34">
        <v>649771.9</v>
      </c>
      <c r="D67" s="34">
        <v>164439.67999999999</v>
      </c>
      <c r="E67" s="34">
        <v>0</v>
      </c>
    </row>
    <row r="68" spans="1:9" x14ac:dyDescent="0.2">
      <c r="A68" s="76">
        <v>1244</v>
      </c>
      <c r="B68" s="32" t="s">
        <v>131</v>
      </c>
      <c r="C68" s="34">
        <v>9150710.7200000007</v>
      </c>
      <c r="D68" s="34">
        <v>1649154.83</v>
      </c>
      <c r="E68" s="34">
        <v>0</v>
      </c>
    </row>
    <row r="69" spans="1:9" x14ac:dyDescent="0.2">
      <c r="A69" s="76">
        <v>1245</v>
      </c>
      <c r="B69" s="32" t="s">
        <v>132</v>
      </c>
      <c r="C69" s="34">
        <v>0</v>
      </c>
      <c r="D69" s="34">
        <v>0</v>
      </c>
      <c r="E69" s="34">
        <v>9487409.4499999993</v>
      </c>
    </row>
    <row r="70" spans="1:9" x14ac:dyDescent="0.2">
      <c r="A70" s="76">
        <v>1246</v>
      </c>
      <c r="B70" s="32" t="s">
        <v>133</v>
      </c>
      <c r="C70" s="34">
        <v>14245131.99</v>
      </c>
      <c r="D70" s="34">
        <v>1132805.1100000001</v>
      </c>
      <c r="E70" s="34">
        <v>0</v>
      </c>
    </row>
    <row r="71" spans="1:9" x14ac:dyDescent="0.2">
      <c r="A71" s="76">
        <v>1247</v>
      </c>
      <c r="B71" s="32" t="s">
        <v>134</v>
      </c>
      <c r="C71" s="34">
        <v>0</v>
      </c>
      <c r="D71" s="34">
        <v>0</v>
      </c>
      <c r="E71" s="34">
        <v>0</v>
      </c>
    </row>
    <row r="72" spans="1:9" x14ac:dyDescent="0.2">
      <c r="A72" s="76">
        <v>1248</v>
      </c>
      <c r="B72" s="32" t="s">
        <v>135</v>
      </c>
      <c r="C72" s="34">
        <v>0</v>
      </c>
      <c r="D72" s="34">
        <v>0</v>
      </c>
      <c r="E72" s="34">
        <v>0</v>
      </c>
    </row>
    <row r="74" spans="1:9" x14ac:dyDescent="0.2">
      <c r="A74" s="31" t="s">
        <v>136</v>
      </c>
      <c r="B74" s="31"/>
      <c r="C74" s="31"/>
      <c r="D74" s="31"/>
      <c r="E74" s="31"/>
      <c r="F74" s="31"/>
      <c r="G74" s="31"/>
      <c r="H74" s="31"/>
      <c r="I74" s="31"/>
    </row>
    <row r="75" spans="1:9" x14ac:dyDescent="0.2">
      <c r="A75" s="33" t="s">
        <v>66</v>
      </c>
      <c r="B75" s="33" t="s">
        <v>67</v>
      </c>
      <c r="C75" s="33" t="s">
        <v>68</v>
      </c>
      <c r="D75" s="33" t="s">
        <v>137</v>
      </c>
      <c r="E75" s="33" t="s">
        <v>138</v>
      </c>
      <c r="F75" s="33" t="s">
        <v>589</v>
      </c>
      <c r="G75" s="33" t="s">
        <v>117</v>
      </c>
      <c r="H75" s="33" t="s">
        <v>118</v>
      </c>
      <c r="I75" s="33" t="s">
        <v>83</v>
      </c>
    </row>
    <row r="76" spans="1:9" x14ac:dyDescent="0.2">
      <c r="A76" s="76">
        <v>1250</v>
      </c>
      <c r="B76" s="32" t="s">
        <v>139</v>
      </c>
      <c r="C76" s="34">
        <f>SUM(C77:C81)</f>
        <v>6488541.3899999997</v>
      </c>
      <c r="D76" s="34">
        <f>SUM(D77:D81)</f>
        <v>466559.34</v>
      </c>
      <c r="E76" s="34">
        <f>SUM(E77:E81)</f>
        <v>2787703.11</v>
      </c>
    </row>
    <row r="77" spans="1:9" x14ac:dyDescent="0.2">
      <c r="A77" s="76">
        <v>1251</v>
      </c>
      <c r="B77" s="32" t="s">
        <v>140</v>
      </c>
      <c r="C77" s="34">
        <v>0</v>
      </c>
      <c r="D77" s="34">
        <v>0</v>
      </c>
      <c r="E77" s="34">
        <v>0</v>
      </c>
    </row>
    <row r="78" spans="1:9" x14ac:dyDescent="0.2">
      <c r="A78" s="76">
        <v>1252</v>
      </c>
      <c r="B78" s="32" t="s">
        <v>141</v>
      </c>
      <c r="C78" s="34">
        <v>0</v>
      </c>
      <c r="D78" s="34">
        <v>0</v>
      </c>
      <c r="E78" s="34">
        <v>0</v>
      </c>
    </row>
    <row r="79" spans="1:9" x14ac:dyDescent="0.2">
      <c r="A79" s="76">
        <v>1253</v>
      </c>
      <c r="B79" s="32" t="s">
        <v>142</v>
      </c>
      <c r="C79" s="34">
        <v>1485000</v>
      </c>
      <c r="D79" s="34">
        <v>0</v>
      </c>
      <c r="E79" s="34">
        <v>0</v>
      </c>
    </row>
    <row r="80" spans="1:9" x14ac:dyDescent="0.2">
      <c r="A80" s="76">
        <v>1254</v>
      </c>
      <c r="B80" s="32" t="s">
        <v>143</v>
      </c>
      <c r="C80" s="34">
        <v>5003541.3899999997</v>
      </c>
      <c r="D80" s="34">
        <v>466559.34</v>
      </c>
      <c r="E80" s="34">
        <v>2787703.11</v>
      </c>
    </row>
    <row r="81" spans="1:8" x14ac:dyDescent="0.2">
      <c r="A81" s="76">
        <v>1259</v>
      </c>
      <c r="B81" s="32" t="s">
        <v>144</v>
      </c>
      <c r="C81" s="34">
        <v>0</v>
      </c>
      <c r="D81" s="34">
        <v>0</v>
      </c>
      <c r="E81" s="34">
        <v>0</v>
      </c>
    </row>
    <row r="82" spans="1:8" x14ac:dyDescent="0.2">
      <c r="A82" s="76">
        <v>1270</v>
      </c>
      <c r="B82" s="32" t="s">
        <v>145</v>
      </c>
      <c r="C82" s="34">
        <f>SUM(C83:C88)</f>
        <v>0</v>
      </c>
      <c r="D82" s="130"/>
      <c r="E82" s="130"/>
    </row>
    <row r="83" spans="1:8" x14ac:dyDescent="0.2">
      <c r="A83" s="76">
        <v>1271</v>
      </c>
      <c r="B83" s="32" t="s">
        <v>146</v>
      </c>
      <c r="C83" s="34">
        <v>0</v>
      </c>
      <c r="D83" s="130"/>
      <c r="E83" s="130"/>
    </row>
    <row r="84" spans="1:8" x14ac:dyDescent="0.2">
      <c r="A84" s="76">
        <v>1272</v>
      </c>
      <c r="B84" s="32" t="s">
        <v>147</v>
      </c>
      <c r="C84" s="34">
        <v>0</v>
      </c>
      <c r="D84" s="130"/>
      <c r="E84" s="130"/>
    </row>
    <row r="85" spans="1:8" x14ac:dyDescent="0.2">
      <c r="A85" s="76">
        <v>1273</v>
      </c>
      <c r="B85" s="32" t="s">
        <v>148</v>
      </c>
      <c r="C85" s="34">
        <v>0</v>
      </c>
      <c r="D85" s="130"/>
      <c r="E85" s="130"/>
    </row>
    <row r="86" spans="1:8" x14ac:dyDescent="0.2">
      <c r="A86" s="76">
        <v>1274</v>
      </c>
      <c r="B86" s="32" t="s">
        <v>149</v>
      </c>
      <c r="C86" s="34">
        <v>0</v>
      </c>
      <c r="D86" s="130"/>
      <c r="E86" s="130"/>
    </row>
    <row r="87" spans="1:8" x14ac:dyDescent="0.2">
      <c r="A87" s="76">
        <v>1275</v>
      </c>
      <c r="B87" s="32" t="s">
        <v>150</v>
      </c>
      <c r="C87" s="34">
        <v>0</v>
      </c>
      <c r="D87" s="130"/>
      <c r="E87" s="130"/>
    </row>
    <row r="88" spans="1:8" x14ac:dyDescent="0.2">
      <c r="A88" s="76">
        <v>1279</v>
      </c>
      <c r="B88" s="32" t="s">
        <v>151</v>
      </c>
      <c r="C88" s="34">
        <v>0</v>
      </c>
      <c r="D88" s="130"/>
      <c r="E88" s="130"/>
    </row>
    <row r="90" spans="1:8" x14ac:dyDescent="0.2">
      <c r="A90" s="31" t="s">
        <v>152</v>
      </c>
      <c r="B90" s="31"/>
      <c r="C90" s="31"/>
      <c r="D90" s="31"/>
      <c r="E90" s="31"/>
      <c r="F90" s="31"/>
      <c r="G90" s="31"/>
      <c r="H90" s="31"/>
    </row>
    <row r="91" spans="1:8" x14ac:dyDescent="0.2">
      <c r="A91" s="33" t="s">
        <v>66</v>
      </c>
      <c r="B91" s="33" t="s">
        <v>67</v>
      </c>
      <c r="C91" s="33" t="s">
        <v>68</v>
      </c>
      <c r="D91" s="33" t="s">
        <v>153</v>
      </c>
      <c r="E91" s="33"/>
      <c r="F91" s="33"/>
      <c r="G91" s="33"/>
      <c r="H91" s="33"/>
    </row>
    <row r="92" spans="1:8" x14ac:dyDescent="0.2">
      <c r="A92" s="76">
        <v>1160</v>
      </c>
      <c r="B92" s="32" t="s">
        <v>154</v>
      </c>
      <c r="C92" s="34">
        <f>SUM(C93:C94)</f>
        <v>0</v>
      </c>
    </row>
    <row r="93" spans="1:8" x14ac:dyDescent="0.2">
      <c r="A93" s="76">
        <v>1161</v>
      </c>
      <c r="B93" s="32" t="s">
        <v>155</v>
      </c>
      <c r="C93" s="34">
        <v>0</v>
      </c>
    </row>
    <row r="94" spans="1:8" x14ac:dyDescent="0.2">
      <c r="A94" s="76">
        <v>1162</v>
      </c>
      <c r="B94" s="32" t="s">
        <v>156</v>
      </c>
      <c r="C94" s="34">
        <v>0</v>
      </c>
    </row>
    <row r="96" spans="1:8" x14ac:dyDescent="0.2">
      <c r="A96" s="31" t="s">
        <v>590</v>
      </c>
      <c r="B96" s="31"/>
      <c r="C96" s="31"/>
      <c r="D96" s="31"/>
      <c r="E96" s="31"/>
      <c r="F96" s="31"/>
      <c r="G96" s="31"/>
      <c r="H96" s="31"/>
    </row>
    <row r="97" spans="1:8" x14ac:dyDescent="0.2">
      <c r="A97" s="33" t="s">
        <v>66</v>
      </c>
      <c r="B97" s="33" t="s">
        <v>67</v>
      </c>
      <c r="C97" s="33" t="s">
        <v>68</v>
      </c>
      <c r="D97" s="33" t="s">
        <v>83</v>
      </c>
      <c r="E97" s="33"/>
      <c r="F97" s="33"/>
      <c r="G97" s="33"/>
      <c r="H97" s="33"/>
    </row>
    <row r="98" spans="1:8" x14ac:dyDescent="0.2">
      <c r="A98" s="76">
        <v>1190</v>
      </c>
      <c r="B98" s="32" t="s">
        <v>564</v>
      </c>
      <c r="C98" s="34">
        <f>SUM(C99:C102)</f>
        <v>0</v>
      </c>
    </row>
    <row r="99" spans="1:8" x14ac:dyDescent="0.2">
      <c r="A99" s="76">
        <v>1191</v>
      </c>
      <c r="B99" s="32" t="s">
        <v>565</v>
      </c>
      <c r="C99" s="34">
        <v>0</v>
      </c>
    </row>
    <row r="100" spans="1:8" x14ac:dyDescent="0.2">
      <c r="A100" s="76">
        <v>1192</v>
      </c>
      <c r="B100" s="32" t="s">
        <v>566</v>
      </c>
      <c r="C100" s="34">
        <v>0</v>
      </c>
    </row>
    <row r="101" spans="1:8" x14ac:dyDescent="0.2">
      <c r="A101" s="76">
        <v>1193</v>
      </c>
      <c r="B101" s="32" t="s">
        <v>567</v>
      </c>
      <c r="C101" s="34">
        <v>0</v>
      </c>
    </row>
    <row r="102" spans="1:8" x14ac:dyDescent="0.2">
      <c r="A102" s="76">
        <v>1194</v>
      </c>
      <c r="B102" s="32" t="s">
        <v>568</v>
      </c>
      <c r="C102" s="34">
        <v>0</v>
      </c>
    </row>
    <row r="103" spans="1:8" x14ac:dyDescent="0.2">
      <c r="A103" s="76">
        <v>1290</v>
      </c>
      <c r="B103" s="32" t="s">
        <v>158</v>
      </c>
      <c r="C103" s="34">
        <f>SUM(C104:C106)</f>
        <v>0</v>
      </c>
    </row>
    <row r="104" spans="1:8" x14ac:dyDescent="0.2">
      <c r="A104" s="76">
        <v>1291</v>
      </c>
      <c r="B104" s="32" t="s">
        <v>159</v>
      </c>
      <c r="C104" s="34">
        <v>0</v>
      </c>
    </row>
    <row r="105" spans="1:8" x14ac:dyDescent="0.2">
      <c r="A105" s="76">
        <v>1292</v>
      </c>
      <c r="B105" s="32" t="s">
        <v>160</v>
      </c>
      <c r="C105" s="34">
        <v>0</v>
      </c>
    </row>
    <row r="106" spans="1:8" x14ac:dyDescent="0.2">
      <c r="A106" s="76">
        <v>1293</v>
      </c>
      <c r="B106" s="32" t="s">
        <v>161</v>
      </c>
      <c r="C106" s="34">
        <v>0</v>
      </c>
    </row>
    <row r="108" spans="1:8" x14ac:dyDescent="0.2">
      <c r="A108" s="31" t="s">
        <v>162</v>
      </c>
      <c r="B108" s="31"/>
      <c r="C108" s="31"/>
      <c r="D108" s="31"/>
      <c r="E108" s="31"/>
      <c r="F108" s="31"/>
      <c r="G108" s="31"/>
      <c r="H108" s="31"/>
    </row>
    <row r="109" spans="1:8" x14ac:dyDescent="0.2">
      <c r="A109" s="33" t="s">
        <v>66</v>
      </c>
      <c r="B109" s="33" t="s">
        <v>67</v>
      </c>
      <c r="C109" s="33" t="s">
        <v>68</v>
      </c>
      <c r="D109" s="33" t="s">
        <v>79</v>
      </c>
      <c r="E109" s="33" t="s">
        <v>80</v>
      </c>
      <c r="F109" s="33" t="s">
        <v>81</v>
      </c>
      <c r="G109" s="33" t="s">
        <v>163</v>
      </c>
      <c r="H109" s="33" t="s">
        <v>591</v>
      </c>
    </row>
    <row r="110" spans="1:8" x14ac:dyDescent="0.2">
      <c r="A110" s="76">
        <v>2110</v>
      </c>
      <c r="B110" s="32" t="s">
        <v>165</v>
      </c>
      <c r="C110" s="34">
        <f>SUM(C111:C119)</f>
        <v>17397225.739999998</v>
      </c>
      <c r="D110" s="34">
        <f>SUM(D111:D119)</f>
        <v>17397225.739999998</v>
      </c>
      <c r="E110" s="34">
        <f>SUM(E111:E119)</f>
        <v>0</v>
      </c>
      <c r="F110" s="34">
        <f>SUM(F111:F119)</f>
        <v>0</v>
      </c>
      <c r="G110" s="34">
        <f>SUM(G111:G119)</f>
        <v>0</v>
      </c>
    </row>
    <row r="111" spans="1:8" x14ac:dyDescent="0.2">
      <c r="A111" s="76">
        <v>2111</v>
      </c>
      <c r="B111" s="32" t="s">
        <v>166</v>
      </c>
      <c r="C111" s="34">
        <v>40.159999999999997</v>
      </c>
      <c r="D111" s="34">
        <f>C111</f>
        <v>40.159999999999997</v>
      </c>
      <c r="E111" s="34">
        <v>0</v>
      </c>
      <c r="F111" s="34">
        <v>0</v>
      </c>
      <c r="G111" s="34">
        <v>0</v>
      </c>
    </row>
    <row r="112" spans="1:8" x14ac:dyDescent="0.2">
      <c r="A112" s="76">
        <v>2112</v>
      </c>
      <c r="B112" s="32" t="s">
        <v>167</v>
      </c>
      <c r="C112" s="34">
        <v>4730144.84</v>
      </c>
      <c r="D112" s="34">
        <f t="shared" ref="D112:D119" si="1">C112</f>
        <v>4730144.84</v>
      </c>
      <c r="E112" s="34">
        <v>0</v>
      </c>
      <c r="F112" s="34">
        <v>0</v>
      </c>
      <c r="G112" s="34">
        <v>0</v>
      </c>
    </row>
    <row r="113" spans="1:8" x14ac:dyDescent="0.2">
      <c r="A113" s="76">
        <v>2113</v>
      </c>
      <c r="B113" s="32" t="s">
        <v>168</v>
      </c>
      <c r="C113" s="34">
        <v>5416039.9500000002</v>
      </c>
      <c r="D113" s="34">
        <f t="shared" si="1"/>
        <v>5416039.9500000002</v>
      </c>
      <c r="E113" s="34">
        <v>0</v>
      </c>
      <c r="F113" s="34">
        <v>0</v>
      </c>
      <c r="G113" s="34">
        <v>0</v>
      </c>
    </row>
    <row r="114" spans="1:8" x14ac:dyDescent="0.2">
      <c r="A114" s="76">
        <v>2114</v>
      </c>
      <c r="B114" s="32" t="s">
        <v>169</v>
      </c>
      <c r="C114" s="34">
        <v>0</v>
      </c>
      <c r="D114" s="34">
        <f t="shared" si="1"/>
        <v>0</v>
      </c>
      <c r="E114" s="34">
        <v>0</v>
      </c>
      <c r="F114" s="34">
        <v>0</v>
      </c>
      <c r="G114" s="34">
        <v>0</v>
      </c>
    </row>
    <row r="115" spans="1:8" x14ac:dyDescent="0.2">
      <c r="A115" s="76">
        <v>2115</v>
      </c>
      <c r="B115" s="32" t="s">
        <v>170</v>
      </c>
      <c r="C115" s="34">
        <v>0</v>
      </c>
      <c r="D115" s="34">
        <f t="shared" si="1"/>
        <v>0</v>
      </c>
      <c r="E115" s="34">
        <v>0</v>
      </c>
      <c r="F115" s="34">
        <v>0</v>
      </c>
      <c r="G115" s="34">
        <v>0</v>
      </c>
    </row>
    <row r="116" spans="1:8" x14ac:dyDescent="0.2">
      <c r="A116" s="76">
        <v>2116</v>
      </c>
      <c r="B116" s="32" t="s">
        <v>171</v>
      </c>
      <c r="C116" s="34">
        <v>0</v>
      </c>
      <c r="D116" s="34">
        <f t="shared" si="1"/>
        <v>0</v>
      </c>
      <c r="E116" s="34">
        <v>0</v>
      </c>
      <c r="F116" s="34">
        <v>0</v>
      </c>
      <c r="G116" s="34">
        <v>0</v>
      </c>
    </row>
    <row r="117" spans="1:8" x14ac:dyDescent="0.2">
      <c r="A117" s="76">
        <v>2117</v>
      </c>
      <c r="B117" s="32" t="s">
        <v>172</v>
      </c>
      <c r="C117" s="34">
        <v>2339232.0299999998</v>
      </c>
      <c r="D117" s="34">
        <f t="shared" si="1"/>
        <v>2339232.0299999998</v>
      </c>
      <c r="E117" s="34">
        <v>0</v>
      </c>
      <c r="F117" s="34">
        <v>0</v>
      </c>
      <c r="G117" s="34">
        <v>0</v>
      </c>
    </row>
    <row r="118" spans="1:8" x14ac:dyDescent="0.2">
      <c r="A118" s="76">
        <v>2118</v>
      </c>
      <c r="B118" s="32" t="s">
        <v>173</v>
      </c>
      <c r="C118" s="34">
        <v>0</v>
      </c>
      <c r="D118" s="34">
        <f t="shared" si="1"/>
        <v>0</v>
      </c>
      <c r="E118" s="34">
        <v>0</v>
      </c>
      <c r="F118" s="34">
        <v>0</v>
      </c>
      <c r="G118" s="34">
        <v>0</v>
      </c>
    </row>
    <row r="119" spans="1:8" x14ac:dyDescent="0.2">
      <c r="A119" s="76">
        <v>2119</v>
      </c>
      <c r="B119" s="32" t="s">
        <v>174</v>
      </c>
      <c r="C119" s="34">
        <v>4911768.76</v>
      </c>
      <c r="D119" s="34">
        <f t="shared" si="1"/>
        <v>4911768.76</v>
      </c>
      <c r="E119" s="34">
        <v>0</v>
      </c>
      <c r="F119" s="34">
        <v>0</v>
      </c>
      <c r="G119" s="34">
        <v>0</v>
      </c>
    </row>
    <row r="120" spans="1:8" x14ac:dyDescent="0.2">
      <c r="A120" s="76">
        <v>2120</v>
      </c>
      <c r="B120" s="32" t="s">
        <v>175</v>
      </c>
      <c r="C120" s="34">
        <f>SUM(C121:C123)</f>
        <v>0</v>
      </c>
      <c r="D120" s="34">
        <f t="shared" ref="D120:G120" si="2">SUM(D121:D123)</f>
        <v>0</v>
      </c>
      <c r="E120" s="34">
        <f t="shared" si="2"/>
        <v>0</v>
      </c>
      <c r="F120" s="34">
        <f t="shared" si="2"/>
        <v>0</v>
      </c>
      <c r="G120" s="34">
        <f t="shared" si="2"/>
        <v>0</v>
      </c>
    </row>
    <row r="121" spans="1:8" x14ac:dyDescent="0.2">
      <c r="A121" s="76">
        <v>2121</v>
      </c>
      <c r="B121" s="32" t="s">
        <v>176</v>
      </c>
      <c r="C121" s="34">
        <v>0</v>
      </c>
      <c r="D121" s="34">
        <f>C121</f>
        <v>0</v>
      </c>
      <c r="E121" s="34">
        <v>0</v>
      </c>
      <c r="F121" s="34">
        <v>0</v>
      </c>
      <c r="G121" s="34">
        <v>0</v>
      </c>
    </row>
    <row r="122" spans="1:8" x14ac:dyDescent="0.2">
      <c r="A122" s="76">
        <v>2122</v>
      </c>
      <c r="B122" s="32" t="s">
        <v>177</v>
      </c>
      <c r="C122" s="34">
        <v>0</v>
      </c>
      <c r="D122" s="34">
        <f t="shared" ref="D122:D123" si="3">C122</f>
        <v>0</v>
      </c>
      <c r="E122" s="34">
        <v>0</v>
      </c>
      <c r="F122" s="34">
        <v>0</v>
      </c>
      <c r="G122" s="34">
        <v>0</v>
      </c>
    </row>
    <row r="123" spans="1:8" x14ac:dyDescent="0.2">
      <c r="A123" s="76">
        <v>2129</v>
      </c>
      <c r="B123" s="32" t="s">
        <v>178</v>
      </c>
      <c r="C123" s="34">
        <v>0</v>
      </c>
      <c r="D123" s="34">
        <f t="shared" si="3"/>
        <v>0</v>
      </c>
      <c r="E123" s="34">
        <v>0</v>
      </c>
      <c r="F123" s="34">
        <v>0</v>
      </c>
      <c r="G123" s="34">
        <v>0</v>
      </c>
    </row>
    <row r="125" spans="1:8" x14ac:dyDescent="0.2">
      <c r="A125" s="31" t="s">
        <v>179</v>
      </c>
      <c r="B125" s="31"/>
      <c r="C125" s="31"/>
      <c r="D125" s="31"/>
      <c r="E125" s="31"/>
      <c r="F125" s="31"/>
      <c r="G125" s="31"/>
      <c r="H125" s="31"/>
    </row>
    <row r="126" spans="1:8" x14ac:dyDescent="0.2">
      <c r="A126" s="33" t="s">
        <v>66</v>
      </c>
      <c r="B126" s="33" t="s">
        <v>67</v>
      </c>
      <c r="C126" s="33" t="s">
        <v>68</v>
      </c>
      <c r="D126" s="33" t="s">
        <v>180</v>
      </c>
      <c r="E126" s="33" t="s">
        <v>83</v>
      </c>
      <c r="F126" s="33"/>
      <c r="G126" s="33"/>
      <c r="H126" s="33"/>
    </row>
    <row r="127" spans="1:8" x14ac:dyDescent="0.2">
      <c r="A127" s="76">
        <v>2160</v>
      </c>
      <c r="B127" s="32" t="s">
        <v>181</v>
      </c>
      <c r="C127" s="34">
        <f>SUM(C128:C133)</f>
        <v>0</v>
      </c>
    </row>
    <row r="128" spans="1:8" x14ac:dyDescent="0.2">
      <c r="A128" s="76">
        <v>2161</v>
      </c>
      <c r="B128" s="32" t="s">
        <v>182</v>
      </c>
      <c r="C128" s="34">
        <v>0</v>
      </c>
    </row>
    <row r="129" spans="1:8" x14ac:dyDescent="0.2">
      <c r="A129" s="76">
        <v>2162</v>
      </c>
      <c r="B129" s="32" t="s">
        <v>183</v>
      </c>
      <c r="C129" s="34">
        <v>0</v>
      </c>
    </row>
    <row r="130" spans="1:8" x14ac:dyDescent="0.2">
      <c r="A130" s="76">
        <v>2163</v>
      </c>
      <c r="B130" s="32" t="s">
        <v>184</v>
      </c>
      <c r="C130" s="34">
        <v>0</v>
      </c>
    </row>
    <row r="131" spans="1:8" x14ac:dyDescent="0.2">
      <c r="A131" s="76">
        <v>2164</v>
      </c>
      <c r="B131" s="32" t="s">
        <v>185</v>
      </c>
      <c r="C131" s="34">
        <v>0</v>
      </c>
    </row>
    <row r="132" spans="1:8" x14ac:dyDescent="0.2">
      <c r="A132" s="76">
        <v>2165</v>
      </c>
      <c r="B132" s="32" t="s">
        <v>186</v>
      </c>
      <c r="C132" s="34">
        <v>0</v>
      </c>
    </row>
    <row r="133" spans="1:8" x14ac:dyDescent="0.2">
      <c r="A133" s="76">
        <v>2166</v>
      </c>
      <c r="B133" s="32" t="s">
        <v>187</v>
      </c>
      <c r="C133" s="34">
        <v>0</v>
      </c>
    </row>
    <row r="134" spans="1:8" x14ac:dyDescent="0.2">
      <c r="A134" s="76">
        <v>2250</v>
      </c>
      <c r="B134" s="32" t="s">
        <v>188</v>
      </c>
      <c r="C134" s="34">
        <f>SUM(C135:C140)</f>
        <v>0</v>
      </c>
    </row>
    <row r="135" spans="1:8" x14ac:dyDescent="0.2">
      <c r="A135" s="76">
        <v>2251</v>
      </c>
      <c r="B135" s="32" t="s">
        <v>189</v>
      </c>
      <c r="C135" s="34">
        <v>0</v>
      </c>
    </row>
    <row r="136" spans="1:8" x14ac:dyDescent="0.2">
      <c r="A136" s="76">
        <v>2252</v>
      </c>
      <c r="B136" s="32" t="s">
        <v>190</v>
      </c>
      <c r="C136" s="34">
        <v>0</v>
      </c>
    </row>
    <row r="137" spans="1:8" x14ac:dyDescent="0.2">
      <c r="A137" s="76">
        <v>2253</v>
      </c>
      <c r="B137" s="32" t="s">
        <v>191</v>
      </c>
      <c r="C137" s="34">
        <v>0</v>
      </c>
    </row>
    <row r="138" spans="1:8" x14ac:dyDescent="0.2">
      <c r="A138" s="76">
        <v>2254</v>
      </c>
      <c r="B138" s="32" t="s">
        <v>192</v>
      </c>
      <c r="C138" s="34">
        <v>0</v>
      </c>
    </row>
    <row r="139" spans="1:8" x14ac:dyDescent="0.2">
      <c r="A139" s="76">
        <v>2255</v>
      </c>
      <c r="B139" s="32" t="s">
        <v>193</v>
      </c>
      <c r="C139" s="34">
        <v>0</v>
      </c>
    </row>
    <row r="140" spans="1:8" x14ac:dyDescent="0.2">
      <c r="A140" s="76">
        <v>2256</v>
      </c>
      <c r="B140" s="32" t="s">
        <v>194</v>
      </c>
      <c r="C140" s="34">
        <v>0</v>
      </c>
    </row>
    <row r="142" spans="1:8" x14ac:dyDescent="0.2">
      <c r="A142" s="31" t="s">
        <v>592</v>
      </c>
      <c r="B142" s="31"/>
      <c r="C142" s="31"/>
      <c r="D142" s="31"/>
      <c r="E142" s="31"/>
      <c r="F142" s="31"/>
      <c r="G142" s="31"/>
      <c r="H142" s="31"/>
    </row>
    <row r="143" spans="1:8" x14ac:dyDescent="0.2">
      <c r="A143" s="35" t="s">
        <v>66</v>
      </c>
      <c r="B143" s="35" t="s">
        <v>67</v>
      </c>
      <c r="C143" s="35" t="s">
        <v>68</v>
      </c>
      <c r="D143" s="35" t="s">
        <v>180</v>
      </c>
      <c r="E143" s="35" t="s">
        <v>83</v>
      </c>
      <c r="F143" s="35"/>
      <c r="G143" s="35"/>
      <c r="H143" s="35"/>
    </row>
    <row r="144" spans="1:8" x14ac:dyDescent="0.2">
      <c r="A144" s="76">
        <v>2150</v>
      </c>
      <c r="B144" s="32" t="s">
        <v>593</v>
      </c>
      <c r="C144" s="34">
        <f>SUM(C145:C147)</f>
        <v>0</v>
      </c>
    </row>
    <row r="145" spans="1:5" x14ac:dyDescent="0.2">
      <c r="A145" s="76">
        <v>2151</v>
      </c>
      <c r="B145" s="32" t="s">
        <v>594</v>
      </c>
      <c r="C145" s="34">
        <v>0</v>
      </c>
    </row>
    <row r="146" spans="1:5" x14ac:dyDescent="0.2">
      <c r="A146" s="76">
        <v>2152</v>
      </c>
      <c r="B146" s="32" t="s">
        <v>595</v>
      </c>
      <c r="C146" s="34">
        <v>0</v>
      </c>
    </row>
    <row r="147" spans="1:5" x14ac:dyDescent="0.2">
      <c r="A147" s="76">
        <v>2159</v>
      </c>
      <c r="B147" s="32" t="s">
        <v>196</v>
      </c>
      <c r="C147" s="34">
        <v>0</v>
      </c>
    </row>
    <row r="148" spans="1:5" x14ac:dyDescent="0.2">
      <c r="A148" s="76">
        <v>2240</v>
      </c>
      <c r="B148" s="32" t="s">
        <v>198</v>
      </c>
      <c r="C148" s="34">
        <f>SUM(C149:C151)</f>
        <v>0</v>
      </c>
    </row>
    <row r="149" spans="1:5" x14ac:dyDescent="0.2">
      <c r="A149" s="76">
        <v>2241</v>
      </c>
      <c r="B149" s="32" t="s">
        <v>199</v>
      </c>
      <c r="C149" s="34">
        <v>0</v>
      </c>
    </row>
    <row r="150" spans="1:5" x14ac:dyDescent="0.2">
      <c r="A150" s="76">
        <v>2242</v>
      </c>
      <c r="B150" s="32" t="s">
        <v>200</v>
      </c>
      <c r="C150" s="34">
        <v>0</v>
      </c>
    </row>
    <row r="151" spans="1:5" x14ac:dyDescent="0.2">
      <c r="A151" s="76">
        <v>2249</v>
      </c>
      <c r="B151" s="32" t="s">
        <v>201</v>
      </c>
      <c r="C151" s="34">
        <v>0</v>
      </c>
    </row>
    <row r="153" spans="1:5" x14ac:dyDescent="0.2">
      <c r="A153" s="131" t="s">
        <v>596</v>
      </c>
      <c r="B153" s="131"/>
      <c r="C153" s="131"/>
      <c r="D153" s="131"/>
      <c r="E153" s="131"/>
    </row>
    <row r="154" spans="1:5" x14ac:dyDescent="0.2">
      <c r="A154" s="132" t="s">
        <v>66</v>
      </c>
      <c r="B154" s="132" t="s">
        <v>67</v>
      </c>
      <c r="C154" s="132" t="s">
        <v>68</v>
      </c>
      <c r="D154" s="133" t="s">
        <v>180</v>
      </c>
      <c r="E154" s="133" t="s">
        <v>83</v>
      </c>
    </row>
    <row r="155" spans="1:5" x14ac:dyDescent="0.2">
      <c r="A155" s="134">
        <v>2170</v>
      </c>
      <c r="B155" s="135" t="s">
        <v>597</v>
      </c>
      <c r="C155" s="136">
        <f>SUM(C156:C158)</f>
        <v>0</v>
      </c>
      <c r="D155" s="135"/>
      <c r="E155" s="135"/>
    </row>
    <row r="156" spans="1:5" x14ac:dyDescent="0.2">
      <c r="A156" s="134">
        <v>2171</v>
      </c>
      <c r="B156" s="135" t="s">
        <v>598</v>
      </c>
      <c r="C156" s="136">
        <v>0</v>
      </c>
      <c r="D156" s="135"/>
      <c r="E156" s="135"/>
    </row>
    <row r="157" spans="1:5" x14ac:dyDescent="0.2">
      <c r="A157" s="134">
        <v>2172</v>
      </c>
      <c r="B157" s="135" t="s">
        <v>599</v>
      </c>
      <c r="C157" s="136">
        <v>0</v>
      </c>
      <c r="D157" s="135"/>
      <c r="E157" s="135"/>
    </row>
    <row r="158" spans="1:5" x14ac:dyDescent="0.2">
      <c r="A158" s="134">
        <v>2179</v>
      </c>
      <c r="B158" s="135" t="s">
        <v>600</v>
      </c>
      <c r="C158" s="136">
        <v>0</v>
      </c>
      <c r="D158" s="135"/>
      <c r="E158" s="135"/>
    </row>
    <row r="159" spans="1:5" x14ac:dyDescent="0.2">
      <c r="A159" s="134">
        <v>2260</v>
      </c>
      <c r="B159" s="135" t="s">
        <v>601</v>
      </c>
      <c r="C159" s="136">
        <f>SUM(C160:C163)</f>
        <v>0</v>
      </c>
      <c r="D159" s="135"/>
      <c r="E159" s="135"/>
    </row>
    <row r="160" spans="1:5" x14ac:dyDescent="0.2">
      <c r="A160" s="134">
        <v>2261</v>
      </c>
      <c r="B160" s="135" t="s">
        <v>602</v>
      </c>
      <c r="C160" s="136">
        <v>0</v>
      </c>
      <c r="D160" s="135"/>
      <c r="E160" s="135"/>
    </row>
    <row r="161" spans="1:5" x14ac:dyDescent="0.2">
      <c r="A161" s="134">
        <v>2262</v>
      </c>
      <c r="B161" s="135" t="s">
        <v>603</v>
      </c>
      <c r="C161" s="136">
        <v>0</v>
      </c>
      <c r="D161" s="135"/>
      <c r="E161" s="135"/>
    </row>
    <row r="162" spans="1:5" x14ac:dyDescent="0.2">
      <c r="A162" s="134">
        <v>2263</v>
      </c>
      <c r="B162" s="135" t="s">
        <v>604</v>
      </c>
      <c r="C162" s="136">
        <v>0</v>
      </c>
      <c r="D162" s="135"/>
      <c r="E162" s="135"/>
    </row>
    <row r="163" spans="1:5" x14ac:dyDescent="0.2">
      <c r="A163" s="134">
        <v>2269</v>
      </c>
      <c r="B163" s="135" t="s">
        <v>605</v>
      </c>
      <c r="C163" s="136">
        <v>0</v>
      </c>
      <c r="D163" s="135"/>
      <c r="E163" s="135"/>
    </row>
    <row r="164" spans="1:5" x14ac:dyDescent="0.2">
      <c r="A164" s="135"/>
      <c r="B164" s="135"/>
      <c r="C164" s="135"/>
      <c r="D164" s="135"/>
      <c r="E164" s="135"/>
    </row>
    <row r="165" spans="1:5" x14ac:dyDescent="0.2">
      <c r="A165" s="131" t="s">
        <v>606</v>
      </c>
      <c r="B165" s="131"/>
      <c r="C165" s="131"/>
      <c r="D165" s="131"/>
      <c r="E165" s="131"/>
    </row>
    <row r="166" spans="1:5" x14ac:dyDescent="0.2">
      <c r="A166" s="132" t="s">
        <v>66</v>
      </c>
      <c r="B166" s="132" t="s">
        <v>67</v>
      </c>
      <c r="C166" s="132" t="s">
        <v>68</v>
      </c>
      <c r="D166" s="133" t="s">
        <v>180</v>
      </c>
      <c r="E166" s="133" t="s">
        <v>83</v>
      </c>
    </row>
    <row r="167" spans="1:5" x14ac:dyDescent="0.2">
      <c r="A167" s="134">
        <v>2190</v>
      </c>
      <c r="B167" s="135" t="s">
        <v>607</v>
      </c>
      <c r="C167" s="136">
        <f>SUM(C168:C170)</f>
        <v>-47421.38</v>
      </c>
      <c r="D167" s="135"/>
      <c r="E167" s="135"/>
    </row>
    <row r="168" spans="1:5" x14ac:dyDescent="0.2">
      <c r="A168" s="134">
        <v>2191</v>
      </c>
      <c r="B168" s="135" t="s">
        <v>608</v>
      </c>
      <c r="C168" s="136">
        <v>-47421.38</v>
      </c>
      <c r="D168" s="135"/>
      <c r="E168" s="135"/>
    </row>
    <row r="169" spans="1:5" x14ac:dyDescent="0.2">
      <c r="A169" s="134">
        <v>2192</v>
      </c>
      <c r="B169" s="135" t="s">
        <v>609</v>
      </c>
      <c r="C169" s="136">
        <v>0</v>
      </c>
      <c r="D169" s="135"/>
      <c r="E169" s="135"/>
    </row>
    <row r="170" spans="1:5" x14ac:dyDescent="0.2">
      <c r="A170" s="134">
        <v>2199</v>
      </c>
      <c r="B170" s="135" t="s">
        <v>197</v>
      </c>
      <c r="C170" s="136">
        <v>0</v>
      </c>
      <c r="D170" s="135"/>
      <c r="E170" s="135"/>
    </row>
    <row r="171" spans="1:5" x14ac:dyDescent="0.2">
      <c r="A171" s="135"/>
      <c r="B171" s="135"/>
      <c r="C171" s="135"/>
      <c r="D171" s="135"/>
      <c r="E171" s="135"/>
    </row>
    <row r="172" spans="1:5" x14ac:dyDescent="0.2">
      <c r="A172" s="135"/>
      <c r="B172" s="135"/>
      <c r="C172" s="135"/>
      <c r="D172" s="135"/>
      <c r="E172" s="135"/>
    </row>
    <row r="173" spans="1:5" x14ac:dyDescent="0.2">
      <c r="A173" s="135"/>
      <c r="B173" s="135" t="s">
        <v>202</v>
      </c>
      <c r="C173" s="135"/>
      <c r="D173" s="135"/>
      <c r="E173" s="135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zoomScaleNormal="100" zoomScaleSheetLayoutView="100" workbookViewId="0">
      <selection sqref="A1:F1"/>
    </sheetView>
  </sheetViews>
  <sheetFormatPr baseColWidth="10" defaultColWidth="9.140625" defaultRowHeight="11.25" x14ac:dyDescent="0.2"/>
  <cols>
    <col min="1" max="1" width="10" style="67" customWidth="1"/>
    <col min="2" max="2" width="68.5703125" style="67" bestFit="1" customWidth="1"/>
    <col min="3" max="3" width="17.42578125" style="67" bestFit="1" customWidth="1"/>
    <col min="4" max="5" width="23.7109375" style="67" bestFit="1" customWidth="1"/>
    <col min="6" max="6" width="19.28515625" style="67" customWidth="1"/>
    <col min="7" max="7" width="20.5703125" style="67" customWidth="1"/>
    <col min="8" max="10" width="20.28515625" style="67" customWidth="1"/>
    <col min="11" max="16384" width="9.140625" style="67"/>
  </cols>
  <sheetData>
    <row r="1" spans="1:10" ht="18.95" customHeight="1" x14ac:dyDescent="0.2">
      <c r="A1" s="198" t="s">
        <v>578</v>
      </c>
      <c r="B1" s="214"/>
      <c r="C1" s="214"/>
      <c r="D1" s="214"/>
      <c r="E1" s="214"/>
      <c r="F1" s="214"/>
      <c r="G1" s="42" t="s">
        <v>60</v>
      </c>
      <c r="H1" s="43">
        <v>2024</v>
      </c>
    </row>
    <row r="2" spans="1:10" ht="18.95" customHeight="1" x14ac:dyDescent="0.2">
      <c r="A2" s="198" t="s">
        <v>552</v>
      </c>
      <c r="B2" s="214"/>
      <c r="C2" s="214"/>
      <c r="D2" s="214"/>
      <c r="E2" s="214"/>
      <c r="F2" s="214"/>
      <c r="G2" s="42" t="s">
        <v>62</v>
      </c>
      <c r="H2" s="43" t="s">
        <v>553</v>
      </c>
    </row>
    <row r="3" spans="1:10" ht="18.95" customHeight="1" x14ac:dyDescent="0.2">
      <c r="A3" s="215" t="s">
        <v>583</v>
      </c>
      <c r="B3" s="216"/>
      <c r="C3" s="216"/>
      <c r="D3" s="216"/>
      <c r="E3" s="216"/>
      <c r="F3" s="216"/>
      <c r="G3" s="42" t="s">
        <v>63</v>
      </c>
      <c r="H3" s="43">
        <v>4</v>
      </c>
    </row>
    <row r="4" spans="1:10" x14ac:dyDescent="0.2">
      <c r="A4" s="215" t="str">
        <f>'[1]Notas a los Edos Financieros'!A4</f>
        <v>(Cifras en Pesos)</v>
      </c>
      <c r="B4" s="216"/>
      <c r="C4" s="216"/>
      <c r="D4" s="216"/>
      <c r="E4" s="216"/>
      <c r="F4" s="216"/>
      <c r="G4" s="176"/>
      <c r="H4" s="176"/>
    </row>
    <row r="5" spans="1:10" x14ac:dyDescent="0.2">
      <c r="A5" s="44" t="s">
        <v>64</v>
      </c>
      <c r="B5" s="45"/>
      <c r="C5" s="45"/>
      <c r="D5" s="45"/>
      <c r="E5" s="45"/>
      <c r="F5" s="45"/>
      <c r="G5" s="45"/>
      <c r="H5" s="45"/>
    </row>
    <row r="8" spans="1:10" x14ac:dyDescent="0.2">
      <c r="A8" s="46" t="s">
        <v>66</v>
      </c>
      <c r="B8" s="46" t="s">
        <v>551</v>
      </c>
      <c r="C8" s="46" t="s">
        <v>550</v>
      </c>
      <c r="D8" s="46" t="s">
        <v>549</v>
      </c>
      <c r="E8" s="46" t="s">
        <v>548</v>
      </c>
      <c r="F8" s="46" t="s">
        <v>547</v>
      </c>
      <c r="G8" s="46" t="s">
        <v>542</v>
      </c>
      <c r="H8" s="46" t="s">
        <v>546</v>
      </c>
      <c r="I8" s="46" t="s">
        <v>545</v>
      </c>
      <c r="J8" s="46" t="s">
        <v>544</v>
      </c>
    </row>
    <row r="9" spans="1:10" s="52" customFormat="1" x14ac:dyDescent="0.2">
      <c r="A9" s="50">
        <v>7000</v>
      </c>
      <c r="B9" s="52" t="s">
        <v>543</v>
      </c>
    </row>
    <row r="10" spans="1:10" x14ac:dyDescent="0.2">
      <c r="A10" s="67">
        <v>7110</v>
      </c>
      <c r="B10" s="67" t="s">
        <v>542</v>
      </c>
      <c r="C10" s="48">
        <v>0</v>
      </c>
      <c r="D10" s="48">
        <v>0</v>
      </c>
      <c r="E10" s="48">
        <v>0</v>
      </c>
      <c r="F10" s="48">
        <f>C10+D10+E10</f>
        <v>0</v>
      </c>
    </row>
    <row r="11" spans="1:10" x14ac:dyDescent="0.2">
      <c r="A11" s="67">
        <v>7120</v>
      </c>
      <c r="B11" s="67" t="s">
        <v>541</v>
      </c>
      <c r="C11" s="48">
        <v>0</v>
      </c>
      <c r="D11" s="48">
        <v>0</v>
      </c>
      <c r="E11" s="48">
        <v>0</v>
      </c>
      <c r="F11" s="48">
        <f t="shared" ref="F11:F35" si="0">C11+D11+E11</f>
        <v>0</v>
      </c>
    </row>
    <row r="12" spans="1:10" x14ac:dyDescent="0.2">
      <c r="A12" s="67">
        <v>7130</v>
      </c>
      <c r="B12" s="67" t="s">
        <v>540</v>
      </c>
      <c r="C12" s="48">
        <v>0</v>
      </c>
      <c r="D12" s="48">
        <v>0</v>
      </c>
      <c r="E12" s="48">
        <v>0</v>
      </c>
      <c r="F12" s="48">
        <f t="shared" si="0"/>
        <v>0</v>
      </c>
    </row>
    <row r="13" spans="1:10" x14ac:dyDescent="0.2">
      <c r="A13" s="67">
        <v>7140</v>
      </c>
      <c r="B13" s="67" t="s">
        <v>539</v>
      </c>
      <c r="C13" s="48">
        <v>0</v>
      </c>
      <c r="D13" s="48">
        <v>0</v>
      </c>
      <c r="E13" s="48">
        <v>0</v>
      </c>
      <c r="F13" s="48">
        <f t="shared" si="0"/>
        <v>0</v>
      </c>
    </row>
    <row r="14" spans="1:10" x14ac:dyDescent="0.2">
      <c r="A14" s="67">
        <v>7150</v>
      </c>
      <c r="B14" s="67" t="s">
        <v>538</v>
      </c>
      <c r="C14" s="48">
        <v>0</v>
      </c>
      <c r="D14" s="48">
        <v>0</v>
      </c>
      <c r="E14" s="48">
        <v>0</v>
      </c>
      <c r="F14" s="48">
        <f t="shared" si="0"/>
        <v>0</v>
      </c>
    </row>
    <row r="15" spans="1:10" x14ac:dyDescent="0.2">
      <c r="A15" s="67">
        <v>7160</v>
      </c>
      <c r="B15" s="67" t="s">
        <v>537</v>
      </c>
      <c r="C15" s="48">
        <v>0</v>
      </c>
      <c r="D15" s="48">
        <v>0</v>
      </c>
      <c r="E15" s="48">
        <v>0</v>
      </c>
      <c r="F15" s="48">
        <f t="shared" si="0"/>
        <v>0</v>
      </c>
    </row>
    <row r="16" spans="1:10" x14ac:dyDescent="0.2">
      <c r="A16" s="67">
        <v>7210</v>
      </c>
      <c r="B16" s="67" t="s">
        <v>536</v>
      </c>
      <c r="C16" s="48">
        <v>0</v>
      </c>
      <c r="D16" s="48">
        <v>0</v>
      </c>
      <c r="E16" s="48">
        <v>0</v>
      </c>
      <c r="F16" s="48">
        <f t="shared" si="0"/>
        <v>0</v>
      </c>
    </row>
    <row r="17" spans="1:6" x14ac:dyDescent="0.2">
      <c r="A17" s="67">
        <v>7220</v>
      </c>
      <c r="B17" s="67" t="s">
        <v>535</v>
      </c>
      <c r="C17" s="48">
        <v>0</v>
      </c>
      <c r="D17" s="48">
        <v>0</v>
      </c>
      <c r="E17" s="48">
        <v>0</v>
      </c>
      <c r="F17" s="48">
        <f t="shared" si="0"/>
        <v>0</v>
      </c>
    </row>
    <row r="18" spans="1:6" x14ac:dyDescent="0.2">
      <c r="A18" s="67">
        <v>7230</v>
      </c>
      <c r="B18" s="67" t="s">
        <v>534</v>
      </c>
      <c r="C18" s="48">
        <v>0</v>
      </c>
      <c r="D18" s="48">
        <v>0</v>
      </c>
      <c r="E18" s="48">
        <v>0</v>
      </c>
      <c r="F18" s="48">
        <f t="shared" si="0"/>
        <v>0</v>
      </c>
    </row>
    <row r="19" spans="1:6" x14ac:dyDescent="0.2">
      <c r="A19" s="67">
        <v>7240</v>
      </c>
      <c r="B19" s="67" t="s">
        <v>533</v>
      </c>
      <c r="C19" s="48">
        <v>0</v>
      </c>
      <c r="D19" s="48">
        <v>0</v>
      </c>
      <c r="E19" s="48">
        <v>0</v>
      </c>
      <c r="F19" s="48">
        <f t="shared" si="0"/>
        <v>0</v>
      </c>
    </row>
    <row r="20" spans="1:6" x14ac:dyDescent="0.2">
      <c r="A20" s="67">
        <v>7250</v>
      </c>
      <c r="B20" s="67" t="s">
        <v>532</v>
      </c>
      <c r="C20" s="48">
        <v>0</v>
      </c>
      <c r="D20" s="48">
        <v>0</v>
      </c>
      <c r="E20" s="48">
        <v>0</v>
      </c>
      <c r="F20" s="48">
        <f t="shared" si="0"/>
        <v>0</v>
      </c>
    </row>
    <row r="21" spans="1:6" x14ac:dyDescent="0.2">
      <c r="A21" s="67">
        <v>7260</v>
      </c>
      <c r="B21" s="67" t="s">
        <v>531</v>
      </c>
      <c r="C21" s="48">
        <v>0</v>
      </c>
      <c r="D21" s="48">
        <v>0</v>
      </c>
      <c r="E21" s="48">
        <v>0</v>
      </c>
      <c r="F21" s="48">
        <f t="shared" si="0"/>
        <v>0</v>
      </c>
    </row>
    <row r="22" spans="1:6" x14ac:dyDescent="0.2">
      <c r="A22" s="67">
        <v>7310</v>
      </c>
      <c r="B22" s="67" t="s">
        <v>530</v>
      </c>
      <c r="C22" s="48">
        <v>0</v>
      </c>
      <c r="D22" s="48">
        <v>0</v>
      </c>
      <c r="E22" s="48">
        <v>0</v>
      </c>
      <c r="F22" s="48">
        <f t="shared" si="0"/>
        <v>0</v>
      </c>
    </row>
    <row r="23" spans="1:6" x14ac:dyDescent="0.2">
      <c r="A23" s="67">
        <v>7320</v>
      </c>
      <c r="B23" s="67" t="s">
        <v>529</v>
      </c>
      <c r="C23" s="48">
        <v>0</v>
      </c>
      <c r="D23" s="48">
        <v>0</v>
      </c>
      <c r="E23" s="48">
        <v>0</v>
      </c>
      <c r="F23" s="48">
        <f t="shared" si="0"/>
        <v>0</v>
      </c>
    </row>
    <row r="24" spans="1:6" x14ac:dyDescent="0.2">
      <c r="A24" s="67">
        <v>7330</v>
      </c>
      <c r="B24" s="67" t="s">
        <v>528</v>
      </c>
      <c r="C24" s="48">
        <v>0</v>
      </c>
      <c r="D24" s="48">
        <v>0</v>
      </c>
      <c r="E24" s="48">
        <v>0</v>
      </c>
      <c r="F24" s="48">
        <f t="shared" si="0"/>
        <v>0</v>
      </c>
    </row>
    <row r="25" spans="1:6" x14ac:dyDescent="0.2">
      <c r="A25" s="67">
        <v>7340</v>
      </c>
      <c r="B25" s="67" t="s">
        <v>527</v>
      </c>
      <c r="C25" s="48">
        <v>0</v>
      </c>
      <c r="D25" s="48">
        <v>0</v>
      </c>
      <c r="E25" s="48">
        <v>0</v>
      </c>
      <c r="F25" s="48">
        <f t="shared" si="0"/>
        <v>0</v>
      </c>
    </row>
    <row r="26" spans="1:6" x14ac:dyDescent="0.2">
      <c r="A26" s="67">
        <v>7350</v>
      </c>
      <c r="B26" s="67" t="s">
        <v>526</v>
      </c>
      <c r="C26" s="48">
        <v>0</v>
      </c>
      <c r="D26" s="48">
        <v>0</v>
      </c>
      <c r="E26" s="48">
        <v>0</v>
      </c>
      <c r="F26" s="48">
        <f t="shared" si="0"/>
        <v>0</v>
      </c>
    </row>
    <row r="27" spans="1:6" x14ac:dyDescent="0.2">
      <c r="A27" s="67">
        <v>7360</v>
      </c>
      <c r="B27" s="67" t="s">
        <v>525</v>
      </c>
      <c r="C27" s="48">
        <v>0</v>
      </c>
      <c r="D27" s="48">
        <v>0</v>
      </c>
      <c r="E27" s="48">
        <v>0</v>
      </c>
      <c r="F27" s="48">
        <f t="shared" si="0"/>
        <v>0</v>
      </c>
    </row>
    <row r="28" spans="1:6" x14ac:dyDescent="0.2">
      <c r="A28" s="67">
        <v>7410</v>
      </c>
      <c r="B28" s="67" t="s">
        <v>524</v>
      </c>
      <c r="C28" s="48">
        <v>0</v>
      </c>
      <c r="D28" s="48">
        <v>0</v>
      </c>
      <c r="E28" s="48">
        <v>0</v>
      </c>
      <c r="F28" s="48">
        <f t="shared" si="0"/>
        <v>0</v>
      </c>
    </row>
    <row r="29" spans="1:6" x14ac:dyDescent="0.2">
      <c r="A29" s="67">
        <v>7420</v>
      </c>
      <c r="B29" s="67" t="s">
        <v>523</v>
      </c>
      <c r="C29" s="48">
        <v>0</v>
      </c>
      <c r="D29" s="48">
        <v>0</v>
      </c>
      <c r="E29" s="48">
        <v>0</v>
      </c>
      <c r="F29" s="48">
        <f t="shared" si="0"/>
        <v>0</v>
      </c>
    </row>
    <row r="30" spans="1:6" x14ac:dyDescent="0.2">
      <c r="A30" s="67">
        <v>7510</v>
      </c>
      <c r="B30" s="67" t="s">
        <v>522</v>
      </c>
      <c r="C30" s="48">
        <v>0</v>
      </c>
      <c r="D30" s="48">
        <v>0</v>
      </c>
      <c r="E30" s="48">
        <v>0</v>
      </c>
      <c r="F30" s="48">
        <f t="shared" si="0"/>
        <v>0</v>
      </c>
    </row>
    <row r="31" spans="1:6" x14ac:dyDescent="0.2">
      <c r="A31" s="67">
        <v>7520</v>
      </c>
      <c r="B31" s="67" t="s">
        <v>521</v>
      </c>
      <c r="C31" s="48">
        <v>0</v>
      </c>
      <c r="D31" s="48">
        <v>0</v>
      </c>
      <c r="E31" s="48">
        <v>0</v>
      </c>
      <c r="F31" s="48">
        <f t="shared" si="0"/>
        <v>0</v>
      </c>
    </row>
    <row r="32" spans="1:6" x14ac:dyDescent="0.2">
      <c r="A32" s="67">
        <v>7610</v>
      </c>
      <c r="B32" s="67" t="s">
        <v>520</v>
      </c>
      <c r="C32" s="48">
        <v>0</v>
      </c>
      <c r="D32" s="48">
        <v>0</v>
      </c>
      <c r="E32" s="48">
        <v>0</v>
      </c>
      <c r="F32" s="48">
        <f t="shared" si="0"/>
        <v>0</v>
      </c>
    </row>
    <row r="33" spans="1:6" x14ac:dyDescent="0.2">
      <c r="A33" s="67">
        <v>7620</v>
      </c>
      <c r="B33" s="67" t="s">
        <v>519</v>
      </c>
      <c r="C33" s="48">
        <v>0</v>
      </c>
      <c r="D33" s="48">
        <v>0</v>
      </c>
      <c r="E33" s="48">
        <v>0</v>
      </c>
      <c r="F33" s="48">
        <f t="shared" si="0"/>
        <v>0</v>
      </c>
    </row>
    <row r="34" spans="1:6" x14ac:dyDescent="0.2">
      <c r="A34" s="67">
        <v>7630</v>
      </c>
      <c r="B34" s="67" t="s">
        <v>518</v>
      </c>
      <c r="C34" s="48">
        <v>0</v>
      </c>
      <c r="D34" s="48">
        <v>0</v>
      </c>
      <c r="E34" s="48">
        <v>0</v>
      </c>
      <c r="F34" s="48">
        <f t="shared" si="0"/>
        <v>0</v>
      </c>
    </row>
    <row r="35" spans="1:6" x14ac:dyDescent="0.2">
      <c r="A35" s="67">
        <v>7640</v>
      </c>
      <c r="B35" s="67" t="s">
        <v>517</v>
      </c>
      <c r="C35" s="48">
        <v>0</v>
      </c>
      <c r="D35" s="48">
        <v>0</v>
      </c>
      <c r="E35" s="48">
        <v>0</v>
      </c>
      <c r="F35" s="48">
        <f t="shared" si="0"/>
        <v>0</v>
      </c>
    </row>
    <row r="36" spans="1:6" x14ac:dyDescent="0.2">
      <c r="C36" s="48"/>
      <c r="D36" s="48"/>
      <c r="E36" s="48"/>
      <c r="F36" s="48"/>
    </row>
    <row r="37" spans="1:6" s="52" customFormat="1" x14ac:dyDescent="0.2">
      <c r="A37" s="147">
        <v>8000</v>
      </c>
      <c r="B37" s="177" t="s">
        <v>622</v>
      </c>
    </row>
    <row r="38" spans="1:6" x14ac:dyDescent="0.2">
      <c r="C38" s="48"/>
      <c r="D38" s="48"/>
      <c r="E38" s="48"/>
      <c r="F38" s="48"/>
    </row>
    <row r="39" spans="1:6" x14ac:dyDescent="0.2">
      <c r="B39" s="221" t="s">
        <v>623</v>
      </c>
      <c r="C39" s="221"/>
      <c r="D39" s="48"/>
      <c r="E39" s="48"/>
      <c r="F39" s="48"/>
    </row>
    <row r="40" spans="1:6" x14ac:dyDescent="0.2">
      <c r="B40" s="178" t="s">
        <v>551</v>
      </c>
      <c r="C40" s="179">
        <f>H1</f>
        <v>2024</v>
      </c>
      <c r="D40" s="48"/>
      <c r="E40" s="48"/>
      <c r="F40" s="48"/>
    </row>
    <row r="41" spans="1:6" x14ac:dyDescent="0.2">
      <c r="A41" s="67">
        <v>8110</v>
      </c>
      <c r="B41" s="180" t="s">
        <v>515</v>
      </c>
      <c r="C41" s="166">
        <v>0</v>
      </c>
      <c r="D41" s="48"/>
      <c r="E41" s="48"/>
      <c r="F41" s="48"/>
    </row>
    <row r="42" spans="1:6" x14ac:dyDescent="0.2">
      <c r="A42" s="67">
        <v>8120</v>
      </c>
      <c r="B42" s="180" t="s">
        <v>514</v>
      </c>
      <c r="C42" s="166">
        <v>0</v>
      </c>
      <c r="D42" s="48"/>
      <c r="E42" s="48"/>
      <c r="F42" s="48"/>
    </row>
    <row r="43" spans="1:6" x14ac:dyDescent="0.2">
      <c r="A43" s="67">
        <v>8130</v>
      </c>
      <c r="B43" s="180" t="s">
        <v>513</v>
      </c>
      <c r="C43" s="166">
        <v>0</v>
      </c>
      <c r="D43" s="48"/>
      <c r="E43" s="48"/>
      <c r="F43" s="48"/>
    </row>
    <row r="44" spans="1:6" x14ac:dyDescent="0.2">
      <c r="A44" s="67">
        <v>8140</v>
      </c>
      <c r="B44" s="180" t="s">
        <v>512</v>
      </c>
      <c r="C44" s="166">
        <v>0</v>
      </c>
      <c r="D44" s="48"/>
      <c r="E44" s="48"/>
      <c r="F44" s="48"/>
    </row>
    <row r="45" spans="1:6" x14ac:dyDescent="0.2">
      <c r="A45" s="67">
        <v>8150</v>
      </c>
      <c r="B45" s="180" t="s">
        <v>511</v>
      </c>
      <c r="C45" s="166">
        <v>0</v>
      </c>
      <c r="D45" s="48"/>
      <c r="E45" s="48"/>
      <c r="F45" s="48"/>
    </row>
    <row r="46" spans="1:6" x14ac:dyDescent="0.2">
      <c r="B46" s="181"/>
      <c r="C46" s="182"/>
      <c r="D46" s="48"/>
      <c r="E46" s="48"/>
      <c r="F46" s="48"/>
    </row>
    <row r="47" spans="1:6" x14ac:dyDescent="0.2">
      <c r="B47" s="183"/>
      <c r="C47" s="184"/>
      <c r="D47" s="48"/>
      <c r="E47" s="48"/>
      <c r="F47" s="48"/>
    </row>
    <row r="48" spans="1:6" x14ac:dyDescent="0.2">
      <c r="B48" s="221" t="s">
        <v>624</v>
      </c>
      <c r="C48" s="221"/>
    </row>
    <row r="49" spans="1:3" x14ac:dyDescent="0.2">
      <c r="B49" s="185" t="s">
        <v>551</v>
      </c>
      <c r="C49" s="179">
        <f>H1</f>
        <v>2024</v>
      </c>
    </row>
    <row r="50" spans="1:3" x14ac:dyDescent="0.2">
      <c r="A50" s="67">
        <v>8210</v>
      </c>
      <c r="B50" s="180" t="s">
        <v>510</v>
      </c>
      <c r="C50" s="186">
        <v>0</v>
      </c>
    </row>
    <row r="51" spans="1:3" x14ac:dyDescent="0.2">
      <c r="A51" s="67">
        <v>8220</v>
      </c>
      <c r="B51" s="180" t="s">
        <v>509</v>
      </c>
      <c r="C51" s="186">
        <v>0</v>
      </c>
    </row>
    <row r="52" spans="1:3" x14ac:dyDescent="0.2">
      <c r="A52" s="67">
        <v>8230</v>
      </c>
      <c r="B52" s="180" t="s">
        <v>508</v>
      </c>
      <c r="C52" s="186">
        <v>0</v>
      </c>
    </row>
    <row r="53" spans="1:3" x14ac:dyDescent="0.2">
      <c r="A53" s="67">
        <v>8240</v>
      </c>
      <c r="B53" s="180" t="s">
        <v>507</v>
      </c>
      <c r="C53" s="186">
        <v>0</v>
      </c>
    </row>
    <row r="54" spans="1:3" x14ac:dyDescent="0.2">
      <c r="A54" s="67">
        <v>8250</v>
      </c>
      <c r="B54" s="180" t="s">
        <v>506</v>
      </c>
      <c r="C54" s="186">
        <v>0</v>
      </c>
    </row>
    <row r="55" spans="1:3" x14ac:dyDescent="0.2">
      <c r="A55" s="67">
        <v>8260</v>
      </c>
      <c r="B55" s="180" t="s">
        <v>505</v>
      </c>
      <c r="C55" s="186">
        <v>0</v>
      </c>
    </row>
    <row r="56" spans="1:3" x14ac:dyDescent="0.2">
      <c r="A56" s="67">
        <v>8270</v>
      </c>
      <c r="B56" s="180" t="s">
        <v>504</v>
      </c>
      <c r="C56" s="186">
        <v>0</v>
      </c>
    </row>
    <row r="58" spans="1:3" x14ac:dyDescent="0.2">
      <c r="B58" s="32" t="s">
        <v>202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2" customWidth="1"/>
    <col min="2" max="2" width="83" style="32" customWidth="1"/>
    <col min="3" max="4" width="15.7109375" style="32" customWidth="1"/>
    <col min="5" max="5" width="16.7109375" style="32" customWidth="1"/>
    <col min="6" max="16384" width="9.140625" style="32"/>
  </cols>
  <sheetData>
    <row r="1" spans="1:5" s="66" customFormat="1" ht="18.95" customHeight="1" x14ac:dyDescent="0.25">
      <c r="A1" s="194" t="s">
        <v>625</v>
      </c>
      <c r="B1" s="194"/>
      <c r="C1" s="194"/>
      <c r="D1" s="28" t="s">
        <v>60</v>
      </c>
      <c r="E1" s="29">
        <v>2024</v>
      </c>
    </row>
    <row r="2" spans="1:5" s="65" customFormat="1" ht="18.95" customHeight="1" x14ac:dyDescent="0.25">
      <c r="A2" s="194" t="s">
        <v>397</v>
      </c>
      <c r="B2" s="194"/>
      <c r="C2" s="194"/>
      <c r="D2" s="28" t="s">
        <v>62</v>
      </c>
      <c r="E2" s="29" t="s">
        <v>553</v>
      </c>
    </row>
    <row r="3" spans="1:5" s="65" customFormat="1" ht="18.95" customHeight="1" x14ac:dyDescent="0.25">
      <c r="A3" s="194" t="s">
        <v>583</v>
      </c>
      <c r="B3" s="194"/>
      <c r="C3" s="194"/>
      <c r="D3" s="28" t="s">
        <v>63</v>
      </c>
      <c r="E3" s="29">
        <v>4</v>
      </c>
    </row>
    <row r="4" spans="1:5" s="65" customFormat="1" ht="18.95" customHeight="1" x14ac:dyDescent="0.25">
      <c r="A4" s="194" t="s">
        <v>584</v>
      </c>
      <c r="B4" s="194"/>
      <c r="C4" s="194"/>
      <c r="D4" s="28"/>
      <c r="E4" s="29"/>
    </row>
    <row r="5" spans="1:5" x14ac:dyDescent="0.2">
      <c r="A5" s="30" t="s">
        <v>64</v>
      </c>
      <c r="B5" s="31"/>
      <c r="C5" s="31"/>
      <c r="D5" s="31"/>
      <c r="E5" s="31"/>
    </row>
    <row r="7" spans="1:5" x14ac:dyDescent="0.2">
      <c r="A7" s="40" t="s">
        <v>610</v>
      </c>
      <c r="B7" s="40"/>
      <c r="C7" s="40"/>
      <c r="D7" s="40"/>
      <c r="E7" s="40"/>
    </row>
    <row r="8" spans="1:5" x14ac:dyDescent="0.2">
      <c r="A8" s="39" t="s">
        <v>66</v>
      </c>
      <c r="B8" s="39" t="s">
        <v>67</v>
      </c>
      <c r="C8" s="39" t="s">
        <v>68</v>
      </c>
      <c r="D8" s="137" t="s">
        <v>321</v>
      </c>
      <c r="E8" s="138" t="s">
        <v>611</v>
      </c>
    </row>
    <row r="9" spans="1:5" x14ac:dyDescent="0.2">
      <c r="A9" s="139">
        <v>4000</v>
      </c>
      <c r="B9" s="140" t="s">
        <v>612</v>
      </c>
      <c r="C9" s="141">
        <f>SUM(C10+C57+C69)</f>
        <v>128076084.89</v>
      </c>
      <c r="D9" s="64"/>
      <c r="E9" s="41"/>
    </row>
    <row r="10" spans="1:5" x14ac:dyDescent="0.2">
      <c r="A10" s="139">
        <v>4100</v>
      </c>
      <c r="B10" s="140" t="s">
        <v>395</v>
      </c>
      <c r="C10" s="141">
        <f>SUM(C11+C21+C27+C30+C36+C39+C48)</f>
        <v>123674333.41</v>
      </c>
      <c r="D10" s="64"/>
      <c r="E10" s="41"/>
    </row>
    <row r="11" spans="1:5" x14ac:dyDescent="0.2">
      <c r="A11" s="139">
        <v>4110</v>
      </c>
      <c r="B11" s="140" t="s">
        <v>394</v>
      </c>
      <c r="C11" s="141">
        <f>SUM(C12:C20)</f>
        <v>0</v>
      </c>
      <c r="D11" s="64"/>
      <c r="E11" s="41"/>
    </row>
    <row r="12" spans="1:5" x14ac:dyDescent="0.2">
      <c r="A12" s="80">
        <v>4111</v>
      </c>
      <c r="B12" s="36" t="s">
        <v>393</v>
      </c>
      <c r="C12" s="38">
        <v>0</v>
      </c>
      <c r="D12" s="64"/>
      <c r="E12" s="41"/>
    </row>
    <row r="13" spans="1:5" x14ac:dyDescent="0.2">
      <c r="A13" s="80">
        <v>4112</v>
      </c>
      <c r="B13" s="36" t="s">
        <v>392</v>
      </c>
      <c r="C13" s="38">
        <v>0</v>
      </c>
      <c r="D13" s="64"/>
      <c r="E13" s="41"/>
    </row>
    <row r="14" spans="1:5" x14ac:dyDescent="0.2">
      <c r="A14" s="80">
        <v>4113</v>
      </c>
      <c r="B14" s="36" t="s">
        <v>391</v>
      </c>
      <c r="C14" s="38">
        <v>0</v>
      </c>
      <c r="D14" s="64"/>
      <c r="E14" s="41"/>
    </row>
    <row r="15" spans="1:5" x14ac:dyDescent="0.2">
      <c r="A15" s="80">
        <v>4114</v>
      </c>
      <c r="B15" s="36" t="s">
        <v>390</v>
      </c>
      <c r="C15" s="38">
        <v>0</v>
      </c>
      <c r="D15" s="64"/>
      <c r="E15" s="41"/>
    </row>
    <row r="16" spans="1:5" x14ac:dyDescent="0.2">
      <c r="A16" s="80">
        <v>4115</v>
      </c>
      <c r="B16" s="36" t="s">
        <v>389</v>
      </c>
      <c r="C16" s="38">
        <v>0</v>
      </c>
      <c r="D16" s="64"/>
      <c r="E16" s="41"/>
    </row>
    <row r="17" spans="1:5" x14ac:dyDescent="0.2">
      <c r="A17" s="80">
        <v>4116</v>
      </c>
      <c r="B17" s="36" t="s">
        <v>388</v>
      </c>
      <c r="C17" s="38">
        <v>0</v>
      </c>
      <c r="D17" s="64"/>
      <c r="E17" s="41"/>
    </row>
    <row r="18" spans="1:5" x14ac:dyDescent="0.2">
      <c r="A18" s="80">
        <v>4117</v>
      </c>
      <c r="B18" s="36" t="s">
        <v>387</v>
      </c>
      <c r="C18" s="38">
        <v>0</v>
      </c>
      <c r="D18" s="64"/>
      <c r="E18" s="41"/>
    </row>
    <row r="19" spans="1:5" ht="22.5" x14ac:dyDescent="0.2">
      <c r="A19" s="80">
        <v>4118</v>
      </c>
      <c r="B19" s="81" t="s">
        <v>386</v>
      </c>
      <c r="C19" s="38">
        <v>0</v>
      </c>
      <c r="D19" s="64"/>
      <c r="E19" s="41"/>
    </row>
    <row r="20" spans="1:5" x14ac:dyDescent="0.2">
      <c r="A20" s="80">
        <v>4119</v>
      </c>
      <c r="B20" s="36" t="s">
        <v>385</v>
      </c>
      <c r="C20" s="38">
        <v>0</v>
      </c>
      <c r="D20" s="64"/>
      <c r="E20" s="41"/>
    </row>
    <row r="21" spans="1:5" x14ac:dyDescent="0.2">
      <c r="A21" s="139">
        <v>4120</v>
      </c>
      <c r="B21" s="140" t="s">
        <v>384</v>
      </c>
      <c r="C21" s="141">
        <f>SUM(C22:C26)</f>
        <v>0</v>
      </c>
      <c r="D21" s="64"/>
      <c r="E21" s="41"/>
    </row>
    <row r="22" spans="1:5" x14ac:dyDescent="0.2">
      <c r="A22" s="80">
        <v>4121</v>
      </c>
      <c r="B22" s="36" t="s">
        <v>383</v>
      </c>
      <c r="C22" s="38">
        <v>0</v>
      </c>
      <c r="D22" s="64"/>
      <c r="E22" s="41"/>
    </row>
    <row r="23" spans="1:5" x14ac:dyDescent="0.2">
      <c r="A23" s="80">
        <v>4122</v>
      </c>
      <c r="B23" s="36" t="s">
        <v>382</v>
      </c>
      <c r="C23" s="38">
        <v>0</v>
      </c>
      <c r="D23" s="64"/>
      <c r="E23" s="41"/>
    </row>
    <row r="24" spans="1:5" x14ac:dyDescent="0.2">
      <c r="A24" s="80">
        <v>4123</v>
      </c>
      <c r="B24" s="36" t="s">
        <v>381</v>
      </c>
      <c r="C24" s="38">
        <v>0</v>
      </c>
      <c r="D24" s="64"/>
      <c r="E24" s="41"/>
    </row>
    <row r="25" spans="1:5" x14ac:dyDescent="0.2">
      <c r="A25" s="80">
        <v>4124</v>
      </c>
      <c r="B25" s="36" t="s">
        <v>380</v>
      </c>
      <c r="C25" s="38">
        <v>0</v>
      </c>
      <c r="D25" s="64"/>
      <c r="E25" s="41"/>
    </row>
    <row r="26" spans="1:5" x14ac:dyDescent="0.2">
      <c r="A26" s="80">
        <v>4129</v>
      </c>
      <c r="B26" s="36" t="s">
        <v>379</v>
      </c>
      <c r="C26" s="38">
        <v>0</v>
      </c>
      <c r="D26" s="64"/>
      <c r="E26" s="41"/>
    </row>
    <row r="27" spans="1:5" x14ac:dyDescent="0.2">
      <c r="A27" s="139">
        <v>4130</v>
      </c>
      <c r="B27" s="140" t="s">
        <v>378</v>
      </c>
      <c r="C27" s="141">
        <f>SUM(C28:C29)</f>
        <v>0</v>
      </c>
      <c r="D27" s="64"/>
      <c r="E27" s="41"/>
    </row>
    <row r="28" spans="1:5" x14ac:dyDescent="0.2">
      <c r="A28" s="80">
        <v>4131</v>
      </c>
      <c r="B28" s="36" t="s">
        <v>377</v>
      </c>
      <c r="C28" s="38">
        <v>0</v>
      </c>
      <c r="D28" s="64"/>
      <c r="E28" s="41"/>
    </row>
    <row r="29" spans="1:5" ht="22.5" x14ac:dyDescent="0.2">
      <c r="A29" s="80">
        <v>4132</v>
      </c>
      <c r="B29" s="81" t="s">
        <v>376</v>
      </c>
      <c r="C29" s="38">
        <v>0</v>
      </c>
      <c r="D29" s="64"/>
      <c r="E29" s="41"/>
    </row>
    <row r="30" spans="1:5" x14ac:dyDescent="0.2">
      <c r="A30" s="139">
        <v>4140</v>
      </c>
      <c r="B30" s="140" t="s">
        <v>375</v>
      </c>
      <c r="C30" s="141">
        <f>SUM(C31:C35)</f>
        <v>0</v>
      </c>
      <c r="D30" s="64"/>
      <c r="E30" s="41"/>
    </row>
    <row r="31" spans="1:5" x14ac:dyDescent="0.2">
      <c r="A31" s="80">
        <v>4141</v>
      </c>
      <c r="B31" s="36" t="s">
        <v>374</v>
      </c>
      <c r="C31" s="38">
        <v>0</v>
      </c>
      <c r="D31" s="64"/>
      <c r="E31" s="41"/>
    </row>
    <row r="32" spans="1:5" x14ac:dyDescent="0.2">
      <c r="A32" s="80">
        <v>4143</v>
      </c>
      <c r="B32" s="36" t="s">
        <v>373</v>
      </c>
      <c r="C32" s="38">
        <v>0</v>
      </c>
      <c r="D32" s="64"/>
      <c r="E32" s="41"/>
    </row>
    <row r="33" spans="1:5" x14ac:dyDescent="0.2">
      <c r="A33" s="80">
        <v>4144</v>
      </c>
      <c r="B33" s="36" t="s">
        <v>372</v>
      </c>
      <c r="C33" s="38">
        <v>0</v>
      </c>
      <c r="D33" s="64"/>
      <c r="E33" s="41"/>
    </row>
    <row r="34" spans="1:5" ht="22.5" x14ac:dyDescent="0.2">
      <c r="A34" s="80">
        <v>4145</v>
      </c>
      <c r="B34" s="81" t="s">
        <v>371</v>
      </c>
      <c r="C34" s="38">
        <v>0</v>
      </c>
      <c r="D34" s="64"/>
      <c r="E34" s="41"/>
    </row>
    <row r="35" spans="1:5" x14ac:dyDescent="0.2">
      <c r="A35" s="80">
        <v>4149</v>
      </c>
      <c r="B35" s="36" t="s">
        <v>370</v>
      </c>
      <c r="C35" s="38">
        <v>0</v>
      </c>
      <c r="D35" s="64"/>
      <c r="E35" s="41"/>
    </row>
    <row r="36" spans="1:5" x14ac:dyDescent="0.2">
      <c r="A36" s="139">
        <v>4150</v>
      </c>
      <c r="B36" s="140" t="s">
        <v>369</v>
      </c>
      <c r="C36" s="141">
        <f>SUM(C37:C38)</f>
        <v>3206464.39</v>
      </c>
      <c r="D36" s="64"/>
      <c r="E36" s="41"/>
    </row>
    <row r="37" spans="1:5" x14ac:dyDescent="0.2">
      <c r="A37" s="80">
        <v>4151</v>
      </c>
      <c r="B37" s="36" t="s">
        <v>369</v>
      </c>
      <c r="C37" s="38">
        <v>3206464.39</v>
      </c>
      <c r="D37" s="64"/>
      <c r="E37" s="41"/>
    </row>
    <row r="38" spans="1:5" ht="22.5" x14ac:dyDescent="0.2">
      <c r="A38" s="80">
        <v>4154</v>
      </c>
      <c r="B38" s="81" t="s">
        <v>368</v>
      </c>
      <c r="C38" s="38">
        <v>0</v>
      </c>
      <c r="D38" s="64"/>
      <c r="E38" s="41"/>
    </row>
    <row r="39" spans="1:5" x14ac:dyDescent="0.2">
      <c r="A39" s="139">
        <v>4160</v>
      </c>
      <c r="B39" s="140" t="s">
        <v>367</v>
      </c>
      <c r="C39" s="141">
        <f>SUM(C40:C47)</f>
        <v>0</v>
      </c>
      <c r="D39" s="64"/>
      <c r="E39" s="41"/>
    </row>
    <row r="40" spans="1:5" x14ac:dyDescent="0.2">
      <c r="A40" s="80">
        <v>4161</v>
      </c>
      <c r="B40" s="36" t="s">
        <v>366</v>
      </c>
      <c r="C40" s="38">
        <v>0</v>
      </c>
      <c r="D40" s="64"/>
      <c r="E40" s="41"/>
    </row>
    <row r="41" spans="1:5" x14ac:dyDescent="0.2">
      <c r="A41" s="80">
        <v>4162</v>
      </c>
      <c r="B41" s="36" t="s">
        <v>365</v>
      </c>
      <c r="C41" s="38">
        <v>0</v>
      </c>
      <c r="D41" s="64"/>
      <c r="E41" s="41"/>
    </row>
    <row r="42" spans="1:5" x14ac:dyDescent="0.2">
      <c r="A42" s="80">
        <v>4163</v>
      </c>
      <c r="B42" s="36" t="s">
        <v>364</v>
      </c>
      <c r="C42" s="38">
        <v>0</v>
      </c>
      <c r="D42" s="64"/>
      <c r="E42" s="41"/>
    </row>
    <row r="43" spans="1:5" x14ac:dyDescent="0.2">
      <c r="A43" s="80">
        <v>4164</v>
      </c>
      <c r="B43" s="36" t="s">
        <v>363</v>
      </c>
      <c r="C43" s="38">
        <v>0</v>
      </c>
      <c r="D43" s="64"/>
      <c r="E43" s="41"/>
    </row>
    <row r="44" spans="1:5" x14ac:dyDescent="0.2">
      <c r="A44" s="80">
        <v>4165</v>
      </c>
      <c r="B44" s="36" t="s">
        <v>362</v>
      </c>
      <c r="C44" s="38">
        <v>0</v>
      </c>
      <c r="D44" s="64"/>
      <c r="E44" s="41"/>
    </row>
    <row r="45" spans="1:5" ht="22.5" x14ac:dyDescent="0.2">
      <c r="A45" s="80">
        <v>4166</v>
      </c>
      <c r="B45" s="81" t="s">
        <v>361</v>
      </c>
      <c r="C45" s="38">
        <v>0</v>
      </c>
      <c r="D45" s="64"/>
      <c r="E45" s="41"/>
    </row>
    <row r="46" spans="1:5" x14ac:dyDescent="0.2">
      <c r="A46" s="80">
        <v>4168</v>
      </c>
      <c r="B46" s="36" t="s">
        <v>360</v>
      </c>
      <c r="C46" s="38">
        <v>0</v>
      </c>
      <c r="D46" s="64"/>
      <c r="E46" s="41"/>
    </row>
    <row r="47" spans="1:5" x14ac:dyDescent="0.2">
      <c r="A47" s="80">
        <v>4169</v>
      </c>
      <c r="B47" s="36" t="s">
        <v>359</v>
      </c>
      <c r="C47" s="38">
        <v>0</v>
      </c>
      <c r="D47" s="64"/>
      <c r="E47" s="41"/>
    </row>
    <row r="48" spans="1:5" x14ac:dyDescent="0.2">
      <c r="A48" s="139">
        <v>4170</v>
      </c>
      <c r="B48" s="140" t="s">
        <v>555</v>
      </c>
      <c r="C48" s="141">
        <f>SUM(C49:C56)</f>
        <v>120467869.02</v>
      </c>
      <c r="D48" s="64"/>
      <c r="E48" s="41"/>
    </row>
    <row r="49" spans="1:5" x14ac:dyDescent="0.2">
      <c r="A49" s="80">
        <v>4171</v>
      </c>
      <c r="B49" s="36" t="s">
        <v>358</v>
      </c>
      <c r="C49" s="38">
        <v>0</v>
      </c>
      <c r="D49" s="64"/>
      <c r="E49" s="41"/>
    </row>
    <row r="50" spans="1:5" x14ac:dyDescent="0.2">
      <c r="A50" s="80">
        <v>4172</v>
      </c>
      <c r="B50" s="36" t="s">
        <v>357</v>
      </c>
      <c r="C50" s="38">
        <v>0</v>
      </c>
      <c r="D50" s="64"/>
      <c r="E50" s="41"/>
    </row>
    <row r="51" spans="1:5" ht="22.5" x14ac:dyDescent="0.2">
      <c r="A51" s="80">
        <v>4173</v>
      </c>
      <c r="B51" s="81" t="s">
        <v>356</v>
      </c>
      <c r="C51" s="38">
        <v>120467869.02</v>
      </c>
      <c r="D51" s="64"/>
      <c r="E51" s="41"/>
    </row>
    <row r="52" spans="1:5" ht="22.5" x14ac:dyDescent="0.2">
      <c r="A52" s="80">
        <v>4174</v>
      </c>
      <c r="B52" s="81" t="s">
        <v>355</v>
      </c>
      <c r="C52" s="38">
        <v>0</v>
      </c>
      <c r="D52" s="64"/>
      <c r="E52" s="41"/>
    </row>
    <row r="53" spans="1:5" ht="22.5" x14ac:dyDescent="0.2">
      <c r="A53" s="80">
        <v>4175</v>
      </c>
      <c r="B53" s="81" t="s">
        <v>354</v>
      </c>
      <c r="C53" s="38">
        <v>0</v>
      </c>
      <c r="D53" s="64"/>
      <c r="E53" s="41"/>
    </row>
    <row r="54" spans="1:5" ht="22.5" x14ac:dyDescent="0.2">
      <c r="A54" s="80">
        <v>4176</v>
      </c>
      <c r="B54" s="81" t="s">
        <v>353</v>
      </c>
      <c r="C54" s="38">
        <v>0</v>
      </c>
      <c r="D54" s="64"/>
      <c r="E54" s="41"/>
    </row>
    <row r="55" spans="1:5" ht="22.5" x14ac:dyDescent="0.2">
      <c r="A55" s="80">
        <v>4177</v>
      </c>
      <c r="B55" s="81" t="s">
        <v>352</v>
      </c>
      <c r="C55" s="38">
        <v>0</v>
      </c>
      <c r="D55" s="64"/>
      <c r="E55" s="41"/>
    </row>
    <row r="56" spans="1:5" ht="22.5" x14ac:dyDescent="0.2">
      <c r="A56" s="80">
        <v>4178</v>
      </c>
      <c r="B56" s="81" t="s">
        <v>351</v>
      </c>
      <c r="C56" s="38">
        <v>0</v>
      </c>
      <c r="D56" s="64"/>
      <c r="E56" s="41"/>
    </row>
    <row r="57" spans="1:5" ht="33.75" x14ac:dyDescent="0.2">
      <c r="A57" s="139">
        <v>4200</v>
      </c>
      <c r="B57" s="142" t="s">
        <v>348</v>
      </c>
      <c r="C57" s="141">
        <f>+C58+C64</f>
        <v>4318000</v>
      </c>
      <c r="D57" s="64"/>
      <c r="E57" s="41"/>
    </row>
    <row r="58" spans="1:5" ht="22.5" x14ac:dyDescent="0.2">
      <c r="A58" s="139">
        <v>4210</v>
      </c>
      <c r="B58" s="142" t="s">
        <v>347</v>
      </c>
      <c r="C58" s="141">
        <f>SUM(C59:C63)</f>
        <v>0</v>
      </c>
      <c r="D58" s="64"/>
      <c r="E58" s="41"/>
    </row>
    <row r="59" spans="1:5" x14ac:dyDescent="0.2">
      <c r="A59" s="80">
        <v>4211</v>
      </c>
      <c r="B59" s="36" t="s">
        <v>257</v>
      </c>
      <c r="C59" s="38">
        <v>0</v>
      </c>
      <c r="D59" s="64"/>
      <c r="E59" s="41"/>
    </row>
    <row r="60" spans="1:5" x14ac:dyDescent="0.2">
      <c r="A60" s="80">
        <v>4212</v>
      </c>
      <c r="B60" s="36" t="s">
        <v>254</v>
      </c>
      <c r="C60" s="38">
        <v>0</v>
      </c>
      <c r="D60" s="64"/>
      <c r="E60" s="41"/>
    </row>
    <row r="61" spans="1:5" x14ac:dyDescent="0.2">
      <c r="A61" s="80">
        <v>4213</v>
      </c>
      <c r="B61" s="36" t="s">
        <v>251</v>
      </c>
      <c r="C61" s="38">
        <v>0</v>
      </c>
      <c r="D61" s="64"/>
      <c r="E61" s="41"/>
    </row>
    <row r="62" spans="1:5" x14ac:dyDescent="0.2">
      <c r="A62" s="80">
        <v>4214</v>
      </c>
      <c r="B62" s="36" t="s">
        <v>346</v>
      </c>
      <c r="C62" s="38">
        <v>0</v>
      </c>
      <c r="D62" s="64"/>
      <c r="E62" s="41"/>
    </row>
    <row r="63" spans="1:5" x14ac:dyDescent="0.2">
      <c r="A63" s="80">
        <v>4215</v>
      </c>
      <c r="B63" s="36" t="s">
        <v>345</v>
      </c>
      <c r="C63" s="38">
        <v>0</v>
      </c>
      <c r="D63" s="64"/>
      <c r="E63" s="41"/>
    </row>
    <row r="64" spans="1:5" x14ac:dyDescent="0.2">
      <c r="A64" s="139">
        <v>4220</v>
      </c>
      <c r="B64" s="140" t="s">
        <v>344</v>
      </c>
      <c r="C64" s="141">
        <f>SUM(C65:C68)</f>
        <v>4318000</v>
      </c>
      <c r="D64" s="64"/>
      <c r="E64" s="41"/>
    </row>
    <row r="65" spans="1:5" x14ac:dyDescent="0.2">
      <c r="A65" s="80">
        <v>4221</v>
      </c>
      <c r="B65" s="36" t="s">
        <v>343</v>
      </c>
      <c r="C65" s="38">
        <v>4318000</v>
      </c>
      <c r="D65" s="64"/>
      <c r="E65" s="41"/>
    </row>
    <row r="66" spans="1:5" x14ac:dyDescent="0.2">
      <c r="A66" s="80">
        <v>4223</v>
      </c>
      <c r="B66" s="36" t="s">
        <v>284</v>
      </c>
      <c r="C66" s="38">
        <v>0</v>
      </c>
      <c r="D66" s="64"/>
      <c r="E66" s="41"/>
    </row>
    <row r="67" spans="1:5" x14ac:dyDescent="0.2">
      <c r="A67" s="80">
        <v>4225</v>
      </c>
      <c r="B67" s="36" t="s">
        <v>276</v>
      </c>
      <c r="C67" s="38">
        <v>0</v>
      </c>
      <c r="D67" s="64"/>
      <c r="E67" s="41"/>
    </row>
    <row r="68" spans="1:5" x14ac:dyDescent="0.2">
      <c r="A68" s="80">
        <v>4227</v>
      </c>
      <c r="B68" s="36" t="s">
        <v>342</v>
      </c>
      <c r="C68" s="38">
        <v>0</v>
      </c>
      <c r="D68" s="64"/>
      <c r="E68" s="41"/>
    </row>
    <row r="69" spans="1:5" x14ac:dyDescent="0.2">
      <c r="A69" s="143">
        <v>4300</v>
      </c>
      <c r="B69" s="140" t="s">
        <v>340</v>
      </c>
      <c r="C69" s="141">
        <f>C70+C73+C79+C81+C83</f>
        <v>83751.48</v>
      </c>
      <c r="D69" s="36"/>
      <c r="E69" s="36"/>
    </row>
    <row r="70" spans="1:5" x14ac:dyDescent="0.2">
      <c r="A70" s="143">
        <v>4310</v>
      </c>
      <c r="B70" s="140" t="s">
        <v>339</v>
      </c>
      <c r="C70" s="141">
        <f>SUM(C71:C72)</f>
        <v>0</v>
      </c>
      <c r="D70" s="36"/>
      <c r="E70" s="36"/>
    </row>
    <row r="71" spans="1:5" x14ac:dyDescent="0.2">
      <c r="A71" s="82">
        <v>4311</v>
      </c>
      <c r="B71" s="36" t="s">
        <v>338</v>
      </c>
      <c r="C71" s="38">
        <v>0</v>
      </c>
      <c r="D71" s="36"/>
      <c r="E71" s="36"/>
    </row>
    <row r="72" spans="1:5" x14ac:dyDescent="0.2">
      <c r="A72" s="82">
        <v>4319</v>
      </c>
      <c r="B72" s="36" t="s">
        <v>337</v>
      </c>
      <c r="C72" s="38">
        <v>0</v>
      </c>
      <c r="D72" s="36"/>
      <c r="E72" s="36"/>
    </row>
    <row r="73" spans="1:5" x14ac:dyDescent="0.2">
      <c r="A73" s="143">
        <v>4320</v>
      </c>
      <c r="B73" s="140" t="s">
        <v>336</v>
      </c>
      <c r="C73" s="141">
        <f>SUM(C74:C78)</f>
        <v>0</v>
      </c>
      <c r="D73" s="36"/>
      <c r="E73" s="36"/>
    </row>
    <row r="74" spans="1:5" x14ac:dyDescent="0.2">
      <c r="A74" s="82">
        <v>4321</v>
      </c>
      <c r="B74" s="36" t="s">
        <v>335</v>
      </c>
      <c r="C74" s="38">
        <v>0</v>
      </c>
      <c r="D74" s="36"/>
      <c r="E74" s="36"/>
    </row>
    <row r="75" spans="1:5" x14ac:dyDescent="0.2">
      <c r="A75" s="82">
        <v>4322</v>
      </c>
      <c r="B75" s="36" t="s">
        <v>334</v>
      </c>
      <c r="C75" s="38">
        <v>0</v>
      </c>
      <c r="D75" s="36"/>
      <c r="E75" s="36"/>
    </row>
    <row r="76" spans="1:5" x14ac:dyDescent="0.2">
      <c r="A76" s="82">
        <v>4323</v>
      </c>
      <c r="B76" s="36" t="s">
        <v>333</v>
      </c>
      <c r="C76" s="38">
        <v>0</v>
      </c>
      <c r="D76" s="36"/>
      <c r="E76" s="36"/>
    </row>
    <row r="77" spans="1:5" x14ac:dyDescent="0.2">
      <c r="A77" s="82">
        <v>4324</v>
      </c>
      <c r="B77" s="36" t="s">
        <v>332</v>
      </c>
      <c r="C77" s="38">
        <v>0</v>
      </c>
      <c r="D77" s="36"/>
      <c r="E77" s="36"/>
    </row>
    <row r="78" spans="1:5" x14ac:dyDescent="0.2">
      <c r="A78" s="82">
        <v>4325</v>
      </c>
      <c r="B78" s="36" t="s">
        <v>331</v>
      </c>
      <c r="C78" s="38">
        <v>0</v>
      </c>
      <c r="D78" s="36"/>
      <c r="E78" s="36"/>
    </row>
    <row r="79" spans="1:5" x14ac:dyDescent="0.2">
      <c r="A79" s="143">
        <v>4330</v>
      </c>
      <c r="B79" s="140" t="s">
        <v>330</v>
      </c>
      <c r="C79" s="141">
        <f>SUM(C80)</f>
        <v>0</v>
      </c>
      <c r="D79" s="36"/>
      <c r="E79" s="36"/>
    </row>
    <row r="80" spans="1:5" x14ac:dyDescent="0.2">
      <c r="A80" s="82">
        <v>4331</v>
      </c>
      <c r="B80" s="36" t="s">
        <v>330</v>
      </c>
      <c r="C80" s="38">
        <v>0</v>
      </c>
      <c r="D80" s="36"/>
      <c r="E80" s="36"/>
    </row>
    <row r="81" spans="1:5" x14ac:dyDescent="0.2">
      <c r="A81" s="143">
        <v>4340</v>
      </c>
      <c r="B81" s="140" t="s">
        <v>329</v>
      </c>
      <c r="C81" s="141">
        <f>SUM(C82)</f>
        <v>0</v>
      </c>
      <c r="D81" s="36"/>
      <c r="E81" s="36"/>
    </row>
    <row r="82" spans="1:5" x14ac:dyDescent="0.2">
      <c r="A82" s="82">
        <v>4341</v>
      </c>
      <c r="B82" s="36" t="s">
        <v>329</v>
      </c>
      <c r="C82" s="38">
        <v>0</v>
      </c>
      <c r="D82" s="36"/>
      <c r="E82" s="36"/>
    </row>
    <row r="83" spans="1:5" x14ac:dyDescent="0.2">
      <c r="A83" s="143">
        <v>4390</v>
      </c>
      <c r="B83" s="140" t="s">
        <v>323</v>
      </c>
      <c r="C83" s="141">
        <f>SUM(C84:C90)</f>
        <v>83751.48</v>
      </c>
      <c r="D83" s="36"/>
      <c r="E83" s="36"/>
    </row>
    <row r="84" spans="1:5" x14ac:dyDescent="0.2">
      <c r="A84" s="82">
        <v>4392</v>
      </c>
      <c r="B84" s="36" t="s">
        <v>328</v>
      </c>
      <c r="C84" s="38">
        <v>0</v>
      </c>
      <c r="D84" s="36"/>
      <c r="E84" s="36"/>
    </row>
    <row r="85" spans="1:5" x14ac:dyDescent="0.2">
      <c r="A85" s="82">
        <v>4393</v>
      </c>
      <c r="B85" s="36" t="s">
        <v>327</v>
      </c>
      <c r="C85" s="38">
        <v>0</v>
      </c>
      <c r="D85" s="36"/>
      <c r="E85" s="36"/>
    </row>
    <row r="86" spans="1:5" x14ac:dyDescent="0.2">
      <c r="A86" s="82">
        <v>4394</v>
      </c>
      <c r="B86" s="36" t="s">
        <v>326</v>
      </c>
      <c r="C86" s="38">
        <v>0</v>
      </c>
      <c r="D86" s="36"/>
      <c r="E86" s="36"/>
    </row>
    <row r="87" spans="1:5" x14ac:dyDescent="0.2">
      <c r="A87" s="82">
        <v>4395</v>
      </c>
      <c r="B87" s="36" t="s">
        <v>209</v>
      </c>
      <c r="C87" s="38">
        <v>0</v>
      </c>
      <c r="D87" s="36"/>
      <c r="E87" s="36"/>
    </row>
    <row r="88" spans="1:5" x14ac:dyDescent="0.2">
      <c r="A88" s="82">
        <v>4396</v>
      </c>
      <c r="B88" s="36" t="s">
        <v>325</v>
      </c>
      <c r="C88" s="38">
        <v>0</v>
      </c>
      <c r="D88" s="36"/>
      <c r="E88" s="36"/>
    </row>
    <row r="89" spans="1:5" x14ac:dyDescent="0.2">
      <c r="A89" s="82">
        <v>4397</v>
      </c>
      <c r="B89" s="36" t="s">
        <v>324</v>
      </c>
      <c r="C89" s="38">
        <v>0</v>
      </c>
      <c r="D89" s="36"/>
      <c r="E89" s="36"/>
    </row>
    <row r="90" spans="1:5" x14ac:dyDescent="0.2">
      <c r="A90" s="82">
        <v>4399</v>
      </c>
      <c r="B90" s="36" t="s">
        <v>323</v>
      </c>
      <c r="C90" s="38">
        <v>83751.48</v>
      </c>
      <c r="D90" s="36"/>
      <c r="E90" s="36"/>
    </row>
    <row r="91" spans="1:5" x14ac:dyDescent="0.2">
      <c r="A91" s="41"/>
      <c r="B91" s="41"/>
      <c r="C91" s="41"/>
      <c r="D91" s="41"/>
      <c r="E91" s="41"/>
    </row>
    <row r="92" spans="1:5" x14ac:dyDescent="0.2">
      <c r="A92" s="40" t="s">
        <v>613</v>
      </c>
      <c r="B92" s="40"/>
      <c r="C92" s="40"/>
      <c r="D92" s="40"/>
      <c r="E92" s="40"/>
    </row>
    <row r="93" spans="1:5" x14ac:dyDescent="0.2">
      <c r="A93" s="39" t="s">
        <v>66</v>
      </c>
      <c r="B93" s="39" t="s">
        <v>67</v>
      </c>
      <c r="C93" s="39" t="s">
        <v>68</v>
      </c>
      <c r="D93" s="39" t="s">
        <v>321</v>
      </c>
      <c r="E93" s="39" t="s">
        <v>611</v>
      </c>
    </row>
    <row r="94" spans="1:5" x14ac:dyDescent="0.2">
      <c r="A94" s="143">
        <v>5000</v>
      </c>
      <c r="B94" s="140" t="s">
        <v>320</v>
      </c>
      <c r="C94" s="141">
        <f>C95+C123+C156+C166+C181+C210</f>
        <v>110195180.87</v>
      </c>
      <c r="D94" s="222">
        <v>1</v>
      </c>
      <c r="E94" s="36"/>
    </row>
    <row r="95" spans="1:5" x14ac:dyDescent="0.2">
      <c r="A95" s="143">
        <v>5100</v>
      </c>
      <c r="B95" s="140" t="s">
        <v>319</v>
      </c>
      <c r="C95" s="141">
        <f>C96+C103+C113</f>
        <v>97927271.859999999</v>
      </c>
      <c r="D95" s="222">
        <f>C95/$C$94</f>
        <v>0.88867109329878258</v>
      </c>
      <c r="E95" s="36"/>
    </row>
    <row r="96" spans="1:5" x14ac:dyDescent="0.2">
      <c r="A96" s="143">
        <v>5110</v>
      </c>
      <c r="B96" s="140" t="s">
        <v>318</v>
      </c>
      <c r="C96" s="141">
        <f>SUM(C97:C102)</f>
        <v>52873988.590000004</v>
      </c>
      <c r="D96" s="222">
        <f t="shared" ref="D96:D159" si="0">C96/$C$94</f>
        <v>0.47982124238606011</v>
      </c>
      <c r="E96" s="36"/>
    </row>
    <row r="97" spans="1:5" x14ac:dyDescent="0.2">
      <c r="A97" s="82">
        <v>5111</v>
      </c>
      <c r="B97" s="36" t="s">
        <v>317</v>
      </c>
      <c r="C97" s="38">
        <v>29034766.059999999</v>
      </c>
      <c r="D97" s="37">
        <f t="shared" si="0"/>
        <v>0.2634848986205035</v>
      </c>
      <c r="E97" s="36"/>
    </row>
    <row r="98" spans="1:5" x14ac:dyDescent="0.2">
      <c r="A98" s="82">
        <v>5112</v>
      </c>
      <c r="B98" s="36" t="s">
        <v>316</v>
      </c>
      <c r="C98" s="38">
        <v>1149208.72</v>
      </c>
      <c r="D98" s="37">
        <f t="shared" si="0"/>
        <v>1.0428847350010251E-2</v>
      </c>
      <c r="E98" s="36"/>
    </row>
    <row r="99" spans="1:5" x14ac:dyDescent="0.2">
      <c r="A99" s="82">
        <v>5113</v>
      </c>
      <c r="B99" s="36" t="s">
        <v>315</v>
      </c>
      <c r="C99" s="38">
        <v>6719398.7599999998</v>
      </c>
      <c r="D99" s="37">
        <f t="shared" si="0"/>
        <v>6.0977246980764448E-2</v>
      </c>
      <c r="E99" s="36"/>
    </row>
    <row r="100" spans="1:5" x14ac:dyDescent="0.2">
      <c r="A100" s="82">
        <v>5114</v>
      </c>
      <c r="B100" s="36" t="s">
        <v>314</v>
      </c>
      <c r="C100" s="38">
        <v>7710373.9500000002</v>
      </c>
      <c r="D100" s="37">
        <f t="shared" si="0"/>
        <v>6.9970155583265664E-2</v>
      </c>
      <c r="E100" s="36"/>
    </row>
    <row r="101" spans="1:5" x14ac:dyDescent="0.2">
      <c r="A101" s="82">
        <v>5115</v>
      </c>
      <c r="B101" s="36" t="s">
        <v>313</v>
      </c>
      <c r="C101" s="38">
        <v>7831590.29</v>
      </c>
      <c r="D101" s="37">
        <f t="shared" si="0"/>
        <v>7.1070170475414182E-2</v>
      </c>
      <c r="E101" s="36"/>
    </row>
    <row r="102" spans="1:5" x14ac:dyDescent="0.2">
      <c r="A102" s="82">
        <v>5116</v>
      </c>
      <c r="B102" s="36" t="s">
        <v>312</v>
      </c>
      <c r="C102" s="38">
        <v>428650.81</v>
      </c>
      <c r="D102" s="37">
        <f t="shared" si="0"/>
        <v>3.8899233761019916E-3</v>
      </c>
      <c r="E102" s="36"/>
    </row>
    <row r="103" spans="1:5" x14ac:dyDescent="0.2">
      <c r="A103" s="143">
        <v>5120</v>
      </c>
      <c r="B103" s="140" t="s">
        <v>311</v>
      </c>
      <c r="C103" s="141">
        <f>SUM(C104:C112)</f>
        <v>13880666.65</v>
      </c>
      <c r="D103" s="222">
        <f t="shared" si="0"/>
        <v>0.12596437104064803</v>
      </c>
      <c r="E103" s="36"/>
    </row>
    <row r="104" spans="1:5" x14ac:dyDescent="0.2">
      <c r="A104" s="82">
        <v>5121</v>
      </c>
      <c r="B104" s="36" t="s">
        <v>310</v>
      </c>
      <c r="C104" s="38">
        <v>977146.27</v>
      </c>
      <c r="D104" s="37">
        <f t="shared" si="0"/>
        <v>8.8674138223228081E-3</v>
      </c>
      <c r="E104" s="36"/>
    </row>
    <row r="105" spans="1:5" x14ac:dyDescent="0.2">
      <c r="A105" s="82">
        <v>5122</v>
      </c>
      <c r="B105" s="36" t="s">
        <v>309</v>
      </c>
      <c r="C105" s="38">
        <v>103323.71</v>
      </c>
      <c r="D105" s="37">
        <f t="shared" si="0"/>
        <v>9.3764272796914377E-4</v>
      </c>
      <c r="E105" s="36"/>
    </row>
    <row r="106" spans="1:5" x14ac:dyDescent="0.2">
      <c r="A106" s="82">
        <v>5123</v>
      </c>
      <c r="B106" s="36" t="s">
        <v>308</v>
      </c>
      <c r="C106" s="38">
        <v>0</v>
      </c>
      <c r="D106" s="37">
        <f t="shared" si="0"/>
        <v>0</v>
      </c>
      <c r="E106" s="36"/>
    </row>
    <row r="107" spans="1:5" x14ac:dyDescent="0.2">
      <c r="A107" s="82">
        <v>5124</v>
      </c>
      <c r="B107" s="36" t="s">
        <v>307</v>
      </c>
      <c r="C107" s="38">
        <v>4437884.5199999996</v>
      </c>
      <c r="D107" s="37">
        <f t="shared" si="0"/>
        <v>4.0272945558621862E-2</v>
      </c>
      <c r="E107" s="36"/>
    </row>
    <row r="108" spans="1:5" x14ac:dyDescent="0.2">
      <c r="A108" s="82">
        <v>5125</v>
      </c>
      <c r="B108" s="36" t="s">
        <v>306</v>
      </c>
      <c r="C108" s="38">
        <v>4257660.7699999996</v>
      </c>
      <c r="D108" s="37">
        <f t="shared" si="0"/>
        <v>3.8637449808470913E-2</v>
      </c>
      <c r="E108" s="36"/>
    </row>
    <row r="109" spans="1:5" x14ac:dyDescent="0.2">
      <c r="A109" s="82">
        <v>5126</v>
      </c>
      <c r="B109" s="36" t="s">
        <v>305</v>
      </c>
      <c r="C109" s="38">
        <v>1879318.98</v>
      </c>
      <c r="D109" s="37">
        <f t="shared" si="0"/>
        <v>1.7054457056675458E-2</v>
      </c>
      <c r="E109" s="36"/>
    </row>
    <row r="110" spans="1:5" x14ac:dyDescent="0.2">
      <c r="A110" s="82">
        <v>5127</v>
      </c>
      <c r="B110" s="36" t="s">
        <v>304</v>
      </c>
      <c r="C110" s="38">
        <v>759275.34</v>
      </c>
      <c r="D110" s="37">
        <f t="shared" si="0"/>
        <v>6.8902771791421258E-3</v>
      </c>
      <c r="E110" s="36"/>
    </row>
    <row r="111" spans="1:5" x14ac:dyDescent="0.2">
      <c r="A111" s="82">
        <v>5128</v>
      </c>
      <c r="B111" s="36" t="s">
        <v>303</v>
      </c>
      <c r="C111" s="38">
        <v>0</v>
      </c>
      <c r="D111" s="37">
        <f t="shared" si="0"/>
        <v>0</v>
      </c>
      <c r="E111" s="36"/>
    </row>
    <row r="112" spans="1:5" x14ac:dyDescent="0.2">
      <c r="A112" s="82">
        <v>5129</v>
      </c>
      <c r="B112" s="36" t="s">
        <v>302</v>
      </c>
      <c r="C112" s="38">
        <v>1466057.06</v>
      </c>
      <c r="D112" s="37">
        <f t="shared" si="0"/>
        <v>1.3304184887445704E-2</v>
      </c>
      <c r="E112" s="36"/>
    </row>
    <row r="113" spans="1:5" x14ac:dyDescent="0.2">
      <c r="A113" s="143">
        <v>5130</v>
      </c>
      <c r="B113" s="140" t="s">
        <v>301</v>
      </c>
      <c r="C113" s="141">
        <f>SUM(C114:C122)</f>
        <v>31172616.619999997</v>
      </c>
      <c r="D113" s="222">
        <f t="shared" si="0"/>
        <v>0.28288547987207452</v>
      </c>
      <c r="E113" s="36"/>
    </row>
    <row r="114" spans="1:5" x14ac:dyDescent="0.2">
      <c r="A114" s="82">
        <v>5131</v>
      </c>
      <c r="B114" s="36" t="s">
        <v>300</v>
      </c>
      <c r="C114" s="38">
        <v>14347980.09</v>
      </c>
      <c r="D114" s="37">
        <f t="shared" si="0"/>
        <v>0.13020515032255964</v>
      </c>
      <c r="E114" s="36"/>
    </row>
    <row r="115" spans="1:5" x14ac:dyDescent="0.2">
      <c r="A115" s="82">
        <v>5132</v>
      </c>
      <c r="B115" s="36" t="s">
        <v>299</v>
      </c>
      <c r="C115" s="38">
        <v>1384906.92</v>
      </c>
      <c r="D115" s="37">
        <f t="shared" si="0"/>
        <v>1.2567763027984038E-2</v>
      </c>
      <c r="E115" s="36"/>
    </row>
    <row r="116" spans="1:5" x14ac:dyDescent="0.2">
      <c r="A116" s="82">
        <v>5133</v>
      </c>
      <c r="B116" s="36" t="s">
        <v>298</v>
      </c>
      <c r="C116" s="38">
        <v>3298595.62</v>
      </c>
      <c r="D116" s="37">
        <f t="shared" si="0"/>
        <v>2.9934118660701101E-2</v>
      </c>
      <c r="E116" s="36"/>
    </row>
    <row r="117" spans="1:5" x14ac:dyDescent="0.2">
      <c r="A117" s="82">
        <v>5134</v>
      </c>
      <c r="B117" s="36" t="s">
        <v>297</v>
      </c>
      <c r="C117" s="38">
        <v>1140475.53</v>
      </c>
      <c r="D117" s="37">
        <f t="shared" si="0"/>
        <v>1.0349595336164903E-2</v>
      </c>
      <c r="E117" s="36"/>
    </row>
    <row r="118" spans="1:5" x14ac:dyDescent="0.2">
      <c r="A118" s="82">
        <v>5135</v>
      </c>
      <c r="B118" s="36" t="s">
        <v>296</v>
      </c>
      <c r="C118" s="38">
        <v>4329062.0199999996</v>
      </c>
      <c r="D118" s="37">
        <f t="shared" si="0"/>
        <v>3.9285402372605582E-2</v>
      </c>
      <c r="E118" s="36"/>
    </row>
    <row r="119" spans="1:5" x14ac:dyDescent="0.2">
      <c r="A119" s="82">
        <v>5136</v>
      </c>
      <c r="B119" s="36" t="s">
        <v>295</v>
      </c>
      <c r="C119" s="38">
        <v>382791.62</v>
      </c>
      <c r="D119" s="37">
        <f t="shared" si="0"/>
        <v>3.4737600771451954E-3</v>
      </c>
      <c r="E119" s="36"/>
    </row>
    <row r="120" spans="1:5" x14ac:dyDescent="0.2">
      <c r="A120" s="82">
        <v>5137</v>
      </c>
      <c r="B120" s="36" t="s">
        <v>294</v>
      </c>
      <c r="C120" s="38">
        <v>229434.98</v>
      </c>
      <c r="D120" s="37">
        <f t="shared" si="0"/>
        <v>2.0820781652027974E-3</v>
      </c>
      <c r="E120" s="36"/>
    </row>
    <row r="121" spans="1:5" x14ac:dyDescent="0.2">
      <c r="A121" s="82">
        <v>5138</v>
      </c>
      <c r="B121" s="36" t="s">
        <v>293</v>
      </c>
      <c r="C121" s="38">
        <v>175577.33</v>
      </c>
      <c r="D121" s="37">
        <f t="shared" si="0"/>
        <v>1.593330385356261E-3</v>
      </c>
      <c r="E121" s="36"/>
    </row>
    <row r="122" spans="1:5" x14ac:dyDescent="0.2">
      <c r="A122" s="82">
        <v>5139</v>
      </c>
      <c r="B122" s="36" t="s">
        <v>292</v>
      </c>
      <c r="C122" s="38">
        <v>5883792.5099999998</v>
      </c>
      <c r="D122" s="37">
        <f t="shared" si="0"/>
        <v>5.3394281524355006E-2</v>
      </c>
      <c r="E122" s="36"/>
    </row>
    <row r="123" spans="1:5" x14ac:dyDescent="0.2">
      <c r="A123" s="143">
        <v>5200</v>
      </c>
      <c r="B123" s="140" t="s">
        <v>291</v>
      </c>
      <c r="C123" s="141">
        <f>C124+C127+C130+C133+C138+C142+C145+C147+C153</f>
        <v>0</v>
      </c>
      <c r="D123" s="222">
        <f t="shared" si="0"/>
        <v>0</v>
      </c>
      <c r="E123" s="36"/>
    </row>
    <row r="124" spans="1:5" x14ac:dyDescent="0.2">
      <c r="A124" s="143">
        <v>5210</v>
      </c>
      <c r="B124" s="140" t="s">
        <v>290</v>
      </c>
      <c r="C124" s="141">
        <f>SUM(C125:C126)</f>
        <v>0</v>
      </c>
      <c r="D124" s="222">
        <f t="shared" si="0"/>
        <v>0</v>
      </c>
      <c r="E124" s="36"/>
    </row>
    <row r="125" spans="1:5" x14ac:dyDescent="0.2">
      <c r="A125" s="82">
        <v>5211</v>
      </c>
      <c r="B125" s="36" t="s">
        <v>289</v>
      </c>
      <c r="C125" s="38">
        <v>0</v>
      </c>
      <c r="D125" s="37">
        <f t="shared" si="0"/>
        <v>0</v>
      </c>
      <c r="E125" s="36"/>
    </row>
    <row r="126" spans="1:5" x14ac:dyDescent="0.2">
      <c r="A126" s="82">
        <v>5212</v>
      </c>
      <c r="B126" s="36" t="s">
        <v>288</v>
      </c>
      <c r="C126" s="38">
        <v>0</v>
      </c>
      <c r="D126" s="37">
        <f t="shared" si="0"/>
        <v>0</v>
      </c>
      <c r="E126" s="36"/>
    </row>
    <row r="127" spans="1:5" x14ac:dyDescent="0.2">
      <c r="A127" s="143">
        <v>5220</v>
      </c>
      <c r="B127" s="140" t="s">
        <v>287</v>
      </c>
      <c r="C127" s="141">
        <f>SUM(C128:C129)</f>
        <v>0</v>
      </c>
      <c r="D127" s="222">
        <f t="shared" si="0"/>
        <v>0</v>
      </c>
      <c r="E127" s="36"/>
    </row>
    <row r="128" spans="1:5" x14ac:dyDescent="0.2">
      <c r="A128" s="82">
        <v>5221</v>
      </c>
      <c r="B128" s="36" t="s">
        <v>286</v>
      </c>
      <c r="C128" s="38">
        <v>0</v>
      </c>
      <c r="D128" s="37">
        <f t="shared" si="0"/>
        <v>0</v>
      </c>
      <c r="E128" s="36"/>
    </row>
    <row r="129" spans="1:5" x14ac:dyDescent="0.2">
      <c r="A129" s="82">
        <v>5222</v>
      </c>
      <c r="B129" s="36" t="s">
        <v>285</v>
      </c>
      <c r="C129" s="38">
        <v>0</v>
      </c>
      <c r="D129" s="37">
        <f t="shared" si="0"/>
        <v>0</v>
      </c>
      <c r="E129" s="36"/>
    </row>
    <row r="130" spans="1:5" x14ac:dyDescent="0.2">
      <c r="A130" s="143">
        <v>5230</v>
      </c>
      <c r="B130" s="140" t="s">
        <v>284</v>
      </c>
      <c r="C130" s="141">
        <f>SUM(C131:C132)</f>
        <v>0</v>
      </c>
      <c r="D130" s="222">
        <f t="shared" si="0"/>
        <v>0</v>
      </c>
      <c r="E130" s="36"/>
    </row>
    <row r="131" spans="1:5" x14ac:dyDescent="0.2">
      <c r="A131" s="82">
        <v>5231</v>
      </c>
      <c r="B131" s="36" t="s">
        <v>283</v>
      </c>
      <c r="C131" s="38">
        <v>0</v>
      </c>
      <c r="D131" s="37">
        <f t="shared" si="0"/>
        <v>0</v>
      </c>
      <c r="E131" s="36"/>
    </row>
    <row r="132" spans="1:5" x14ac:dyDescent="0.2">
      <c r="A132" s="82">
        <v>5232</v>
      </c>
      <c r="B132" s="36" t="s">
        <v>282</v>
      </c>
      <c r="C132" s="38">
        <v>0</v>
      </c>
      <c r="D132" s="37">
        <f t="shared" si="0"/>
        <v>0</v>
      </c>
      <c r="E132" s="36"/>
    </row>
    <row r="133" spans="1:5" x14ac:dyDescent="0.2">
      <c r="A133" s="143">
        <v>5240</v>
      </c>
      <c r="B133" s="140" t="s">
        <v>281</v>
      </c>
      <c r="C133" s="141">
        <f>SUM(C134:C137)</f>
        <v>0</v>
      </c>
      <c r="D133" s="222">
        <f t="shared" si="0"/>
        <v>0</v>
      </c>
      <c r="E133" s="36"/>
    </row>
    <row r="134" spans="1:5" x14ac:dyDescent="0.2">
      <c r="A134" s="82">
        <v>5241</v>
      </c>
      <c r="B134" s="36" t="s">
        <v>280</v>
      </c>
      <c r="C134" s="38">
        <v>0</v>
      </c>
      <c r="D134" s="37">
        <f t="shared" si="0"/>
        <v>0</v>
      </c>
      <c r="E134" s="36"/>
    </row>
    <row r="135" spans="1:5" x14ac:dyDescent="0.2">
      <c r="A135" s="82">
        <v>5242</v>
      </c>
      <c r="B135" s="36" t="s">
        <v>279</v>
      </c>
      <c r="C135" s="38">
        <v>0</v>
      </c>
      <c r="D135" s="37">
        <f t="shared" si="0"/>
        <v>0</v>
      </c>
      <c r="E135" s="36"/>
    </row>
    <row r="136" spans="1:5" x14ac:dyDescent="0.2">
      <c r="A136" s="82">
        <v>5243</v>
      </c>
      <c r="B136" s="36" t="s">
        <v>278</v>
      </c>
      <c r="C136" s="38">
        <v>0</v>
      </c>
      <c r="D136" s="37">
        <f t="shared" si="0"/>
        <v>0</v>
      </c>
      <c r="E136" s="36"/>
    </row>
    <row r="137" spans="1:5" x14ac:dyDescent="0.2">
      <c r="A137" s="82">
        <v>5244</v>
      </c>
      <c r="B137" s="36" t="s">
        <v>277</v>
      </c>
      <c r="C137" s="38">
        <v>0</v>
      </c>
      <c r="D137" s="37">
        <f t="shared" si="0"/>
        <v>0</v>
      </c>
      <c r="E137" s="36"/>
    </row>
    <row r="138" spans="1:5" x14ac:dyDescent="0.2">
      <c r="A138" s="143">
        <v>5250</v>
      </c>
      <c r="B138" s="140" t="s">
        <v>276</v>
      </c>
      <c r="C138" s="141">
        <f>SUM(C139:C141)</f>
        <v>0</v>
      </c>
      <c r="D138" s="222">
        <f t="shared" si="0"/>
        <v>0</v>
      </c>
      <c r="E138" s="36"/>
    </row>
    <row r="139" spans="1:5" x14ac:dyDescent="0.2">
      <c r="A139" s="82">
        <v>5251</v>
      </c>
      <c r="B139" s="36" t="s">
        <v>275</v>
      </c>
      <c r="C139" s="38">
        <v>0</v>
      </c>
      <c r="D139" s="37">
        <f t="shared" si="0"/>
        <v>0</v>
      </c>
      <c r="E139" s="36"/>
    </row>
    <row r="140" spans="1:5" x14ac:dyDescent="0.2">
      <c r="A140" s="82">
        <v>5252</v>
      </c>
      <c r="B140" s="36" t="s">
        <v>274</v>
      </c>
      <c r="C140" s="38">
        <v>0</v>
      </c>
      <c r="D140" s="37">
        <f t="shared" si="0"/>
        <v>0</v>
      </c>
      <c r="E140" s="36"/>
    </row>
    <row r="141" spans="1:5" x14ac:dyDescent="0.2">
      <c r="A141" s="82">
        <v>5259</v>
      </c>
      <c r="B141" s="36" t="s">
        <v>273</v>
      </c>
      <c r="C141" s="38">
        <v>0</v>
      </c>
      <c r="D141" s="37">
        <f t="shared" si="0"/>
        <v>0</v>
      </c>
      <c r="E141" s="36"/>
    </row>
    <row r="142" spans="1:5" x14ac:dyDescent="0.2">
      <c r="A142" s="143">
        <v>5260</v>
      </c>
      <c r="B142" s="140" t="s">
        <v>272</v>
      </c>
      <c r="C142" s="141">
        <f>SUM(C143:C144)</f>
        <v>0</v>
      </c>
      <c r="D142" s="222">
        <f t="shared" si="0"/>
        <v>0</v>
      </c>
      <c r="E142" s="36"/>
    </row>
    <row r="143" spans="1:5" x14ac:dyDescent="0.2">
      <c r="A143" s="82">
        <v>5261</v>
      </c>
      <c r="B143" s="36" t="s">
        <v>271</v>
      </c>
      <c r="C143" s="38">
        <v>0</v>
      </c>
      <c r="D143" s="37">
        <f t="shared" si="0"/>
        <v>0</v>
      </c>
      <c r="E143" s="36"/>
    </row>
    <row r="144" spans="1:5" x14ac:dyDescent="0.2">
      <c r="A144" s="82">
        <v>5262</v>
      </c>
      <c r="B144" s="36" t="s">
        <v>270</v>
      </c>
      <c r="C144" s="38">
        <v>0</v>
      </c>
      <c r="D144" s="37">
        <f t="shared" si="0"/>
        <v>0</v>
      </c>
      <c r="E144" s="36"/>
    </row>
    <row r="145" spans="1:5" x14ac:dyDescent="0.2">
      <c r="A145" s="143">
        <v>5270</v>
      </c>
      <c r="B145" s="140" t="s">
        <v>269</v>
      </c>
      <c r="C145" s="141">
        <f>SUM(C146)</f>
        <v>0</v>
      </c>
      <c r="D145" s="222">
        <f t="shared" si="0"/>
        <v>0</v>
      </c>
      <c r="E145" s="36"/>
    </row>
    <row r="146" spans="1:5" x14ac:dyDescent="0.2">
      <c r="A146" s="82">
        <v>5271</v>
      </c>
      <c r="B146" s="36" t="s">
        <v>268</v>
      </c>
      <c r="C146" s="38">
        <v>0</v>
      </c>
      <c r="D146" s="37">
        <f t="shared" si="0"/>
        <v>0</v>
      </c>
      <c r="E146" s="36"/>
    </row>
    <row r="147" spans="1:5" x14ac:dyDescent="0.2">
      <c r="A147" s="143">
        <v>5280</v>
      </c>
      <c r="B147" s="140" t="s">
        <v>267</v>
      </c>
      <c r="C147" s="141">
        <f>SUM(C148:C152)</f>
        <v>0</v>
      </c>
      <c r="D147" s="222">
        <f t="shared" si="0"/>
        <v>0</v>
      </c>
      <c r="E147" s="36"/>
    </row>
    <row r="148" spans="1:5" x14ac:dyDescent="0.2">
      <c r="A148" s="82">
        <v>5281</v>
      </c>
      <c r="B148" s="36" t="s">
        <v>266</v>
      </c>
      <c r="C148" s="38">
        <v>0</v>
      </c>
      <c r="D148" s="37">
        <f t="shared" si="0"/>
        <v>0</v>
      </c>
      <c r="E148" s="36"/>
    </row>
    <row r="149" spans="1:5" x14ac:dyDescent="0.2">
      <c r="A149" s="82">
        <v>5282</v>
      </c>
      <c r="B149" s="36" t="s">
        <v>265</v>
      </c>
      <c r="C149" s="38">
        <v>0</v>
      </c>
      <c r="D149" s="37">
        <f t="shared" si="0"/>
        <v>0</v>
      </c>
      <c r="E149" s="36"/>
    </row>
    <row r="150" spans="1:5" x14ac:dyDescent="0.2">
      <c r="A150" s="82">
        <v>5283</v>
      </c>
      <c r="B150" s="36" t="s">
        <v>264</v>
      </c>
      <c r="C150" s="38">
        <v>0</v>
      </c>
      <c r="D150" s="37">
        <f t="shared" si="0"/>
        <v>0</v>
      </c>
      <c r="E150" s="36"/>
    </row>
    <row r="151" spans="1:5" x14ac:dyDescent="0.2">
      <c r="A151" s="82">
        <v>5284</v>
      </c>
      <c r="B151" s="36" t="s">
        <v>263</v>
      </c>
      <c r="C151" s="38">
        <v>0</v>
      </c>
      <c r="D151" s="37">
        <f t="shared" si="0"/>
        <v>0</v>
      </c>
      <c r="E151" s="36"/>
    </row>
    <row r="152" spans="1:5" x14ac:dyDescent="0.2">
      <c r="A152" s="82">
        <v>5285</v>
      </c>
      <c r="B152" s="36" t="s">
        <v>262</v>
      </c>
      <c r="C152" s="38">
        <v>0</v>
      </c>
      <c r="D152" s="37">
        <f t="shared" si="0"/>
        <v>0</v>
      </c>
      <c r="E152" s="36"/>
    </row>
    <row r="153" spans="1:5" x14ac:dyDescent="0.2">
      <c r="A153" s="143">
        <v>5290</v>
      </c>
      <c r="B153" s="140" t="s">
        <v>261</v>
      </c>
      <c r="C153" s="141">
        <f>SUM(C154:C155)</f>
        <v>0</v>
      </c>
      <c r="D153" s="222">
        <f t="shared" si="0"/>
        <v>0</v>
      </c>
      <c r="E153" s="36"/>
    </row>
    <row r="154" spans="1:5" x14ac:dyDescent="0.2">
      <c r="A154" s="82">
        <v>5291</v>
      </c>
      <c r="B154" s="36" t="s">
        <v>260</v>
      </c>
      <c r="C154" s="38">
        <v>0</v>
      </c>
      <c r="D154" s="37">
        <f t="shared" si="0"/>
        <v>0</v>
      </c>
      <c r="E154" s="36"/>
    </row>
    <row r="155" spans="1:5" x14ac:dyDescent="0.2">
      <c r="A155" s="82">
        <v>5292</v>
      </c>
      <c r="B155" s="36" t="s">
        <v>259</v>
      </c>
      <c r="C155" s="38">
        <v>0</v>
      </c>
      <c r="D155" s="37">
        <f t="shared" si="0"/>
        <v>0</v>
      </c>
      <c r="E155" s="36"/>
    </row>
    <row r="156" spans="1:5" x14ac:dyDescent="0.2">
      <c r="A156" s="143">
        <v>5300</v>
      </c>
      <c r="B156" s="140" t="s">
        <v>258</v>
      </c>
      <c r="C156" s="141">
        <f>C157+C160+C163</f>
        <v>7485809.5599999996</v>
      </c>
      <c r="D156" s="222">
        <f t="shared" si="0"/>
        <v>6.7932277082345324E-2</v>
      </c>
      <c r="E156" s="36"/>
    </row>
    <row r="157" spans="1:5" x14ac:dyDescent="0.2">
      <c r="A157" s="143">
        <v>5310</v>
      </c>
      <c r="B157" s="140" t="s">
        <v>257</v>
      </c>
      <c r="C157" s="141">
        <f>C158+C159</f>
        <v>0</v>
      </c>
      <c r="D157" s="222">
        <f t="shared" si="0"/>
        <v>0</v>
      </c>
      <c r="E157" s="36"/>
    </row>
    <row r="158" spans="1:5" x14ac:dyDescent="0.2">
      <c r="A158" s="82">
        <v>5311</v>
      </c>
      <c r="B158" s="36" t="s">
        <v>256</v>
      </c>
      <c r="C158" s="38">
        <v>0</v>
      </c>
      <c r="D158" s="37">
        <f t="shared" si="0"/>
        <v>0</v>
      </c>
      <c r="E158" s="36"/>
    </row>
    <row r="159" spans="1:5" x14ac:dyDescent="0.2">
      <c r="A159" s="82">
        <v>5312</v>
      </c>
      <c r="B159" s="36" t="s">
        <v>255</v>
      </c>
      <c r="C159" s="38">
        <v>0</v>
      </c>
      <c r="D159" s="37">
        <f t="shared" si="0"/>
        <v>0</v>
      </c>
      <c r="E159" s="36"/>
    </row>
    <row r="160" spans="1:5" x14ac:dyDescent="0.2">
      <c r="A160" s="143">
        <v>5320</v>
      </c>
      <c r="B160" s="140" t="s">
        <v>254</v>
      </c>
      <c r="C160" s="141">
        <f>SUM(C161:C162)</f>
        <v>0</v>
      </c>
      <c r="D160" s="222">
        <f t="shared" ref="D160:D212" si="1">C160/$C$94</f>
        <v>0</v>
      </c>
      <c r="E160" s="36"/>
    </row>
    <row r="161" spans="1:5" x14ac:dyDescent="0.2">
      <c r="A161" s="82">
        <v>5321</v>
      </c>
      <c r="B161" s="36" t="s">
        <v>253</v>
      </c>
      <c r="C161" s="38">
        <v>0</v>
      </c>
      <c r="D161" s="37">
        <f t="shared" si="1"/>
        <v>0</v>
      </c>
      <c r="E161" s="36"/>
    </row>
    <row r="162" spans="1:5" x14ac:dyDescent="0.2">
      <c r="A162" s="82">
        <v>5322</v>
      </c>
      <c r="B162" s="36" t="s">
        <v>252</v>
      </c>
      <c r="C162" s="38">
        <v>0</v>
      </c>
      <c r="D162" s="37">
        <f t="shared" si="1"/>
        <v>0</v>
      </c>
      <c r="E162" s="36"/>
    </row>
    <row r="163" spans="1:5" x14ac:dyDescent="0.2">
      <c r="A163" s="143">
        <v>5330</v>
      </c>
      <c r="B163" s="140" t="s">
        <v>251</v>
      </c>
      <c r="C163" s="141">
        <f>SUM(C164:C165)</f>
        <v>7485809.5599999996</v>
      </c>
      <c r="D163" s="222">
        <f t="shared" si="1"/>
        <v>6.7932277082345324E-2</v>
      </c>
      <c r="E163" s="36"/>
    </row>
    <row r="164" spans="1:5" x14ac:dyDescent="0.2">
      <c r="A164" s="82">
        <v>5331</v>
      </c>
      <c r="B164" s="36" t="s">
        <v>250</v>
      </c>
      <c r="C164" s="38">
        <v>7485809.5599999996</v>
      </c>
      <c r="D164" s="37">
        <f t="shared" si="1"/>
        <v>6.7932277082345324E-2</v>
      </c>
      <c r="E164" s="36"/>
    </row>
    <row r="165" spans="1:5" x14ac:dyDescent="0.2">
      <c r="A165" s="82">
        <v>5332</v>
      </c>
      <c r="B165" s="36" t="s">
        <v>249</v>
      </c>
      <c r="C165" s="38">
        <v>0</v>
      </c>
      <c r="D165" s="37">
        <f t="shared" si="1"/>
        <v>0</v>
      </c>
      <c r="E165" s="36"/>
    </row>
    <row r="166" spans="1:5" x14ac:dyDescent="0.2">
      <c r="A166" s="143">
        <v>5400</v>
      </c>
      <c r="B166" s="140" t="s">
        <v>248</v>
      </c>
      <c r="C166" s="141">
        <f>C167+C170+C173+C176+C178</f>
        <v>0</v>
      </c>
      <c r="D166" s="222">
        <f t="shared" si="1"/>
        <v>0</v>
      </c>
      <c r="E166" s="36"/>
    </row>
    <row r="167" spans="1:5" x14ac:dyDescent="0.2">
      <c r="A167" s="143">
        <v>5410</v>
      </c>
      <c r="B167" s="140" t="s">
        <v>247</v>
      </c>
      <c r="C167" s="141">
        <f>SUM(C168:C169)</f>
        <v>0</v>
      </c>
      <c r="D167" s="222">
        <f t="shared" si="1"/>
        <v>0</v>
      </c>
      <c r="E167" s="36"/>
    </row>
    <row r="168" spans="1:5" x14ac:dyDescent="0.2">
      <c r="A168" s="82">
        <v>5411</v>
      </c>
      <c r="B168" s="36" t="s">
        <v>246</v>
      </c>
      <c r="C168" s="38">
        <v>0</v>
      </c>
      <c r="D168" s="37">
        <f t="shared" si="1"/>
        <v>0</v>
      </c>
      <c r="E168" s="36"/>
    </row>
    <row r="169" spans="1:5" x14ac:dyDescent="0.2">
      <c r="A169" s="82">
        <v>5412</v>
      </c>
      <c r="B169" s="36" t="s">
        <v>245</v>
      </c>
      <c r="C169" s="38">
        <v>0</v>
      </c>
      <c r="D169" s="37">
        <f t="shared" si="1"/>
        <v>0</v>
      </c>
      <c r="E169" s="36"/>
    </row>
    <row r="170" spans="1:5" x14ac:dyDescent="0.2">
      <c r="A170" s="143">
        <v>5420</v>
      </c>
      <c r="B170" s="140" t="s">
        <v>244</v>
      </c>
      <c r="C170" s="141">
        <f>SUM(C171:C172)</f>
        <v>0</v>
      </c>
      <c r="D170" s="222">
        <f t="shared" si="1"/>
        <v>0</v>
      </c>
      <c r="E170" s="36"/>
    </row>
    <row r="171" spans="1:5" x14ac:dyDescent="0.2">
      <c r="A171" s="82">
        <v>5421</v>
      </c>
      <c r="B171" s="36" t="s">
        <v>243</v>
      </c>
      <c r="C171" s="38">
        <v>0</v>
      </c>
      <c r="D171" s="37">
        <f t="shared" si="1"/>
        <v>0</v>
      </c>
      <c r="E171" s="36"/>
    </row>
    <row r="172" spans="1:5" x14ac:dyDescent="0.2">
      <c r="A172" s="82">
        <v>5422</v>
      </c>
      <c r="B172" s="36" t="s">
        <v>242</v>
      </c>
      <c r="C172" s="38">
        <v>0</v>
      </c>
      <c r="D172" s="37">
        <f t="shared" si="1"/>
        <v>0</v>
      </c>
      <c r="E172" s="36"/>
    </row>
    <row r="173" spans="1:5" x14ac:dyDescent="0.2">
      <c r="A173" s="143">
        <v>5430</v>
      </c>
      <c r="B173" s="140" t="s">
        <v>241</v>
      </c>
      <c r="C173" s="141">
        <f>SUM(C174:C175)</f>
        <v>0</v>
      </c>
      <c r="D173" s="222">
        <f t="shared" si="1"/>
        <v>0</v>
      </c>
      <c r="E173" s="36"/>
    </row>
    <row r="174" spans="1:5" x14ac:dyDescent="0.2">
      <c r="A174" s="82">
        <v>5431</v>
      </c>
      <c r="B174" s="36" t="s">
        <v>240</v>
      </c>
      <c r="C174" s="38">
        <v>0</v>
      </c>
      <c r="D174" s="37">
        <f t="shared" si="1"/>
        <v>0</v>
      </c>
      <c r="E174" s="36"/>
    </row>
    <row r="175" spans="1:5" x14ac:dyDescent="0.2">
      <c r="A175" s="82">
        <v>5432</v>
      </c>
      <c r="B175" s="36" t="s">
        <v>239</v>
      </c>
      <c r="C175" s="38">
        <v>0</v>
      </c>
      <c r="D175" s="37">
        <f t="shared" si="1"/>
        <v>0</v>
      </c>
      <c r="E175" s="36"/>
    </row>
    <row r="176" spans="1:5" x14ac:dyDescent="0.2">
      <c r="A176" s="143">
        <v>5440</v>
      </c>
      <c r="B176" s="140" t="s">
        <v>238</v>
      </c>
      <c r="C176" s="141">
        <f>SUM(C177)</f>
        <v>0</v>
      </c>
      <c r="D176" s="222">
        <f t="shared" si="1"/>
        <v>0</v>
      </c>
      <c r="E176" s="36"/>
    </row>
    <row r="177" spans="1:5" x14ac:dyDescent="0.2">
      <c r="A177" s="82">
        <v>5441</v>
      </c>
      <c r="B177" s="36" t="s">
        <v>238</v>
      </c>
      <c r="C177" s="38">
        <v>0</v>
      </c>
      <c r="D177" s="37">
        <f t="shared" si="1"/>
        <v>0</v>
      </c>
      <c r="E177" s="36"/>
    </row>
    <row r="178" spans="1:5" x14ac:dyDescent="0.2">
      <c r="A178" s="143">
        <v>5450</v>
      </c>
      <c r="B178" s="140" t="s">
        <v>237</v>
      </c>
      <c r="C178" s="141">
        <f>SUM(C179:C180)</f>
        <v>0</v>
      </c>
      <c r="D178" s="222">
        <f t="shared" si="1"/>
        <v>0</v>
      </c>
      <c r="E178" s="36"/>
    </row>
    <row r="179" spans="1:5" x14ac:dyDescent="0.2">
      <c r="A179" s="82">
        <v>5451</v>
      </c>
      <c r="B179" s="36" t="s">
        <v>236</v>
      </c>
      <c r="C179" s="38">
        <v>0</v>
      </c>
      <c r="D179" s="37">
        <f t="shared" si="1"/>
        <v>0</v>
      </c>
      <c r="E179" s="36"/>
    </row>
    <row r="180" spans="1:5" x14ac:dyDescent="0.2">
      <c r="A180" s="82">
        <v>5452</v>
      </c>
      <c r="B180" s="36" t="s">
        <v>235</v>
      </c>
      <c r="C180" s="38">
        <v>0</v>
      </c>
      <c r="D180" s="37">
        <f t="shared" si="1"/>
        <v>0</v>
      </c>
      <c r="E180" s="36"/>
    </row>
    <row r="181" spans="1:5" x14ac:dyDescent="0.2">
      <c r="A181" s="143">
        <v>5500</v>
      </c>
      <c r="B181" s="140" t="s">
        <v>234</v>
      </c>
      <c r="C181" s="141">
        <f>C182+C191+C194+C200</f>
        <v>4782099.45</v>
      </c>
      <c r="D181" s="222">
        <f t="shared" si="1"/>
        <v>4.3396629618872008E-2</v>
      </c>
      <c r="E181" s="36"/>
    </row>
    <row r="182" spans="1:5" x14ac:dyDescent="0.2">
      <c r="A182" s="143">
        <v>5510</v>
      </c>
      <c r="B182" s="140" t="s">
        <v>233</v>
      </c>
      <c r="C182" s="141">
        <f>SUM(C183:C190)</f>
        <v>4782099.45</v>
      </c>
      <c r="D182" s="222">
        <f t="shared" si="1"/>
        <v>4.3396629618872008E-2</v>
      </c>
      <c r="E182" s="36"/>
    </row>
    <row r="183" spans="1:5" x14ac:dyDescent="0.2">
      <c r="A183" s="82">
        <v>5511</v>
      </c>
      <c r="B183" s="36" t="s">
        <v>232</v>
      </c>
      <c r="C183" s="38">
        <v>0</v>
      </c>
      <c r="D183" s="37">
        <f t="shared" si="1"/>
        <v>0</v>
      </c>
      <c r="E183" s="36"/>
    </row>
    <row r="184" spans="1:5" x14ac:dyDescent="0.2">
      <c r="A184" s="82">
        <v>5512</v>
      </c>
      <c r="B184" s="36" t="s">
        <v>231</v>
      </c>
      <c r="C184" s="38">
        <v>0</v>
      </c>
      <c r="D184" s="37">
        <f t="shared" si="1"/>
        <v>0</v>
      </c>
      <c r="E184" s="36"/>
    </row>
    <row r="185" spans="1:5" x14ac:dyDescent="0.2">
      <c r="A185" s="82">
        <v>5513</v>
      </c>
      <c r="B185" s="36" t="s">
        <v>230</v>
      </c>
      <c r="C185" s="38">
        <v>0</v>
      </c>
      <c r="D185" s="37">
        <f t="shared" si="1"/>
        <v>0</v>
      </c>
      <c r="E185" s="36"/>
    </row>
    <row r="186" spans="1:5" x14ac:dyDescent="0.2">
      <c r="A186" s="82">
        <v>5514</v>
      </c>
      <c r="B186" s="36" t="s">
        <v>229</v>
      </c>
      <c r="C186" s="38">
        <v>0</v>
      </c>
      <c r="D186" s="37">
        <f t="shared" si="1"/>
        <v>0</v>
      </c>
      <c r="E186" s="36"/>
    </row>
    <row r="187" spans="1:5" x14ac:dyDescent="0.2">
      <c r="A187" s="82">
        <v>5515</v>
      </c>
      <c r="B187" s="36" t="s">
        <v>228</v>
      </c>
      <c r="C187" s="38">
        <v>3953004.53</v>
      </c>
      <c r="D187" s="37">
        <f t="shared" si="1"/>
        <v>3.5872753225601198E-2</v>
      </c>
      <c r="E187" s="36"/>
    </row>
    <row r="188" spans="1:5" x14ac:dyDescent="0.2">
      <c r="A188" s="82">
        <v>5516</v>
      </c>
      <c r="B188" s="36" t="s">
        <v>227</v>
      </c>
      <c r="C188" s="38">
        <v>0</v>
      </c>
      <c r="D188" s="37">
        <f t="shared" si="1"/>
        <v>0</v>
      </c>
      <c r="E188" s="36"/>
    </row>
    <row r="189" spans="1:5" x14ac:dyDescent="0.2">
      <c r="A189" s="82">
        <v>5517</v>
      </c>
      <c r="B189" s="36" t="s">
        <v>226</v>
      </c>
      <c r="C189" s="38">
        <v>466559.34</v>
      </c>
      <c r="D189" s="37">
        <f t="shared" si="1"/>
        <v>4.2339359699441999E-3</v>
      </c>
      <c r="E189" s="36"/>
    </row>
    <row r="190" spans="1:5" x14ac:dyDescent="0.2">
      <c r="A190" s="82">
        <v>5518</v>
      </c>
      <c r="B190" s="36" t="s">
        <v>225</v>
      </c>
      <c r="C190" s="38">
        <v>362535.58</v>
      </c>
      <c r="D190" s="37">
        <f t="shared" si="1"/>
        <v>3.2899404233266085E-3</v>
      </c>
      <c r="E190" s="36"/>
    </row>
    <row r="191" spans="1:5" x14ac:dyDescent="0.2">
      <c r="A191" s="143">
        <v>5520</v>
      </c>
      <c r="B191" s="140" t="s">
        <v>224</v>
      </c>
      <c r="C191" s="141">
        <f>SUM(C192:C193)</f>
        <v>0</v>
      </c>
      <c r="D191" s="222">
        <f t="shared" si="1"/>
        <v>0</v>
      </c>
      <c r="E191" s="36"/>
    </row>
    <row r="192" spans="1:5" x14ac:dyDescent="0.2">
      <c r="A192" s="82">
        <v>5521</v>
      </c>
      <c r="B192" s="36" t="s">
        <v>223</v>
      </c>
      <c r="C192" s="38">
        <v>0</v>
      </c>
      <c r="D192" s="37">
        <f t="shared" si="1"/>
        <v>0</v>
      </c>
      <c r="E192" s="36"/>
    </row>
    <row r="193" spans="1:5" x14ac:dyDescent="0.2">
      <c r="A193" s="82">
        <v>5522</v>
      </c>
      <c r="B193" s="36" t="s">
        <v>222</v>
      </c>
      <c r="C193" s="38">
        <v>0</v>
      </c>
      <c r="D193" s="37">
        <f t="shared" si="1"/>
        <v>0</v>
      </c>
      <c r="E193" s="36"/>
    </row>
    <row r="194" spans="1:5" x14ac:dyDescent="0.2">
      <c r="A194" s="143">
        <v>5530</v>
      </c>
      <c r="B194" s="140" t="s">
        <v>221</v>
      </c>
      <c r="C194" s="141">
        <f>SUM(C195:C199)</f>
        <v>0</v>
      </c>
      <c r="D194" s="222">
        <f t="shared" si="1"/>
        <v>0</v>
      </c>
      <c r="E194" s="36"/>
    </row>
    <row r="195" spans="1:5" x14ac:dyDescent="0.2">
      <c r="A195" s="82">
        <v>5531</v>
      </c>
      <c r="B195" s="36" t="s">
        <v>220</v>
      </c>
      <c r="C195" s="38">
        <v>0</v>
      </c>
      <c r="D195" s="37">
        <f t="shared" si="1"/>
        <v>0</v>
      </c>
      <c r="E195" s="36"/>
    </row>
    <row r="196" spans="1:5" x14ac:dyDescent="0.2">
      <c r="A196" s="82">
        <v>5532</v>
      </c>
      <c r="B196" s="36" t="s">
        <v>219</v>
      </c>
      <c r="C196" s="38">
        <v>0</v>
      </c>
      <c r="D196" s="37">
        <f t="shared" si="1"/>
        <v>0</v>
      </c>
      <c r="E196" s="36"/>
    </row>
    <row r="197" spans="1:5" x14ac:dyDescent="0.2">
      <c r="A197" s="82">
        <v>5533</v>
      </c>
      <c r="B197" s="36" t="s">
        <v>218</v>
      </c>
      <c r="C197" s="38">
        <v>0</v>
      </c>
      <c r="D197" s="37">
        <f t="shared" si="1"/>
        <v>0</v>
      </c>
      <c r="E197" s="36"/>
    </row>
    <row r="198" spans="1:5" x14ac:dyDescent="0.2">
      <c r="A198" s="82">
        <v>5534</v>
      </c>
      <c r="B198" s="36" t="s">
        <v>217</v>
      </c>
      <c r="C198" s="38">
        <v>0</v>
      </c>
      <c r="D198" s="37">
        <f t="shared" si="1"/>
        <v>0</v>
      </c>
      <c r="E198" s="36"/>
    </row>
    <row r="199" spans="1:5" x14ac:dyDescent="0.2">
      <c r="A199" s="82">
        <v>5535</v>
      </c>
      <c r="B199" s="36" t="s">
        <v>216</v>
      </c>
      <c r="C199" s="38">
        <v>0</v>
      </c>
      <c r="D199" s="37">
        <f t="shared" si="1"/>
        <v>0</v>
      </c>
      <c r="E199" s="36"/>
    </row>
    <row r="200" spans="1:5" x14ac:dyDescent="0.2">
      <c r="A200" s="143">
        <v>5590</v>
      </c>
      <c r="B200" s="140" t="s">
        <v>215</v>
      </c>
      <c r="C200" s="141">
        <f>SUM(C201:C209)</f>
        <v>0</v>
      </c>
      <c r="D200" s="222">
        <f t="shared" si="1"/>
        <v>0</v>
      </c>
      <c r="E200" s="36"/>
    </row>
    <row r="201" spans="1:5" x14ac:dyDescent="0.2">
      <c r="A201" s="82">
        <v>5591</v>
      </c>
      <c r="B201" s="36" t="s">
        <v>214</v>
      </c>
      <c r="C201" s="38">
        <v>0</v>
      </c>
      <c r="D201" s="37">
        <f t="shared" si="1"/>
        <v>0</v>
      </c>
      <c r="E201" s="36"/>
    </row>
    <row r="202" spans="1:5" x14ac:dyDescent="0.2">
      <c r="A202" s="82">
        <v>5592</v>
      </c>
      <c r="B202" s="36" t="s">
        <v>213</v>
      </c>
      <c r="C202" s="38">
        <v>0</v>
      </c>
      <c r="D202" s="37">
        <f t="shared" si="1"/>
        <v>0</v>
      </c>
      <c r="E202" s="36"/>
    </row>
    <row r="203" spans="1:5" x14ac:dyDescent="0.2">
      <c r="A203" s="82">
        <v>5593</v>
      </c>
      <c r="B203" s="36" t="s">
        <v>212</v>
      </c>
      <c r="C203" s="38">
        <v>0</v>
      </c>
      <c r="D203" s="37">
        <f t="shared" si="1"/>
        <v>0</v>
      </c>
      <c r="E203" s="36"/>
    </row>
    <row r="204" spans="1:5" x14ac:dyDescent="0.2">
      <c r="A204" s="82">
        <v>5594</v>
      </c>
      <c r="B204" s="36" t="s">
        <v>211</v>
      </c>
      <c r="C204" s="38">
        <v>0</v>
      </c>
      <c r="D204" s="37">
        <f t="shared" si="1"/>
        <v>0</v>
      </c>
      <c r="E204" s="36"/>
    </row>
    <row r="205" spans="1:5" x14ac:dyDescent="0.2">
      <c r="A205" s="82">
        <v>5595</v>
      </c>
      <c r="B205" s="36" t="s">
        <v>210</v>
      </c>
      <c r="C205" s="38">
        <v>0</v>
      </c>
      <c r="D205" s="37">
        <f t="shared" si="1"/>
        <v>0</v>
      </c>
      <c r="E205" s="36"/>
    </row>
    <row r="206" spans="1:5" x14ac:dyDescent="0.2">
      <c r="A206" s="82">
        <v>5596</v>
      </c>
      <c r="B206" s="36" t="s">
        <v>209</v>
      </c>
      <c r="C206" s="38">
        <v>0</v>
      </c>
      <c r="D206" s="37">
        <f t="shared" si="1"/>
        <v>0</v>
      </c>
      <c r="E206" s="36"/>
    </row>
    <row r="207" spans="1:5" x14ac:dyDescent="0.2">
      <c r="A207" s="82">
        <v>5597</v>
      </c>
      <c r="B207" s="36" t="s">
        <v>208</v>
      </c>
      <c r="C207" s="38">
        <v>0</v>
      </c>
      <c r="D207" s="37">
        <f t="shared" si="1"/>
        <v>0</v>
      </c>
      <c r="E207" s="36"/>
    </row>
    <row r="208" spans="1:5" x14ac:dyDescent="0.2">
      <c r="A208" s="82">
        <v>5598</v>
      </c>
      <c r="B208" s="36" t="s">
        <v>207</v>
      </c>
      <c r="C208" s="38">
        <v>0</v>
      </c>
      <c r="D208" s="37">
        <f t="shared" si="1"/>
        <v>0</v>
      </c>
      <c r="E208" s="36"/>
    </row>
    <row r="209" spans="1:5" x14ac:dyDescent="0.2">
      <c r="A209" s="82">
        <v>5599</v>
      </c>
      <c r="B209" s="36" t="s">
        <v>206</v>
      </c>
      <c r="C209" s="38">
        <v>0</v>
      </c>
      <c r="D209" s="37">
        <f t="shared" si="1"/>
        <v>0</v>
      </c>
      <c r="E209" s="36"/>
    </row>
    <row r="210" spans="1:5" x14ac:dyDescent="0.2">
      <c r="A210" s="143">
        <v>5600</v>
      </c>
      <c r="B210" s="140" t="s">
        <v>205</v>
      </c>
      <c r="C210" s="141">
        <f>C211</f>
        <v>0</v>
      </c>
      <c r="D210" s="222">
        <f t="shared" si="1"/>
        <v>0</v>
      </c>
      <c r="E210" s="36"/>
    </row>
    <row r="211" spans="1:5" x14ac:dyDescent="0.2">
      <c r="A211" s="143">
        <v>5610</v>
      </c>
      <c r="B211" s="140" t="s">
        <v>204</v>
      </c>
      <c r="C211" s="141">
        <f>C212</f>
        <v>0</v>
      </c>
      <c r="D211" s="222">
        <f t="shared" si="1"/>
        <v>0</v>
      </c>
      <c r="E211" s="36"/>
    </row>
    <row r="212" spans="1:5" x14ac:dyDescent="0.2">
      <c r="A212" s="82">
        <v>5611</v>
      </c>
      <c r="B212" s="36" t="s">
        <v>203</v>
      </c>
      <c r="C212" s="38">
        <v>0</v>
      </c>
      <c r="D212" s="37">
        <f t="shared" si="1"/>
        <v>0</v>
      </c>
      <c r="E212" s="36"/>
    </row>
    <row r="214" spans="1:5" x14ac:dyDescent="0.2">
      <c r="B214" s="32" t="s">
        <v>202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67" customWidth="1"/>
    <col min="2" max="2" width="48.140625" style="67" customWidth="1"/>
    <col min="3" max="3" width="22.85546875" style="67" customWidth="1"/>
    <col min="4" max="5" width="16.7109375" style="67" customWidth="1"/>
    <col min="6" max="16384" width="9.140625" style="67"/>
  </cols>
  <sheetData>
    <row r="1" spans="1:5" x14ac:dyDescent="0.2">
      <c r="A1" s="198" t="s">
        <v>625</v>
      </c>
      <c r="B1" s="198"/>
      <c r="C1" s="198"/>
      <c r="D1" s="42" t="s">
        <v>60</v>
      </c>
      <c r="E1" s="43">
        <v>2024</v>
      </c>
    </row>
    <row r="2" spans="1:5" x14ac:dyDescent="0.2">
      <c r="A2" s="198" t="s">
        <v>398</v>
      </c>
      <c r="B2" s="198"/>
      <c r="C2" s="198"/>
      <c r="D2" s="42" t="s">
        <v>62</v>
      </c>
      <c r="E2" s="43" t="s">
        <v>553</v>
      </c>
    </row>
    <row r="3" spans="1:5" x14ac:dyDescent="0.2">
      <c r="A3" s="198" t="s">
        <v>583</v>
      </c>
      <c r="B3" s="198"/>
      <c r="C3" s="198"/>
      <c r="D3" s="42" t="s">
        <v>63</v>
      </c>
      <c r="E3" s="43">
        <v>4</v>
      </c>
    </row>
    <row r="4" spans="1:5" x14ac:dyDescent="0.2">
      <c r="A4" s="198" t="s">
        <v>584</v>
      </c>
      <c r="B4" s="198"/>
      <c r="C4" s="198"/>
      <c r="D4" s="42"/>
      <c r="E4" s="43"/>
    </row>
    <row r="5" spans="1:5" x14ac:dyDescent="0.2">
      <c r="A5" s="44" t="s">
        <v>64</v>
      </c>
      <c r="B5" s="45"/>
      <c r="C5" s="45"/>
      <c r="D5" s="45"/>
      <c r="E5" s="45"/>
    </row>
    <row r="7" spans="1:5" x14ac:dyDescent="0.2">
      <c r="A7" s="45" t="s">
        <v>399</v>
      </c>
      <c r="B7" s="45"/>
      <c r="C7" s="45"/>
      <c r="D7" s="45"/>
      <c r="E7" s="45"/>
    </row>
    <row r="8" spans="1:5" x14ac:dyDescent="0.2">
      <c r="A8" s="46" t="s">
        <v>66</v>
      </c>
      <c r="B8" s="46" t="s">
        <v>67</v>
      </c>
      <c r="C8" s="46" t="s">
        <v>68</v>
      </c>
      <c r="D8" s="46" t="s">
        <v>69</v>
      </c>
      <c r="E8" s="46" t="s">
        <v>180</v>
      </c>
    </row>
    <row r="9" spans="1:5" x14ac:dyDescent="0.2">
      <c r="A9" s="47">
        <v>3110</v>
      </c>
      <c r="B9" s="67" t="s">
        <v>254</v>
      </c>
      <c r="C9" s="48">
        <v>29908497.940000001</v>
      </c>
    </row>
    <row r="10" spans="1:5" x14ac:dyDescent="0.2">
      <c r="A10" s="47">
        <v>3120</v>
      </c>
      <c r="B10" s="67" t="s">
        <v>400</v>
      </c>
      <c r="C10" s="48">
        <v>1064540.94</v>
      </c>
    </row>
    <row r="11" spans="1:5" x14ac:dyDescent="0.2">
      <c r="A11" s="47">
        <v>3130</v>
      </c>
      <c r="B11" s="67" t="s">
        <v>401</v>
      </c>
      <c r="C11" s="48">
        <v>0</v>
      </c>
    </row>
    <row r="13" spans="1:5" x14ac:dyDescent="0.2">
      <c r="A13" s="45" t="s">
        <v>402</v>
      </c>
      <c r="B13" s="45"/>
      <c r="C13" s="45"/>
      <c r="D13" s="45"/>
      <c r="E13" s="45"/>
    </row>
    <row r="14" spans="1:5" x14ac:dyDescent="0.2">
      <c r="A14" s="46" t="s">
        <v>66</v>
      </c>
      <c r="B14" s="46" t="s">
        <v>67</v>
      </c>
      <c r="C14" s="46" t="s">
        <v>68</v>
      </c>
      <c r="D14" s="46" t="s">
        <v>403</v>
      </c>
      <c r="E14" s="46"/>
    </row>
    <row r="15" spans="1:5" x14ac:dyDescent="0.2">
      <c r="A15" s="47">
        <v>3210</v>
      </c>
      <c r="B15" s="67" t="s">
        <v>404</v>
      </c>
      <c r="C15" s="48">
        <v>17880904.02</v>
      </c>
    </row>
    <row r="16" spans="1:5" x14ac:dyDescent="0.2">
      <c r="A16" s="47">
        <v>3220</v>
      </c>
      <c r="B16" s="67" t="s">
        <v>405</v>
      </c>
      <c r="C16" s="48">
        <v>211748472.21000001</v>
      </c>
    </row>
    <row r="17" spans="1:3" x14ac:dyDescent="0.2">
      <c r="A17" s="47">
        <v>3230</v>
      </c>
      <c r="B17" s="67" t="s">
        <v>406</v>
      </c>
      <c r="C17" s="48">
        <f>SUM(C18:C21)</f>
        <v>248763.25</v>
      </c>
    </row>
    <row r="18" spans="1:3" x14ac:dyDescent="0.2">
      <c r="A18" s="47">
        <v>3231</v>
      </c>
      <c r="B18" s="67" t="s">
        <v>407</v>
      </c>
      <c r="C18" s="48">
        <v>0</v>
      </c>
    </row>
    <row r="19" spans="1:3" x14ac:dyDescent="0.2">
      <c r="A19" s="47">
        <v>3232</v>
      </c>
      <c r="B19" s="67" t="s">
        <v>408</v>
      </c>
      <c r="C19" s="48">
        <v>248763.25</v>
      </c>
    </row>
    <row r="20" spans="1:3" x14ac:dyDescent="0.2">
      <c r="A20" s="47">
        <v>3233</v>
      </c>
      <c r="B20" s="67" t="s">
        <v>409</v>
      </c>
      <c r="C20" s="48">
        <v>0</v>
      </c>
    </row>
    <row r="21" spans="1:3" x14ac:dyDescent="0.2">
      <c r="A21" s="47">
        <v>3239</v>
      </c>
      <c r="B21" s="67" t="s">
        <v>410</v>
      </c>
      <c r="C21" s="48">
        <v>0</v>
      </c>
    </row>
    <row r="22" spans="1:3" x14ac:dyDescent="0.2">
      <c r="A22" s="47">
        <v>3240</v>
      </c>
      <c r="B22" s="67" t="s">
        <v>411</v>
      </c>
      <c r="C22" s="48">
        <f>SUM(C23:C25)</f>
        <v>0</v>
      </c>
    </row>
    <row r="23" spans="1:3" x14ac:dyDescent="0.2">
      <c r="A23" s="47">
        <v>3241</v>
      </c>
      <c r="B23" s="67" t="s">
        <v>412</v>
      </c>
      <c r="C23" s="48">
        <v>0</v>
      </c>
    </row>
    <row r="24" spans="1:3" x14ac:dyDescent="0.2">
      <c r="A24" s="47">
        <v>3242</v>
      </c>
      <c r="B24" s="67" t="s">
        <v>413</v>
      </c>
      <c r="C24" s="48">
        <v>0</v>
      </c>
    </row>
    <row r="25" spans="1:3" x14ac:dyDescent="0.2">
      <c r="A25" s="47">
        <v>3243</v>
      </c>
      <c r="B25" s="67" t="s">
        <v>414</v>
      </c>
      <c r="C25" s="48">
        <v>0</v>
      </c>
    </row>
    <row r="26" spans="1:3" x14ac:dyDescent="0.2">
      <c r="A26" s="47">
        <v>3250</v>
      </c>
      <c r="B26" s="67" t="s">
        <v>415</v>
      </c>
      <c r="C26" s="48">
        <f>SUM(C27:C28)</f>
        <v>-353118.03</v>
      </c>
    </row>
    <row r="27" spans="1:3" x14ac:dyDescent="0.2">
      <c r="A27" s="47">
        <v>3251</v>
      </c>
      <c r="B27" s="67" t="s">
        <v>416</v>
      </c>
      <c r="C27" s="48">
        <v>0</v>
      </c>
    </row>
    <row r="28" spans="1:3" x14ac:dyDescent="0.2">
      <c r="A28" s="47">
        <v>3252</v>
      </c>
      <c r="B28" s="67" t="s">
        <v>417</v>
      </c>
      <c r="C28" s="48">
        <v>-353118.03</v>
      </c>
    </row>
    <row r="30" spans="1:3" x14ac:dyDescent="0.2">
      <c r="B30" s="67" t="s">
        <v>202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67" customWidth="1"/>
    <col min="2" max="2" width="63.42578125" style="67" bestFit="1" customWidth="1"/>
    <col min="3" max="3" width="15.28515625" style="67" bestFit="1" customWidth="1"/>
    <col min="4" max="4" width="16.42578125" style="67" bestFit="1" customWidth="1"/>
    <col min="5" max="5" width="19.140625" style="67" customWidth="1"/>
    <col min="6" max="16384" width="9.140625" style="67"/>
  </cols>
  <sheetData>
    <row r="1" spans="1:5" s="68" customFormat="1" ht="18.95" customHeight="1" x14ac:dyDescent="0.25">
      <c r="A1" s="198" t="s">
        <v>625</v>
      </c>
      <c r="B1" s="198"/>
      <c r="C1" s="198"/>
      <c r="D1" s="42" t="s">
        <v>60</v>
      </c>
      <c r="E1" s="43">
        <v>2024</v>
      </c>
    </row>
    <row r="2" spans="1:5" s="68" customFormat="1" ht="18.95" customHeight="1" x14ac:dyDescent="0.25">
      <c r="A2" s="198" t="s">
        <v>418</v>
      </c>
      <c r="B2" s="198"/>
      <c r="C2" s="198"/>
      <c r="D2" s="42" t="s">
        <v>62</v>
      </c>
      <c r="E2" s="43" t="s">
        <v>553</v>
      </c>
    </row>
    <row r="3" spans="1:5" s="68" customFormat="1" ht="18.95" customHeight="1" x14ac:dyDescent="0.25">
      <c r="A3" s="198" t="s">
        <v>583</v>
      </c>
      <c r="B3" s="198"/>
      <c r="C3" s="198"/>
      <c r="D3" s="42" t="s">
        <v>63</v>
      </c>
      <c r="E3" s="43">
        <v>4</v>
      </c>
    </row>
    <row r="4" spans="1:5" s="68" customFormat="1" ht="18.95" customHeight="1" x14ac:dyDescent="0.25">
      <c r="A4" s="198" t="s">
        <v>584</v>
      </c>
      <c r="B4" s="198"/>
      <c r="C4" s="198"/>
      <c r="D4" s="42"/>
      <c r="E4" s="43"/>
    </row>
    <row r="5" spans="1:5" x14ac:dyDescent="0.2">
      <c r="A5" s="44" t="s">
        <v>64</v>
      </c>
      <c r="B5" s="45"/>
      <c r="C5" s="45"/>
      <c r="D5" s="45"/>
      <c r="E5" s="45"/>
    </row>
    <row r="7" spans="1:5" x14ac:dyDescent="0.2">
      <c r="A7" s="45" t="s">
        <v>614</v>
      </c>
      <c r="B7" s="45"/>
      <c r="C7" s="45"/>
      <c r="D7" s="45"/>
      <c r="E7" s="223"/>
    </row>
    <row r="8" spans="1:5" x14ac:dyDescent="0.2">
      <c r="A8" s="46" t="s">
        <v>66</v>
      </c>
      <c r="B8" s="46" t="s">
        <v>67</v>
      </c>
      <c r="C8" s="49">
        <v>2024</v>
      </c>
      <c r="D8" s="49">
        <v>2023</v>
      </c>
      <c r="E8" s="224"/>
    </row>
    <row r="9" spans="1:5" x14ac:dyDescent="0.2">
      <c r="A9" s="47">
        <v>1111</v>
      </c>
      <c r="B9" s="67" t="s">
        <v>421</v>
      </c>
      <c r="C9" s="48">
        <v>0</v>
      </c>
      <c r="D9" s="48">
        <v>0</v>
      </c>
    </row>
    <row r="10" spans="1:5" x14ac:dyDescent="0.2">
      <c r="A10" s="47">
        <v>1112</v>
      </c>
      <c r="B10" s="67" t="s">
        <v>422</v>
      </c>
      <c r="C10" s="48">
        <v>37442300.990000002</v>
      </c>
      <c r="D10" s="48">
        <v>36376653.770000003</v>
      </c>
    </row>
    <row r="11" spans="1:5" x14ac:dyDescent="0.2">
      <c r="A11" s="47">
        <v>1113</v>
      </c>
      <c r="B11" s="67" t="s">
        <v>423</v>
      </c>
      <c r="C11" s="48">
        <v>0</v>
      </c>
      <c r="D11" s="48">
        <v>0</v>
      </c>
    </row>
    <row r="12" spans="1:5" x14ac:dyDescent="0.2">
      <c r="A12" s="47">
        <v>1114</v>
      </c>
      <c r="B12" s="67" t="s">
        <v>70</v>
      </c>
      <c r="C12" s="48">
        <v>0</v>
      </c>
      <c r="D12" s="48">
        <v>0</v>
      </c>
    </row>
    <row r="13" spans="1:5" x14ac:dyDescent="0.2">
      <c r="A13" s="47">
        <v>1115</v>
      </c>
      <c r="B13" s="67" t="s">
        <v>71</v>
      </c>
      <c r="C13" s="48">
        <v>0</v>
      </c>
      <c r="D13" s="48">
        <v>0</v>
      </c>
    </row>
    <row r="14" spans="1:5" x14ac:dyDescent="0.2">
      <c r="A14" s="47">
        <v>1116</v>
      </c>
      <c r="B14" s="67" t="s">
        <v>424</v>
      </c>
      <c r="C14" s="48">
        <v>0</v>
      </c>
      <c r="D14" s="48">
        <v>0</v>
      </c>
    </row>
    <row r="15" spans="1:5" x14ac:dyDescent="0.2">
      <c r="A15" s="47">
        <v>1119</v>
      </c>
      <c r="B15" s="67" t="s">
        <v>425</v>
      </c>
      <c r="C15" s="48">
        <v>0</v>
      </c>
      <c r="D15" s="48">
        <v>0</v>
      </c>
    </row>
    <row r="16" spans="1:5" x14ac:dyDescent="0.2">
      <c r="A16" s="50">
        <v>1110</v>
      </c>
      <c r="B16" s="52" t="s">
        <v>426</v>
      </c>
      <c r="C16" s="71">
        <f>SUM(C9:C15)</f>
        <v>37442300.990000002</v>
      </c>
      <c r="D16" s="71">
        <f>SUM(D9:D15)</f>
        <v>36376653.770000003</v>
      </c>
    </row>
    <row r="19" spans="1:4" x14ac:dyDescent="0.2">
      <c r="A19" s="45" t="s">
        <v>615</v>
      </c>
      <c r="B19" s="45"/>
      <c r="C19" s="45"/>
      <c r="D19" s="45"/>
    </row>
    <row r="20" spans="1:4" x14ac:dyDescent="0.2">
      <c r="A20" s="46" t="s">
        <v>66</v>
      </c>
      <c r="B20" s="46" t="s">
        <v>67</v>
      </c>
      <c r="C20" s="49">
        <v>2024</v>
      </c>
      <c r="D20" s="49">
        <v>2023</v>
      </c>
    </row>
    <row r="21" spans="1:4" x14ac:dyDescent="0.2">
      <c r="A21" s="50">
        <v>1230</v>
      </c>
      <c r="B21" s="52" t="s">
        <v>119</v>
      </c>
      <c r="C21" s="71">
        <f>SUM(C22:C28)</f>
        <v>9565388.6400000006</v>
      </c>
      <c r="D21" s="71">
        <f>SUM(D22:D28)</f>
        <v>0</v>
      </c>
    </row>
    <row r="22" spans="1:4" x14ac:dyDescent="0.2">
      <c r="A22" s="47">
        <v>1231</v>
      </c>
      <c r="B22" s="67" t="s">
        <v>120</v>
      </c>
      <c r="C22" s="48">
        <v>0</v>
      </c>
      <c r="D22" s="48">
        <v>0</v>
      </c>
    </row>
    <row r="23" spans="1:4" x14ac:dyDescent="0.2">
      <c r="A23" s="47">
        <v>1232</v>
      </c>
      <c r="B23" s="67" t="s">
        <v>121</v>
      </c>
      <c r="C23" s="48">
        <v>0</v>
      </c>
      <c r="D23" s="48">
        <v>0</v>
      </c>
    </row>
    <row r="24" spans="1:4" x14ac:dyDescent="0.2">
      <c r="A24" s="47">
        <v>1233</v>
      </c>
      <c r="B24" s="67" t="s">
        <v>122</v>
      </c>
      <c r="C24" s="48">
        <v>0</v>
      </c>
      <c r="D24" s="48">
        <v>0</v>
      </c>
    </row>
    <row r="25" spans="1:4" x14ac:dyDescent="0.2">
      <c r="A25" s="47">
        <v>1234</v>
      </c>
      <c r="B25" s="67" t="s">
        <v>123</v>
      </c>
      <c r="C25" s="48">
        <v>0</v>
      </c>
      <c r="D25" s="48">
        <v>0</v>
      </c>
    </row>
    <row r="26" spans="1:4" x14ac:dyDescent="0.2">
      <c r="A26" s="47">
        <v>1235</v>
      </c>
      <c r="B26" s="67" t="s">
        <v>124</v>
      </c>
      <c r="C26" s="48">
        <v>9565388.6400000006</v>
      </c>
      <c r="D26" s="48">
        <v>0</v>
      </c>
    </row>
    <row r="27" spans="1:4" x14ac:dyDescent="0.2">
      <c r="A27" s="47">
        <v>1236</v>
      </c>
      <c r="B27" s="67" t="s">
        <v>125</v>
      </c>
      <c r="C27" s="48">
        <v>0</v>
      </c>
      <c r="D27" s="48">
        <v>0</v>
      </c>
    </row>
    <row r="28" spans="1:4" x14ac:dyDescent="0.2">
      <c r="A28" s="47">
        <v>1239</v>
      </c>
      <c r="B28" s="67" t="s">
        <v>126</v>
      </c>
      <c r="C28" s="48">
        <v>0</v>
      </c>
      <c r="D28" s="48">
        <v>0</v>
      </c>
    </row>
    <row r="29" spans="1:4" x14ac:dyDescent="0.2">
      <c r="A29" s="50">
        <v>1240</v>
      </c>
      <c r="B29" s="52" t="s">
        <v>127</v>
      </c>
      <c r="C29" s="71">
        <f>SUM(C30:C37)</f>
        <v>8592912.5700000003</v>
      </c>
      <c r="D29" s="71">
        <f>SUM(D30:D37)</f>
        <v>3343111.38</v>
      </c>
    </row>
    <row r="30" spans="1:4" x14ac:dyDescent="0.2">
      <c r="A30" s="47">
        <v>1241</v>
      </c>
      <c r="B30" s="67" t="s">
        <v>128</v>
      </c>
      <c r="C30" s="48">
        <v>829475.85</v>
      </c>
      <c r="D30" s="48">
        <v>292088.90000000002</v>
      </c>
    </row>
    <row r="31" spans="1:4" x14ac:dyDescent="0.2">
      <c r="A31" s="47">
        <v>1242</v>
      </c>
      <c r="B31" s="67" t="s">
        <v>129</v>
      </c>
      <c r="C31" s="48">
        <v>0</v>
      </c>
      <c r="D31" s="48">
        <v>0</v>
      </c>
    </row>
    <row r="32" spans="1:4" x14ac:dyDescent="0.2">
      <c r="A32" s="47">
        <v>1243</v>
      </c>
      <c r="B32" s="67" t="s">
        <v>130</v>
      </c>
      <c r="C32" s="48">
        <v>306502.17</v>
      </c>
      <c r="D32" s="48">
        <v>79311.100000000006</v>
      </c>
    </row>
    <row r="33" spans="1:5" x14ac:dyDescent="0.2">
      <c r="A33" s="47">
        <v>1244</v>
      </c>
      <c r="B33" s="67" t="s">
        <v>131</v>
      </c>
      <c r="C33" s="48">
        <v>3237489.82</v>
      </c>
      <c r="D33" s="48">
        <v>1292887.43</v>
      </c>
    </row>
    <row r="34" spans="1:5" x14ac:dyDescent="0.2">
      <c r="A34" s="47">
        <v>1245</v>
      </c>
      <c r="B34" s="67" t="s">
        <v>132</v>
      </c>
      <c r="C34" s="48">
        <v>0</v>
      </c>
      <c r="D34" s="48">
        <v>0</v>
      </c>
    </row>
    <row r="35" spans="1:5" x14ac:dyDescent="0.2">
      <c r="A35" s="47">
        <v>1246</v>
      </c>
      <c r="B35" s="67" t="s">
        <v>133</v>
      </c>
      <c r="C35" s="48">
        <v>4219444.7300000004</v>
      </c>
      <c r="D35" s="48">
        <v>1678823.95</v>
      </c>
    </row>
    <row r="36" spans="1:5" x14ac:dyDescent="0.2">
      <c r="A36" s="47">
        <v>1247</v>
      </c>
      <c r="B36" s="67" t="s">
        <v>134</v>
      </c>
      <c r="C36" s="48">
        <v>0</v>
      </c>
      <c r="D36" s="48">
        <v>0</v>
      </c>
    </row>
    <row r="37" spans="1:5" x14ac:dyDescent="0.2">
      <c r="A37" s="47">
        <v>1248</v>
      </c>
      <c r="B37" s="67" t="s">
        <v>135</v>
      </c>
      <c r="C37" s="48">
        <v>0</v>
      </c>
      <c r="D37" s="48">
        <v>0</v>
      </c>
    </row>
    <row r="38" spans="1:5" x14ac:dyDescent="0.2">
      <c r="A38" s="147">
        <v>1250</v>
      </c>
      <c r="B38" s="148" t="s">
        <v>139</v>
      </c>
      <c r="C38" s="149">
        <f>SUM(C39:C43)</f>
        <v>0</v>
      </c>
      <c r="D38" s="149">
        <f>SUM(D39:D43)</f>
        <v>0</v>
      </c>
    </row>
    <row r="39" spans="1:5" x14ac:dyDescent="0.2">
      <c r="A39" s="150">
        <v>1251</v>
      </c>
      <c r="B39" s="151" t="s">
        <v>140</v>
      </c>
      <c r="C39" s="152">
        <v>0</v>
      </c>
      <c r="D39" s="152">
        <v>0</v>
      </c>
    </row>
    <row r="40" spans="1:5" x14ac:dyDescent="0.2">
      <c r="A40" s="150">
        <v>1252</v>
      </c>
      <c r="B40" s="151" t="s">
        <v>141</v>
      </c>
      <c r="C40" s="152">
        <v>0</v>
      </c>
      <c r="D40" s="152">
        <v>0</v>
      </c>
    </row>
    <row r="41" spans="1:5" x14ac:dyDescent="0.2">
      <c r="A41" s="150">
        <v>1253</v>
      </c>
      <c r="B41" s="151" t="s">
        <v>142</v>
      </c>
      <c r="C41" s="152">
        <v>0</v>
      </c>
      <c r="D41" s="152">
        <v>0</v>
      </c>
    </row>
    <row r="42" spans="1:5" x14ac:dyDescent="0.2">
      <c r="A42" s="150">
        <v>1254</v>
      </c>
      <c r="B42" s="151" t="s">
        <v>143</v>
      </c>
      <c r="C42" s="152">
        <v>0</v>
      </c>
      <c r="D42" s="152">
        <v>0</v>
      </c>
    </row>
    <row r="43" spans="1:5" x14ac:dyDescent="0.2">
      <c r="A43" s="150">
        <v>1259</v>
      </c>
      <c r="B43" s="151" t="s">
        <v>144</v>
      </c>
      <c r="C43" s="152">
        <v>0</v>
      </c>
      <c r="D43" s="152">
        <v>0</v>
      </c>
    </row>
    <row r="44" spans="1:5" x14ac:dyDescent="0.2">
      <c r="B44" s="51" t="s">
        <v>428</v>
      </c>
      <c r="C44" s="71">
        <f>C21+C29+C38</f>
        <v>18158301.210000001</v>
      </c>
      <c r="D44" s="71">
        <f>D21+D29+D38</f>
        <v>3343111.38</v>
      </c>
    </row>
    <row r="46" spans="1:5" x14ac:dyDescent="0.2">
      <c r="A46" s="45" t="s">
        <v>616</v>
      </c>
      <c r="B46" s="45"/>
      <c r="C46" s="45"/>
      <c r="D46" s="45"/>
      <c r="E46" s="223"/>
    </row>
    <row r="47" spans="1:5" x14ac:dyDescent="0.2">
      <c r="A47" s="46" t="s">
        <v>66</v>
      </c>
      <c r="B47" s="46" t="s">
        <v>67</v>
      </c>
      <c r="C47" s="49">
        <v>2024</v>
      </c>
      <c r="D47" s="49">
        <v>2023</v>
      </c>
      <c r="E47" s="224"/>
    </row>
    <row r="48" spans="1:5" x14ac:dyDescent="0.2">
      <c r="A48" s="50">
        <v>3210</v>
      </c>
      <c r="B48" s="52" t="s">
        <v>429</v>
      </c>
      <c r="C48" s="71">
        <v>17880904.02</v>
      </c>
      <c r="D48" s="71">
        <v>14082304.890000001</v>
      </c>
    </row>
    <row r="49" spans="1:4" x14ac:dyDescent="0.2">
      <c r="A49" s="47"/>
      <c r="B49" s="51" t="s">
        <v>430</v>
      </c>
      <c r="C49" s="71">
        <f>C54+C66+C94+C97+C50</f>
        <v>8203776.0199999996</v>
      </c>
      <c r="D49" s="71">
        <f>D54+D66+D94+D97+D50</f>
        <v>20257160.449999999</v>
      </c>
    </row>
    <row r="50" spans="1:4" x14ac:dyDescent="0.2">
      <c r="A50" s="83">
        <v>5100</v>
      </c>
      <c r="B50" s="84" t="s">
        <v>319</v>
      </c>
      <c r="C50" s="72">
        <f>SUM(C53+C51)</f>
        <v>0</v>
      </c>
      <c r="D50" s="72">
        <f>SUM(D53+D51)</f>
        <v>0</v>
      </c>
    </row>
    <row r="51" spans="1:4" x14ac:dyDescent="0.2">
      <c r="A51" s="154">
        <v>5120</v>
      </c>
      <c r="B51" s="155" t="s">
        <v>109</v>
      </c>
      <c r="C51" s="156">
        <f>C52</f>
        <v>0</v>
      </c>
      <c r="D51" s="156">
        <f>D52</f>
        <v>0</v>
      </c>
    </row>
    <row r="52" spans="1:4" x14ac:dyDescent="0.2">
      <c r="A52" s="134">
        <v>5120</v>
      </c>
      <c r="B52" s="19" t="s">
        <v>109</v>
      </c>
      <c r="C52" s="136">
        <v>0</v>
      </c>
      <c r="D52" s="136">
        <v>0</v>
      </c>
    </row>
    <row r="53" spans="1:4" x14ac:dyDescent="0.2">
      <c r="A53" s="85">
        <v>5130</v>
      </c>
      <c r="B53" s="86" t="s">
        <v>569</v>
      </c>
      <c r="C53" s="73">
        <v>0</v>
      </c>
      <c r="D53" s="73">
        <v>0</v>
      </c>
    </row>
    <row r="54" spans="1:4" x14ac:dyDescent="0.2">
      <c r="A54" s="50">
        <v>5400</v>
      </c>
      <c r="B54" s="52" t="s">
        <v>248</v>
      </c>
      <c r="C54" s="71">
        <f>C55+C57+C59+C61+C63</f>
        <v>0</v>
      </c>
      <c r="D54" s="71">
        <f>D55+D57+D59+D61+D63</f>
        <v>0</v>
      </c>
    </row>
    <row r="55" spans="1:4" x14ac:dyDescent="0.2">
      <c r="A55" s="47">
        <v>5410</v>
      </c>
      <c r="B55" s="67" t="s">
        <v>431</v>
      </c>
      <c r="C55" s="48">
        <f>C56</f>
        <v>0</v>
      </c>
      <c r="D55" s="48">
        <f>D56</f>
        <v>0</v>
      </c>
    </row>
    <row r="56" spans="1:4" x14ac:dyDescent="0.2">
      <c r="A56" s="47">
        <v>5411</v>
      </c>
      <c r="B56" s="67" t="s">
        <v>246</v>
      </c>
      <c r="C56" s="48">
        <v>0</v>
      </c>
      <c r="D56" s="48">
        <v>0</v>
      </c>
    </row>
    <row r="57" spans="1:4" x14ac:dyDescent="0.2">
      <c r="A57" s="47">
        <v>5420</v>
      </c>
      <c r="B57" s="67" t="s">
        <v>432</v>
      </c>
      <c r="C57" s="48">
        <f>C58</f>
        <v>0</v>
      </c>
      <c r="D57" s="48">
        <f>D58</f>
        <v>0</v>
      </c>
    </row>
    <row r="58" spans="1:4" x14ac:dyDescent="0.2">
      <c r="A58" s="47">
        <v>5421</v>
      </c>
      <c r="B58" s="67" t="s">
        <v>243</v>
      </c>
      <c r="C58" s="48">
        <v>0</v>
      </c>
      <c r="D58" s="48">
        <v>0</v>
      </c>
    </row>
    <row r="59" spans="1:4" x14ac:dyDescent="0.2">
      <c r="A59" s="47">
        <v>5430</v>
      </c>
      <c r="B59" s="67" t="s">
        <v>433</v>
      </c>
      <c r="C59" s="48">
        <f>C60</f>
        <v>0</v>
      </c>
      <c r="D59" s="48">
        <f>D60</f>
        <v>0</v>
      </c>
    </row>
    <row r="60" spans="1:4" x14ac:dyDescent="0.2">
      <c r="A60" s="47">
        <v>5431</v>
      </c>
      <c r="B60" s="67" t="s">
        <v>240</v>
      </c>
      <c r="C60" s="48">
        <v>0</v>
      </c>
      <c r="D60" s="48">
        <v>0</v>
      </c>
    </row>
    <row r="61" spans="1:4" x14ac:dyDescent="0.2">
      <c r="A61" s="47">
        <v>5440</v>
      </c>
      <c r="B61" s="67" t="s">
        <v>434</v>
      </c>
      <c r="C61" s="48">
        <f>C62</f>
        <v>0</v>
      </c>
      <c r="D61" s="48">
        <f>D62</f>
        <v>0</v>
      </c>
    </row>
    <row r="62" spans="1:4" x14ac:dyDescent="0.2">
      <c r="A62" s="47">
        <v>5441</v>
      </c>
      <c r="B62" s="67" t="s">
        <v>434</v>
      </c>
      <c r="C62" s="48">
        <v>0</v>
      </c>
      <c r="D62" s="48">
        <v>0</v>
      </c>
    </row>
    <row r="63" spans="1:4" x14ac:dyDescent="0.2">
      <c r="A63" s="47">
        <v>5450</v>
      </c>
      <c r="B63" s="67" t="s">
        <v>435</v>
      </c>
      <c r="C63" s="48">
        <f>SUM(C64:C65)</f>
        <v>0</v>
      </c>
      <c r="D63" s="48">
        <f>SUM(D64:D65)</f>
        <v>0</v>
      </c>
    </row>
    <row r="64" spans="1:4" x14ac:dyDescent="0.2">
      <c r="A64" s="47">
        <v>5451</v>
      </c>
      <c r="B64" s="67" t="s">
        <v>236</v>
      </c>
      <c r="C64" s="48">
        <v>0</v>
      </c>
      <c r="D64" s="48">
        <v>0</v>
      </c>
    </row>
    <row r="65" spans="1:4" x14ac:dyDescent="0.2">
      <c r="A65" s="47">
        <v>5452</v>
      </c>
      <c r="B65" s="67" t="s">
        <v>235</v>
      </c>
      <c r="C65" s="48">
        <v>0</v>
      </c>
      <c r="D65" s="48">
        <v>0</v>
      </c>
    </row>
    <row r="66" spans="1:4" x14ac:dyDescent="0.2">
      <c r="A66" s="50">
        <v>5500</v>
      </c>
      <c r="B66" s="52" t="s">
        <v>234</v>
      </c>
      <c r="C66" s="71">
        <f>C67+C76+C79+C85</f>
        <v>4782099.45</v>
      </c>
      <c r="D66" s="71">
        <f>D67+D76+D79+D85</f>
        <v>3905295.78</v>
      </c>
    </row>
    <row r="67" spans="1:4" x14ac:dyDescent="0.2">
      <c r="A67" s="47">
        <v>5510</v>
      </c>
      <c r="B67" s="67" t="s">
        <v>233</v>
      </c>
      <c r="C67" s="48">
        <f>SUM(C68:C75)</f>
        <v>4782099.45</v>
      </c>
      <c r="D67" s="48">
        <f>SUM(D68:D75)</f>
        <v>3905295.78</v>
      </c>
    </row>
    <row r="68" spans="1:4" x14ac:dyDescent="0.2">
      <c r="A68" s="47">
        <v>5511</v>
      </c>
      <c r="B68" s="67" t="s">
        <v>232</v>
      </c>
      <c r="C68" s="48">
        <v>0</v>
      </c>
      <c r="D68" s="48">
        <v>0</v>
      </c>
    </row>
    <row r="69" spans="1:4" x14ac:dyDescent="0.2">
      <c r="A69" s="47">
        <v>5512</v>
      </c>
      <c r="B69" s="67" t="s">
        <v>231</v>
      </c>
      <c r="C69" s="48">
        <v>0</v>
      </c>
      <c r="D69" s="48">
        <v>0</v>
      </c>
    </row>
    <row r="70" spans="1:4" x14ac:dyDescent="0.2">
      <c r="A70" s="47">
        <v>5513</v>
      </c>
      <c r="B70" s="67" t="s">
        <v>230</v>
      </c>
      <c r="C70" s="48">
        <v>0</v>
      </c>
      <c r="D70" s="48">
        <v>0</v>
      </c>
    </row>
    <row r="71" spans="1:4" x14ac:dyDescent="0.2">
      <c r="A71" s="47">
        <v>5514</v>
      </c>
      <c r="B71" s="67" t="s">
        <v>229</v>
      </c>
      <c r="C71" s="48">
        <v>0</v>
      </c>
      <c r="D71" s="48">
        <v>0</v>
      </c>
    </row>
    <row r="72" spans="1:4" x14ac:dyDescent="0.2">
      <c r="A72" s="47">
        <v>5515</v>
      </c>
      <c r="B72" s="67" t="s">
        <v>228</v>
      </c>
      <c r="C72" s="48">
        <v>3953004.53</v>
      </c>
      <c r="D72" s="48">
        <v>2864738.57</v>
      </c>
    </row>
    <row r="73" spans="1:4" x14ac:dyDescent="0.2">
      <c r="A73" s="47">
        <v>5516</v>
      </c>
      <c r="B73" s="67" t="s">
        <v>227</v>
      </c>
      <c r="C73" s="48">
        <v>0</v>
      </c>
      <c r="D73" s="48">
        <v>0</v>
      </c>
    </row>
    <row r="74" spans="1:4" x14ac:dyDescent="0.2">
      <c r="A74" s="47">
        <v>5517</v>
      </c>
      <c r="B74" s="67" t="s">
        <v>226</v>
      </c>
      <c r="C74" s="48">
        <v>466559.34</v>
      </c>
      <c r="D74" s="48">
        <v>466559.34</v>
      </c>
    </row>
    <row r="75" spans="1:4" x14ac:dyDescent="0.2">
      <c r="A75" s="47">
        <v>5518</v>
      </c>
      <c r="B75" s="67" t="s">
        <v>225</v>
      </c>
      <c r="C75" s="48">
        <v>362535.58</v>
      </c>
      <c r="D75" s="48">
        <v>573997.87</v>
      </c>
    </row>
    <row r="76" spans="1:4" x14ac:dyDescent="0.2">
      <c r="A76" s="47">
        <v>5520</v>
      </c>
      <c r="B76" s="67" t="s">
        <v>224</v>
      </c>
      <c r="C76" s="48">
        <f>SUM(C77:C78)</f>
        <v>0</v>
      </c>
      <c r="D76" s="48">
        <f>SUM(D77:D78)</f>
        <v>0</v>
      </c>
    </row>
    <row r="77" spans="1:4" x14ac:dyDescent="0.2">
      <c r="A77" s="47">
        <v>5521</v>
      </c>
      <c r="B77" s="67" t="s">
        <v>223</v>
      </c>
      <c r="C77" s="48">
        <v>0</v>
      </c>
      <c r="D77" s="48">
        <v>0</v>
      </c>
    </row>
    <row r="78" spans="1:4" x14ac:dyDescent="0.2">
      <c r="A78" s="47">
        <v>5522</v>
      </c>
      <c r="B78" s="67" t="s">
        <v>222</v>
      </c>
      <c r="C78" s="48">
        <v>0</v>
      </c>
      <c r="D78" s="48">
        <v>0</v>
      </c>
    </row>
    <row r="79" spans="1:4" x14ac:dyDescent="0.2">
      <c r="A79" s="47">
        <v>5530</v>
      </c>
      <c r="B79" s="67" t="s">
        <v>221</v>
      </c>
      <c r="C79" s="48">
        <f>SUM(C80:C84)</f>
        <v>0</v>
      </c>
      <c r="D79" s="48">
        <f>SUM(D80:D84)</f>
        <v>0</v>
      </c>
    </row>
    <row r="80" spans="1:4" x14ac:dyDescent="0.2">
      <c r="A80" s="47">
        <v>5531</v>
      </c>
      <c r="B80" s="67" t="s">
        <v>220</v>
      </c>
      <c r="C80" s="48">
        <v>0</v>
      </c>
      <c r="D80" s="48">
        <v>0</v>
      </c>
    </row>
    <row r="81" spans="1:4" x14ac:dyDescent="0.2">
      <c r="A81" s="47">
        <v>5532</v>
      </c>
      <c r="B81" s="67" t="s">
        <v>219</v>
      </c>
      <c r="C81" s="48">
        <v>0</v>
      </c>
      <c r="D81" s="48">
        <v>0</v>
      </c>
    </row>
    <row r="82" spans="1:4" x14ac:dyDescent="0.2">
      <c r="A82" s="47">
        <v>5533</v>
      </c>
      <c r="B82" s="67" t="s">
        <v>218</v>
      </c>
      <c r="C82" s="48">
        <v>0</v>
      </c>
      <c r="D82" s="48">
        <v>0</v>
      </c>
    </row>
    <row r="83" spans="1:4" x14ac:dyDescent="0.2">
      <c r="A83" s="47">
        <v>5534</v>
      </c>
      <c r="B83" s="67" t="s">
        <v>217</v>
      </c>
      <c r="C83" s="48">
        <v>0</v>
      </c>
      <c r="D83" s="48">
        <v>0</v>
      </c>
    </row>
    <row r="84" spans="1:4" x14ac:dyDescent="0.2">
      <c r="A84" s="47">
        <v>5535</v>
      </c>
      <c r="B84" s="67" t="s">
        <v>216</v>
      </c>
      <c r="C84" s="48">
        <v>0</v>
      </c>
      <c r="D84" s="48">
        <v>0</v>
      </c>
    </row>
    <row r="85" spans="1:4" x14ac:dyDescent="0.2">
      <c r="A85" s="47">
        <v>5590</v>
      </c>
      <c r="B85" s="67" t="s">
        <v>215</v>
      </c>
      <c r="C85" s="48">
        <f>SUM(C86:C93)</f>
        <v>0</v>
      </c>
      <c r="D85" s="48">
        <f>SUM(D86:D93)</f>
        <v>0</v>
      </c>
    </row>
    <row r="86" spans="1:4" x14ac:dyDescent="0.2">
      <c r="A86" s="47">
        <v>5591</v>
      </c>
      <c r="B86" s="67" t="s">
        <v>214</v>
      </c>
      <c r="C86" s="48">
        <v>0</v>
      </c>
      <c r="D86" s="48">
        <v>0</v>
      </c>
    </row>
    <row r="87" spans="1:4" x14ac:dyDescent="0.2">
      <c r="A87" s="47">
        <v>5592</v>
      </c>
      <c r="B87" s="67" t="s">
        <v>213</v>
      </c>
      <c r="C87" s="48">
        <v>0</v>
      </c>
      <c r="D87" s="48">
        <v>0</v>
      </c>
    </row>
    <row r="88" spans="1:4" x14ac:dyDescent="0.2">
      <c r="A88" s="47">
        <v>5593</v>
      </c>
      <c r="B88" s="67" t="s">
        <v>212</v>
      </c>
      <c r="C88" s="48">
        <v>0</v>
      </c>
      <c r="D88" s="48">
        <v>0</v>
      </c>
    </row>
    <row r="89" spans="1:4" x14ac:dyDescent="0.2">
      <c r="A89" s="47">
        <v>5594</v>
      </c>
      <c r="B89" s="67" t="s">
        <v>436</v>
      </c>
      <c r="C89" s="48">
        <v>0</v>
      </c>
      <c r="D89" s="48">
        <v>0</v>
      </c>
    </row>
    <row r="90" spans="1:4" x14ac:dyDescent="0.2">
      <c r="A90" s="47">
        <v>5595</v>
      </c>
      <c r="B90" s="67" t="s">
        <v>210</v>
      </c>
      <c r="C90" s="48">
        <v>0</v>
      </c>
      <c r="D90" s="48">
        <v>0</v>
      </c>
    </row>
    <row r="91" spans="1:4" x14ac:dyDescent="0.2">
      <c r="A91" s="47">
        <v>5596</v>
      </c>
      <c r="B91" s="67" t="s">
        <v>209</v>
      </c>
      <c r="C91" s="48">
        <v>0</v>
      </c>
      <c r="D91" s="48">
        <v>0</v>
      </c>
    </row>
    <row r="92" spans="1:4" x14ac:dyDescent="0.2">
      <c r="A92" s="47">
        <v>5597</v>
      </c>
      <c r="B92" s="67" t="s">
        <v>208</v>
      </c>
      <c r="C92" s="48">
        <v>0</v>
      </c>
      <c r="D92" s="48">
        <v>0</v>
      </c>
    </row>
    <row r="93" spans="1:4" x14ac:dyDescent="0.2">
      <c r="A93" s="47">
        <v>5599</v>
      </c>
      <c r="B93" s="67" t="s">
        <v>206</v>
      </c>
      <c r="C93" s="48">
        <v>0</v>
      </c>
      <c r="D93" s="48">
        <v>0</v>
      </c>
    </row>
    <row r="94" spans="1:4" x14ac:dyDescent="0.2">
      <c r="A94" s="50">
        <v>5600</v>
      </c>
      <c r="B94" s="52" t="s">
        <v>205</v>
      </c>
      <c r="C94" s="71">
        <f>C95</f>
        <v>0</v>
      </c>
      <c r="D94" s="71">
        <f>D95</f>
        <v>0</v>
      </c>
    </row>
    <row r="95" spans="1:4" x14ac:dyDescent="0.2">
      <c r="A95" s="47">
        <v>5610</v>
      </c>
      <c r="B95" s="67" t="s">
        <v>204</v>
      </c>
      <c r="C95" s="48">
        <f>C96</f>
        <v>0</v>
      </c>
      <c r="D95" s="48">
        <f>D96</f>
        <v>0</v>
      </c>
    </row>
    <row r="96" spans="1:4" x14ac:dyDescent="0.2">
      <c r="A96" s="47">
        <v>5611</v>
      </c>
      <c r="B96" s="67" t="s">
        <v>203</v>
      </c>
      <c r="C96" s="48">
        <v>0</v>
      </c>
      <c r="D96" s="48">
        <v>0</v>
      </c>
    </row>
    <row r="97" spans="1:4" x14ac:dyDescent="0.2">
      <c r="A97" s="50">
        <v>2110</v>
      </c>
      <c r="B97" s="53" t="s">
        <v>437</v>
      </c>
      <c r="C97" s="71">
        <f>SUM(C98:C102)</f>
        <v>3421676.57</v>
      </c>
      <c r="D97" s="71">
        <f>SUM(D98:D102)</f>
        <v>16351864.67</v>
      </c>
    </row>
    <row r="98" spans="1:4" x14ac:dyDescent="0.2">
      <c r="A98" s="47">
        <v>2111</v>
      </c>
      <c r="B98" s="67" t="s">
        <v>438</v>
      </c>
      <c r="C98" s="48">
        <v>1023440.4</v>
      </c>
      <c r="D98" s="48">
        <v>11093013.689999999</v>
      </c>
    </row>
    <row r="99" spans="1:4" x14ac:dyDescent="0.2">
      <c r="A99" s="47">
        <v>2112</v>
      </c>
      <c r="B99" s="67" t="s">
        <v>439</v>
      </c>
      <c r="C99" s="48">
        <v>300162.98</v>
      </c>
      <c r="D99" s="48">
        <v>925754.86</v>
      </c>
    </row>
    <row r="100" spans="1:4" x14ac:dyDescent="0.2">
      <c r="A100" s="47">
        <v>2112</v>
      </c>
      <c r="B100" s="67" t="s">
        <v>440</v>
      </c>
      <c r="C100" s="48">
        <v>2098073.19</v>
      </c>
      <c r="D100" s="48">
        <v>1059167.48</v>
      </c>
    </row>
    <row r="101" spans="1:4" x14ac:dyDescent="0.2">
      <c r="A101" s="47">
        <v>2115</v>
      </c>
      <c r="B101" s="67" t="s">
        <v>441</v>
      </c>
      <c r="C101" s="48">
        <v>0</v>
      </c>
      <c r="D101" s="48">
        <v>0</v>
      </c>
    </row>
    <row r="102" spans="1:4" x14ac:dyDescent="0.2">
      <c r="A102" s="47">
        <v>2114</v>
      </c>
      <c r="B102" s="67" t="s">
        <v>442</v>
      </c>
      <c r="C102" s="48">
        <v>0</v>
      </c>
      <c r="D102" s="48">
        <v>3273928.64</v>
      </c>
    </row>
    <row r="103" spans="1:4" x14ac:dyDescent="0.2">
      <c r="A103" s="47"/>
      <c r="B103" s="51" t="s">
        <v>443</v>
      </c>
      <c r="C103" s="71">
        <f>+C104</f>
        <v>0</v>
      </c>
      <c r="D103" s="71">
        <f>+D104</f>
        <v>0</v>
      </c>
    </row>
    <row r="104" spans="1:4" x14ac:dyDescent="0.2">
      <c r="A104" s="83">
        <v>3100</v>
      </c>
      <c r="B104" s="87" t="s">
        <v>570</v>
      </c>
      <c r="C104" s="74">
        <f>SUM(C105:C108)</f>
        <v>0</v>
      </c>
      <c r="D104" s="74">
        <f>SUM(D105:D108)</f>
        <v>0</v>
      </c>
    </row>
    <row r="105" spans="1:4" x14ac:dyDescent="0.2">
      <c r="A105" s="85"/>
      <c r="B105" s="88" t="s">
        <v>571</v>
      </c>
      <c r="C105" s="75">
        <v>0</v>
      </c>
      <c r="D105" s="75">
        <v>0</v>
      </c>
    </row>
    <row r="106" spans="1:4" x14ac:dyDescent="0.2">
      <c r="A106" s="85"/>
      <c r="B106" s="88" t="s">
        <v>556</v>
      </c>
      <c r="C106" s="75">
        <v>0</v>
      </c>
      <c r="D106" s="75">
        <v>0</v>
      </c>
    </row>
    <row r="107" spans="1:4" x14ac:dyDescent="0.2">
      <c r="A107" s="85"/>
      <c r="B107" s="88" t="s">
        <v>572</v>
      </c>
      <c r="C107" s="75">
        <v>0</v>
      </c>
      <c r="D107" s="75">
        <v>0</v>
      </c>
    </row>
    <row r="108" spans="1:4" x14ac:dyDescent="0.2">
      <c r="A108" s="85"/>
      <c r="B108" s="88" t="s">
        <v>573</v>
      </c>
      <c r="C108" s="75">
        <v>0</v>
      </c>
      <c r="D108" s="75">
        <v>0</v>
      </c>
    </row>
    <row r="109" spans="1:4" x14ac:dyDescent="0.2">
      <c r="A109" s="85"/>
      <c r="B109" s="89" t="s">
        <v>574</v>
      </c>
      <c r="C109" s="72">
        <f>+C110</f>
        <v>0</v>
      </c>
      <c r="D109" s="72">
        <f>+D110</f>
        <v>0</v>
      </c>
    </row>
    <row r="110" spans="1:4" x14ac:dyDescent="0.2">
      <c r="A110" s="83">
        <v>1270</v>
      </c>
      <c r="B110" s="84" t="s">
        <v>145</v>
      </c>
      <c r="C110" s="74">
        <f>+C111</f>
        <v>0</v>
      </c>
      <c r="D110" s="74">
        <f>+D111</f>
        <v>0</v>
      </c>
    </row>
    <row r="111" spans="1:4" x14ac:dyDescent="0.2">
      <c r="A111" s="85">
        <v>1273</v>
      </c>
      <c r="B111" s="86" t="s">
        <v>575</v>
      </c>
      <c r="C111" s="75">
        <v>0</v>
      </c>
      <c r="D111" s="75">
        <v>0</v>
      </c>
    </row>
    <row r="112" spans="1:4" x14ac:dyDescent="0.2">
      <c r="A112" s="85"/>
      <c r="B112" s="89" t="s">
        <v>576</v>
      </c>
      <c r="C112" s="72">
        <f>+C113+C135</f>
        <v>0</v>
      </c>
      <c r="D112" s="72">
        <f>+D113+D135</f>
        <v>-207255.08000000002</v>
      </c>
    </row>
    <row r="113" spans="1:4" x14ac:dyDescent="0.2">
      <c r="A113" s="83">
        <v>4300</v>
      </c>
      <c r="B113" s="87" t="s">
        <v>617</v>
      </c>
      <c r="C113" s="74">
        <f>C127+C114+C117+C123+C125</f>
        <v>0</v>
      </c>
      <c r="D113" s="90">
        <f>D127+D114+D117+D123+D125</f>
        <v>0</v>
      </c>
    </row>
    <row r="114" spans="1:4" x14ac:dyDescent="0.2">
      <c r="A114" s="83">
        <v>4310</v>
      </c>
      <c r="B114" s="87" t="s">
        <v>339</v>
      </c>
      <c r="C114" s="74">
        <f>SUM(C115:C116)</f>
        <v>0</v>
      </c>
      <c r="D114" s="74">
        <f>SUM(D115:D116)</f>
        <v>0</v>
      </c>
    </row>
    <row r="115" spans="1:4" x14ac:dyDescent="0.2">
      <c r="A115" s="85">
        <v>4311</v>
      </c>
      <c r="B115" s="88" t="s">
        <v>338</v>
      </c>
      <c r="C115" s="75">
        <v>0</v>
      </c>
      <c r="D115" s="157">
        <v>0</v>
      </c>
    </row>
    <row r="116" spans="1:4" x14ac:dyDescent="0.2">
      <c r="A116" s="85">
        <v>4319</v>
      </c>
      <c r="B116" s="88" t="s">
        <v>337</v>
      </c>
      <c r="C116" s="75">
        <v>0</v>
      </c>
      <c r="D116" s="157">
        <v>0</v>
      </c>
    </row>
    <row r="117" spans="1:4" x14ac:dyDescent="0.2">
      <c r="A117" s="83">
        <v>4320</v>
      </c>
      <c r="B117" s="87" t="s">
        <v>336</v>
      </c>
      <c r="C117" s="74">
        <f>SUM(C118:C122)</f>
        <v>0</v>
      </c>
      <c r="D117" s="74">
        <f>SUM(D118:D122)</f>
        <v>0</v>
      </c>
    </row>
    <row r="118" spans="1:4" x14ac:dyDescent="0.2">
      <c r="A118" s="85">
        <v>4321</v>
      </c>
      <c r="B118" s="88" t="s">
        <v>335</v>
      </c>
      <c r="C118" s="75">
        <v>0</v>
      </c>
      <c r="D118" s="157">
        <v>0</v>
      </c>
    </row>
    <row r="119" spans="1:4" x14ac:dyDescent="0.2">
      <c r="A119" s="85">
        <v>4322</v>
      </c>
      <c r="B119" s="88" t="s">
        <v>334</v>
      </c>
      <c r="C119" s="75">
        <v>0</v>
      </c>
      <c r="D119" s="157">
        <v>0</v>
      </c>
    </row>
    <row r="120" spans="1:4" x14ac:dyDescent="0.2">
      <c r="A120" s="85">
        <v>4323</v>
      </c>
      <c r="B120" s="88" t="s">
        <v>333</v>
      </c>
      <c r="C120" s="75">
        <v>0</v>
      </c>
      <c r="D120" s="157">
        <v>0</v>
      </c>
    </row>
    <row r="121" spans="1:4" x14ac:dyDescent="0.2">
      <c r="A121" s="85">
        <v>4324</v>
      </c>
      <c r="B121" s="88" t="s">
        <v>332</v>
      </c>
      <c r="C121" s="75">
        <v>0</v>
      </c>
      <c r="D121" s="157">
        <v>0</v>
      </c>
    </row>
    <row r="122" spans="1:4" x14ac:dyDescent="0.2">
      <c r="A122" s="85">
        <v>4325</v>
      </c>
      <c r="B122" s="88" t="s">
        <v>331</v>
      </c>
      <c r="C122" s="75">
        <v>0</v>
      </c>
      <c r="D122" s="157">
        <v>0</v>
      </c>
    </row>
    <row r="123" spans="1:4" x14ac:dyDescent="0.2">
      <c r="A123" s="83">
        <v>4330</v>
      </c>
      <c r="B123" s="87" t="s">
        <v>330</v>
      </c>
      <c r="C123" s="74">
        <f>C124</f>
        <v>0</v>
      </c>
      <c r="D123" s="74">
        <f>D124</f>
        <v>0</v>
      </c>
    </row>
    <row r="124" spans="1:4" x14ac:dyDescent="0.2">
      <c r="A124" s="85">
        <v>4331</v>
      </c>
      <c r="B124" s="88" t="s">
        <v>330</v>
      </c>
      <c r="C124" s="75">
        <v>0</v>
      </c>
      <c r="D124" s="157">
        <v>0</v>
      </c>
    </row>
    <row r="125" spans="1:4" x14ac:dyDescent="0.2">
      <c r="A125" s="83">
        <v>4340</v>
      </c>
      <c r="B125" s="87" t="s">
        <v>329</v>
      </c>
      <c r="C125" s="74">
        <f>C126</f>
        <v>0</v>
      </c>
      <c r="D125" s="74">
        <f>D126</f>
        <v>0</v>
      </c>
    </row>
    <row r="126" spans="1:4" x14ac:dyDescent="0.2">
      <c r="A126" s="85">
        <v>4341</v>
      </c>
      <c r="B126" s="88" t="s">
        <v>329</v>
      </c>
      <c r="C126" s="75">
        <v>0</v>
      </c>
      <c r="D126" s="157">
        <v>0</v>
      </c>
    </row>
    <row r="127" spans="1:4" x14ac:dyDescent="0.2">
      <c r="A127" s="154">
        <v>4390</v>
      </c>
      <c r="B127" s="158" t="s">
        <v>323</v>
      </c>
      <c r="C127" s="159">
        <f>SUM(C128:C134)</f>
        <v>0</v>
      </c>
      <c r="D127" s="159">
        <f>SUM(D128:D134)</f>
        <v>0</v>
      </c>
    </row>
    <row r="128" spans="1:4" x14ac:dyDescent="0.2">
      <c r="A128" s="160">
        <v>4392</v>
      </c>
      <c r="B128" s="161" t="s">
        <v>328</v>
      </c>
      <c r="C128" s="162">
        <v>0</v>
      </c>
      <c r="D128" s="162">
        <v>0</v>
      </c>
    </row>
    <row r="129" spans="1:4" x14ac:dyDescent="0.2">
      <c r="A129" s="160">
        <v>4393</v>
      </c>
      <c r="B129" s="161" t="s">
        <v>327</v>
      </c>
      <c r="C129" s="162">
        <v>0</v>
      </c>
      <c r="D129" s="162">
        <v>0</v>
      </c>
    </row>
    <row r="130" spans="1:4" x14ac:dyDescent="0.2">
      <c r="A130" s="160">
        <v>4394</v>
      </c>
      <c r="B130" s="161" t="s">
        <v>326</v>
      </c>
      <c r="C130" s="162">
        <v>0</v>
      </c>
      <c r="D130" s="162">
        <v>0</v>
      </c>
    </row>
    <row r="131" spans="1:4" x14ac:dyDescent="0.2">
      <c r="A131" s="160">
        <v>4395</v>
      </c>
      <c r="B131" s="161" t="s">
        <v>209</v>
      </c>
      <c r="C131" s="162">
        <v>0</v>
      </c>
      <c r="D131" s="162">
        <v>0</v>
      </c>
    </row>
    <row r="132" spans="1:4" x14ac:dyDescent="0.2">
      <c r="A132" s="160">
        <v>4396</v>
      </c>
      <c r="B132" s="161" t="s">
        <v>325</v>
      </c>
      <c r="C132" s="162">
        <v>0</v>
      </c>
      <c r="D132" s="162">
        <v>0</v>
      </c>
    </row>
    <row r="133" spans="1:4" x14ac:dyDescent="0.2">
      <c r="A133" s="160">
        <v>4397</v>
      </c>
      <c r="B133" s="161" t="s">
        <v>324</v>
      </c>
      <c r="C133" s="162">
        <v>0</v>
      </c>
      <c r="D133" s="162">
        <v>0</v>
      </c>
    </row>
    <row r="134" spans="1:4" x14ac:dyDescent="0.2">
      <c r="A134" s="85">
        <v>4399</v>
      </c>
      <c r="B134" s="88" t="s">
        <v>323</v>
      </c>
      <c r="C134" s="75">
        <v>0</v>
      </c>
      <c r="D134" s="75">
        <v>0</v>
      </c>
    </row>
    <row r="135" spans="1:4" x14ac:dyDescent="0.2">
      <c r="A135" s="50">
        <v>1120</v>
      </c>
      <c r="B135" s="53" t="s">
        <v>444</v>
      </c>
      <c r="C135" s="71">
        <f>SUM(C136:C144)</f>
        <v>0</v>
      </c>
      <c r="D135" s="71">
        <f>SUM(D136:D144)</f>
        <v>-207255.08000000002</v>
      </c>
    </row>
    <row r="136" spans="1:4" x14ac:dyDescent="0.2">
      <c r="A136" s="47">
        <v>1124</v>
      </c>
      <c r="B136" s="91" t="s">
        <v>445</v>
      </c>
      <c r="C136" s="92">
        <v>0</v>
      </c>
      <c r="D136" s="48">
        <v>0</v>
      </c>
    </row>
    <row r="137" spans="1:4" x14ac:dyDescent="0.2">
      <c r="A137" s="47">
        <v>1124</v>
      </c>
      <c r="B137" s="91" t="s">
        <v>446</v>
      </c>
      <c r="C137" s="92">
        <v>0</v>
      </c>
      <c r="D137" s="48">
        <v>0</v>
      </c>
    </row>
    <row r="138" spans="1:4" x14ac:dyDescent="0.2">
      <c r="A138" s="47">
        <v>1124</v>
      </c>
      <c r="B138" s="91" t="s">
        <v>447</v>
      </c>
      <c r="C138" s="92">
        <v>0</v>
      </c>
      <c r="D138" s="48">
        <v>0</v>
      </c>
    </row>
    <row r="139" spans="1:4" x14ac:dyDescent="0.2">
      <c r="A139" s="47">
        <v>1124</v>
      </c>
      <c r="B139" s="91" t="s">
        <v>448</v>
      </c>
      <c r="C139" s="92">
        <v>0</v>
      </c>
      <c r="D139" s="48">
        <v>0</v>
      </c>
    </row>
    <row r="140" spans="1:4" x14ac:dyDescent="0.2">
      <c r="A140" s="47">
        <v>1124</v>
      </c>
      <c r="B140" s="91" t="s">
        <v>449</v>
      </c>
      <c r="C140" s="48">
        <v>0</v>
      </c>
      <c r="D140" s="48">
        <v>0</v>
      </c>
    </row>
    <row r="141" spans="1:4" x14ac:dyDescent="0.2">
      <c r="A141" s="47">
        <v>1124</v>
      </c>
      <c r="B141" s="91" t="s">
        <v>450</v>
      </c>
      <c r="C141" s="48">
        <v>0</v>
      </c>
      <c r="D141" s="48">
        <v>0</v>
      </c>
    </row>
    <row r="142" spans="1:4" x14ac:dyDescent="0.2">
      <c r="A142" s="47">
        <v>1122</v>
      </c>
      <c r="B142" s="91" t="s">
        <v>451</v>
      </c>
      <c r="C142" s="48">
        <v>0</v>
      </c>
      <c r="D142" s="48">
        <v>-27255.08</v>
      </c>
    </row>
    <row r="143" spans="1:4" x14ac:dyDescent="0.2">
      <c r="A143" s="47">
        <v>1122</v>
      </c>
      <c r="B143" s="91" t="s">
        <v>452</v>
      </c>
      <c r="C143" s="92">
        <v>0</v>
      </c>
      <c r="D143" s="48">
        <v>0</v>
      </c>
    </row>
    <row r="144" spans="1:4" x14ac:dyDescent="0.2">
      <c r="A144" s="47">
        <v>1122</v>
      </c>
      <c r="B144" s="91" t="s">
        <v>453</v>
      </c>
      <c r="C144" s="48">
        <v>0</v>
      </c>
      <c r="D144" s="48">
        <v>-180000</v>
      </c>
    </row>
    <row r="145" spans="1:4" x14ac:dyDescent="0.2">
      <c r="A145" s="47"/>
      <c r="B145" s="54" t="s">
        <v>454</v>
      </c>
      <c r="C145" s="71">
        <f>C48+C49+C103-C109-C112</f>
        <v>26084680.039999999</v>
      </c>
      <c r="D145" s="71">
        <f>D48+D49+D103-D109-D112</f>
        <v>34546720.420000002</v>
      </c>
    </row>
    <row r="147" spans="1:4" x14ac:dyDescent="0.2">
      <c r="B147" s="67" t="s">
        <v>202</v>
      </c>
    </row>
  </sheetData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del trimestre anterior" sqref="D63 D54 C49:D49 C54:C65"/>
    <dataValidation allowBlank="1" showInputMessage="1" showErrorMessage="1" prompt="Saldo al 31 de diciembre del año anterior que se presenta" sqref="D8 D47 D20"/>
    <dataValidation allowBlank="1" showInputMessage="1" showErrorMessage="1" prompt="Importe final del periodo que corresponde la información financiera trimestral que se presenta." sqref="C47 C8 D64:D65 D55:D62 C20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1"/>
    </sheetView>
  </sheetViews>
  <sheetFormatPr baseColWidth="10" defaultColWidth="11.42578125" defaultRowHeight="11.25" x14ac:dyDescent="0.2"/>
  <cols>
    <col min="1" max="1" width="3.28515625" style="56" customWidth="1"/>
    <col min="2" max="2" width="63.140625" style="56" customWidth="1"/>
    <col min="3" max="3" width="17.7109375" style="56" customWidth="1"/>
    <col min="4" max="16384" width="11.42578125" style="56"/>
  </cols>
  <sheetData>
    <row r="1" spans="1:3" s="93" customFormat="1" x14ac:dyDescent="0.25">
      <c r="A1" s="199" t="s">
        <v>625</v>
      </c>
      <c r="B1" s="200"/>
      <c r="C1" s="201"/>
    </row>
    <row r="2" spans="1:3" s="93" customFormat="1" x14ac:dyDescent="0.25">
      <c r="A2" s="202" t="s">
        <v>455</v>
      </c>
      <c r="B2" s="203"/>
      <c r="C2" s="204"/>
    </row>
    <row r="3" spans="1:3" s="93" customFormat="1" x14ac:dyDescent="0.25">
      <c r="A3" s="202" t="s">
        <v>583</v>
      </c>
      <c r="B3" s="203"/>
      <c r="C3" s="204"/>
    </row>
    <row r="4" spans="1:3" s="94" customFormat="1" x14ac:dyDescent="0.2">
      <c r="A4" s="205" t="s">
        <v>456</v>
      </c>
      <c r="B4" s="206"/>
      <c r="C4" s="207"/>
    </row>
    <row r="5" spans="1:3" s="94" customFormat="1" x14ac:dyDescent="0.2">
      <c r="A5" s="217" t="s">
        <v>551</v>
      </c>
      <c r="B5" s="218"/>
      <c r="C5" s="163">
        <v>2024</v>
      </c>
    </row>
    <row r="6" spans="1:3" x14ac:dyDescent="0.2">
      <c r="A6" s="55" t="s">
        <v>457</v>
      </c>
      <c r="B6" s="55"/>
      <c r="C6" s="95">
        <v>128076084.89</v>
      </c>
    </row>
    <row r="7" spans="1:3" x14ac:dyDescent="0.2">
      <c r="B7" s="96"/>
      <c r="C7" s="97"/>
    </row>
    <row r="8" spans="1:3" x14ac:dyDescent="0.2">
      <c r="A8" s="98" t="s">
        <v>458</v>
      </c>
      <c r="B8" s="98"/>
      <c r="C8" s="99">
        <f>SUM(C9:C14)</f>
        <v>0</v>
      </c>
    </row>
    <row r="9" spans="1:3" x14ac:dyDescent="0.2">
      <c r="A9" s="100" t="s">
        <v>459</v>
      </c>
      <c r="B9" s="101" t="s">
        <v>339</v>
      </c>
      <c r="C9" s="102">
        <v>0</v>
      </c>
    </row>
    <row r="10" spans="1:3" x14ac:dyDescent="0.2">
      <c r="A10" s="57" t="s">
        <v>460</v>
      </c>
      <c r="B10" s="103" t="s">
        <v>461</v>
      </c>
      <c r="C10" s="102">
        <v>0</v>
      </c>
    </row>
    <row r="11" spans="1:3" x14ac:dyDescent="0.2">
      <c r="A11" s="57" t="s">
        <v>462</v>
      </c>
      <c r="B11" s="103" t="s">
        <v>330</v>
      </c>
      <c r="C11" s="102">
        <v>0</v>
      </c>
    </row>
    <row r="12" spans="1:3" x14ac:dyDescent="0.2">
      <c r="A12" s="57" t="s">
        <v>463</v>
      </c>
      <c r="B12" s="103" t="s">
        <v>329</v>
      </c>
      <c r="C12" s="102">
        <v>0</v>
      </c>
    </row>
    <row r="13" spans="1:3" x14ac:dyDescent="0.2">
      <c r="A13" s="57" t="s">
        <v>464</v>
      </c>
      <c r="B13" s="103" t="s">
        <v>323</v>
      </c>
      <c r="C13" s="102">
        <v>0</v>
      </c>
    </row>
    <row r="14" spans="1:3" x14ac:dyDescent="0.2">
      <c r="A14" s="104" t="s">
        <v>465</v>
      </c>
      <c r="B14" s="105" t="s">
        <v>466</v>
      </c>
      <c r="C14" s="102">
        <v>0</v>
      </c>
    </row>
    <row r="15" spans="1:3" x14ac:dyDescent="0.2">
      <c r="B15" s="106"/>
      <c r="C15" s="107"/>
    </row>
    <row r="16" spans="1:3" x14ac:dyDescent="0.2">
      <c r="A16" s="98" t="s">
        <v>618</v>
      </c>
      <c r="B16" s="96"/>
      <c r="C16" s="99">
        <f>SUM(C17:C19)</f>
        <v>0</v>
      </c>
    </row>
    <row r="17" spans="1:3" x14ac:dyDescent="0.2">
      <c r="A17" s="108">
        <v>3.1</v>
      </c>
      <c r="B17" s="103" t="s">
        <v>468</v>
      </c>
      <c r="C17" s="102">
        <v>0</v>
      </c>
    </row>
    <row r="18" spans="1:3" x14ac:dyDescent="0.2">
      <c r="A18" s="58">
        <v>3.2</v>
      </c>
      <c r="B18" s="103" t="s">
        <v>469</v>
      </c>
      <c r="C18" s="102">
        <v>0</v>
      </c>
    </row>
    <row r="19" spans="1:3" x14ac:dyDescent="0.2">
      <c r="A19" s="58">
        <v>3.3</v>
      </c>
      <c r="B19" s="105" t="s">
        <v>470</v>
      </c>
      <c r="C19" s="109">
        <v>0</v>
      </c>
    </row>
    <row r="20" spans="1:3" x14ac:dyDescent="0.2">
      <c r="B20" s="110"/>
      <c r="C20" s="111"/>
    </row>
    <row r="21" spans="1:3" x14ac:dyDescent="0.2">
      <c r="A21" s="59" t="s">
        <v>579</v>
      </c>
      <c r="B21" s="59"/>
      <c r="C21" s="95">
        <f>C6+C8-C16</f>
        <v>128076084.89</v>
      </c>
    </row>
    <row r="23" spans="1:3" x14ac:dyDescent="0.2">
      <c r="B23" s="56" t="s">
        <v>202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sqref="A1:C1"/>
    </sheetView>
  </sheetViews>
  <sheetFormatPr baseColWidth="10" defaultColWidth="11.42578125" defaultRowHeight="11.25" x14ac:dyDescent="0.2"/>
  <cols>
    <col min="1" max="1" width="3.7109375" style="56" customWidth="1"/>
    <col min="2" max="2" width="62.140625" style="56" customWidth="1"/>
    <col min="3" max="3" width="17.7109375" style="56" customWidth="1"/>
    <col min="4" max="16384" width="11.42578125" style="56"/>
  </cols>
  <sheetData>
    <row r="1" spans="1:3" s="112" customFormat="1" ht="18.95" customHeight="1" x14ac:dyDescent="0.25">
      <c r="A1" s="208" t="s">
        <v>625</v>
      </c>
      <c r="B1" s="209"/>
      <c r="C1" s="210"/>
    </row>
    <row r="2" spans="1:3" s="112" customFormat="1" ht="18.95" customHeight="1" x14ac:dyDescent="0.25">
      <c r="A2" s="211" t="s">
        <v>503</v>
      </c>
      <c r="B2" s="212"/>
      <c r="C2" s="213"/>
    </row>
    <row r="3" spans="1:3" s="112" customFormat="1" ht="18.95" customHeight="1" x14ac:dyDescent="0.25">
      <c r="A3" s="211" t="s">
        <v>583</v>
      </c>
      <c r="B3" s="212"/>
      <c r="C3" s="213"/>
    </row>
    <row r="4" spans="1:3" x14ac:dyDescent="0.2">
      <c r="A4" s="205" t="s">
        <v>456</v>
      </c>
      <c r="B4" s="206"/>
      <c r="C4" s="207"/>
    </row>
    <row r="5" spans="1:3" ht="22.15" customHeight="1" x14ac:dyDescent="0.2">
      <c r="A5" s="219" t="s">
        <v>551</v>
      </c>
      <c r="B5" s="220"/>
      <c r="C5" s="163">
        <v>2024</v>
      </c>
    </row>
    <row r="6" spans="1:3" x14ac:dyDescent="0.2">
      <c r="A6" s="62" t="s">
        <v>502</v>
      </c>
      <c r="B6" s="55"/>
      <c r="C6" s="113">
        <v>124600422.20999999</v>
      </c>
    </row>
    <row r="7" spans="1:3" x14ac:dyDescent="0.2">
      <c r="A7" s="61"/>
      <c r="B7" s="96"/>
      <c r="C7" s="114"/>
    </row>
    <row r="8" spans="1:3" x14ac:dyDescent="0.2">
      <c r="A8" s="98" t="s">
        <v>501</v>
      </c>
      <c r="B8" s="115"/>
      <c r="C8" s="99">
        <f>SUM(C9:C29)</f>
        <v>24427875.490000002</v>
      </c>
    </row>
    <row r="9" spans="1:3" x14ac:dyDescent="0.2">
      <c r="A9" s="116">
        <v>2.1</v>
      </c>
      <c r="B9" s="117" t="s">
        <v>308</v>
      </c>
      <c r="C9" s="118">
        <v>0</v>
      </c>
    </row>
    <row r="10" spans="1:3" x14ac:dyDescent="0.2">
      <c r="A10" s="116">
        <v>2.2000000000000002</v>
      </c>
      <c r="B10" s="117" t="s">
        <v>311</v>
      </c>
      <c r="C10" s="118">
        <v>4800035.63</v>
      </c>
    </row>
    <row r="11" spans="1:3" x14ac:dyDescent="0.2">
      <c r="A11" s="119">
        <v>2.2999999999999998</v>
      </c>
      <c r="B11" s="120" t="s">
        <v>128</v>
      </c>
      <c r="C11" s="118">
        <v>840681.88</v>
      </c>
    </row>
    <row r="12" spans="1:3" x14ac:dyDescent="0.2">
      <c r="A12" s="119">
        <v>2.4</v>
      </c>
      <c r="B12" s="120" t="s">
        <v>129</v>
      </c>
      <c r="C12" s="118">
        <v>0</v>
      </c>
    </row>
    <row r="13" spans="1:3" x14ac:dyDescent="0.2">
      <c r="A13" s="119">
        <v>2.5</v>
      </c>
      <c r="B13" s="120" t="s">
        <v>130</v>
      </c>
      <c r="C13" s="118">
        <v>306502.17</v>
      </c>
    </row>
    <row r="14" spans="1:3" x14ac:dyDescent="0.2">
      <c r="A14" s="119">
        <v>2.6</v>
      </c>
      <c r="B14" s="120" t="s">
        <v>131</v>
      </c>
      <c r="C14" s="118">
        <v>3237489.82</v>
      </c>
    </row>
    <row r="15" spans="1:3" x14ac:dyDescent="0.2">
      <c r="A15" s="119">
        <v>2.7</v>
      </c>
      <c r="B15" s="120" t="s">
        <v>132</v>
      </c>
      <c r="C15" s="118">
        <v>0</v>
      </c>
    </row>
    <row r="16" spans="1:3" x14ac:dyDescent="0.2">
      <c r="A16" s="119">
        <v>2.8</v>
      </c>
      <c r="B16" s="120" t="s">
        <v>133</v>
      </c>
      <c r="C16" s="118">
        <v>4219444.7300000004</v>
      </c>
    </row>
    <row r="17" spans="1:3" x14ac:dyDescent="0.2">
      <c r="A17" s="119">
        <v>2.9</v>
      </c>
      <c r="B17" s="120" t="s">
        <v>135</v>
      </c>
      <c r="C17" s="118">
        <v>0</v>
      </c>
    </row>
    <row r="18" spans="1:3" x14ac:dyDescent="0.2">
      <c r="A18" s="119" t="s">
        <v>500</v>
      </c>
      <c r="B18" s="120" t="s">
        <v>499</v>
      </c>
      <c r="C18" s="118">
        <v>0</v>
      </c>
    </row>
    <row r="19" spans="1:3" x14ac:dyDescent="0.2">
      <c r="A19" s="119" t="s">
        <v>498</v>
      </c>
      <c r="B19" s="120" t="s">
        <v>139</v>
      </c>
      <c r="C19" s="118">
        <v>0</v>
      </c>
    </row>
    <row r="20" spans="1:3" x14ac:dyDescent="0.2">
      <c r="A20" s="119" t="s">
        <v>497</v>
      </c>
      <c r="B20" s="120" t="s">
        <v>496</v>
      </c>
      <c r="C20" s="118">
        <v>11023721.26</v>
      </c>
    </row>
    <row r="21" spans="1:3" x14ac:dyDescent="0.2">
      <c r="A21" s="119" t="s">
        <v>495</v>
      </c>
      <c r="B21" s="120" t="s">
        <v>494</v>
      </c>
      <c r="C21" s="118">
        <v>0</v>
      </c>
    </row>
    <row r="22" spans="1:3" x14ac:dyDescent="0.2">
      <c r="A22" s="119" t="s">
        <v>493</v>
      </c>
      <c r="B22" s="120" t="s">
        <v>492</v>
      </c>
      <c r="C22" s="118">
        <v>0</v>
      </c>
    </row>
    <row r="23" spans="1:3" x14ac:dyDescent="0.2">
      <c r="A23" s="119" t="s">
        <v>491</v>
      </c>
      <c r="B23" s="120" t="s">
        <v>490</v>
      </c>
      <c r="C23" s="118">
        <v>0</v>
      </c>
    </row>
    <row r="24" spans="1:3" x14ac:dyDescent="0.2">
      <c r="A24" s="119" t="s">
        <v>489</v>
      </c>
      <c r="B24" s="120" t="s">
        <v>488</v>
      </c>
      <c r="C24" s="118">
        <v>0</v>
      </c>
    </row>
    <row r="25" spans="1:3" x14ac:dyDescent="0.2">
      <c r="A25" s="119" t="s">
        <v>487</v>
      </c>
      <c r="B25" s="120" t="s">
        <v>486</v>
      </c>
      <c r="C25" s="118">
        <v>0</v>
      </c>
    </row>
    <row r="26" spans="1:3" x14ac:dyDescent="0.2">
      <c r="A26" s="119" t="s">
        <v>485</v>
      </c>
      <c r="B26" s="120" t="s">
        <v>484</v>
      </c>
      <c r="C26" s="118">
        <v>0</v>
      </c>
    </row>
    <row r="27" spans="1:3" x14ac:dyDescent="0.2">
      <c r="A27" s="119" t="s">
        <v>483</v>
      </c>
      <c r="B27" s="120" t="s">
        <v>482</v>
      </c>
      <c r="C27" s="118">
        <v>0</v>
      </c>
    </row>
    <row r="28" spans="1:3" x14ac:dyDescent="0.2">
      <c r="A28" s="119" t="s">
        <v>481</v>
      </c>
      <c r="B28" s="120" t="s">
        <v>480</v>
      </c>
      <c r="C28" s="118">
        <v>0</v>
      </c>
    </row>
    <row r="29" spans="1:3" x14ac:dyDescent="0.2">
      <c r="A29" s="119" t="s">
        <v>479</v>
      </c>
      <c r="B29" s="117" t="s">
        <v>478</v>
      </c>
      <c r="C29" s="118">
        <v>0</v>
      </c>
    </row>
    <row r="30" spans="1:3" x14ac:dyDescent="0.2">
      <c r="A30" s="121"/>
      <c r="B30" s="122"/>
      <c r="C30" s="123"/>
    </row>
    <row r="31" spans="1:3" x14ac:dyDescent="0.2">
      <c r="A31" s="124" t="s">
        <v>477</v>
      </c>
      <c r="B31" s="125"/>
      <c r="C31" s="126">
        <f>SUM(C32:C38)</f>
        <v>4782099.45</v>
      </c>
    </row>
    <row r="32" spans="1:3" x14ac:dyDescent="0.2">
      <c r="A32" s="119" t="s">
        <v>476</v>
      </c>
      <c r="B32" s="120" t="s">
        <v>233</v>
      </c>
      <c r="C32" s="118">
        <v>4782099.45</v>
      </c>
    </row>
    <row r="33" spans="1:3" x14ac:dyDescent="0.2">
      <c r="A33" s="119" t="s">
        <v>475</v>
      </c>
      <c r="B33" s="120" t="s">
        <v>224</v>
      </c>
      <c r="C33" s="118">
        <v>0</v>
      </c>
    </row>
    <row r="34" spans="1:3" x14ac:dyDescent="0.2">
      <c r="A34" s="119" t="s">
        <v>474</v>
      </c>
      <c r="B34" s="120" t="s">
        <v>221</v>
      </c>
      <c r="C34" s="118">
        <v>0</v>
      </c>
    </row>
    <row r="35" spans="1:3" x14ac:dyDescent="0.2">
      <c r="A35" s="119" t="s">
        <v>473</v>
      </c>
      <c r="B35" s="120" t="s">
        <v>215</v>
      </c>
      <c r="C35" s="118">
        <v>0</v>
      </c>
    </row>
    <row r="36" spans="1:3" x14ac:dyDescent="0.2">
      <c r="A36" s="119" t="s">
        <v>472</v>
      </c>
      <c r="B36" s="120" t="s">
        <v>204</v>
      </c>
      <c r="C36" s="118">
        <v>0</v>
      </c>
    </row>
    <row r="37" spans="1:3" x14ac:dyDescent="0.2">
      <c r="A37" s="119" t="s">
        <v>619</v>
      </c>
      <c r="B37" s="120" t="s">
        <v>620</v>
      </c>
      <c r="C37" s="118">
        <v>0</v>
      </c>
    </row>
    <row r="38" spans="1:3" x14ac:dyDescent="0.2">
      <c r="A38" s="119" t="s">
        <v>621</v>
      </c>
      <c r="B38" s="117" t="s">
        <v>471</v>
      </c>
      <c r="C38" s="127">
        <v>0</v>
      </c>
    </row>
    <row r="39" spans="1:3" x14ac:dyDescent="0.2">
      <c r="A39" s="61"/>
      <c r="B39" s="128"/>
      <c r="C39" s="129"/>
    </row>
    <row r="40" spans="1:3" x14ac:dyDescent="0.2">
      <c r="A40" s="60" t="s">
        <v>580</v>
      </c>
      <c r="B40" s="55"/>
      <c r="C40" s="95">
        <f>C6-C8+C31</f>
        <v>104954646.17</v>
      </c>
    </row>
    <row r="42" spans="1:3" x14ac:dyDescent="0.2">
      <c r="B42" s="56" t="s">
        <v>202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67" customWidth="1"/>
    <col min="2" max="2" width="68.5703125" style="67" bestFit="1" customWidth="1"/>
    <col min="3" max="3" width="17.42578125" style="67" bestFit="1" customWidth="1"/>
    <col min="4" max="5" width="23.7109375" style="67" bestFit="1" customWidth="1"/>
    <col min="6" max="6" width="19.28515625" style="67" customWidth="1"/>
    <col min="7" max="7" width="20.5703125" style="67" customWidth="1"/>
    <col min="8" max="10" width="20.28515625" style="67" customWidth="1"/>
    <col min="11" max="16384" width="9.140625" style="67"/>
  </cols>
  <sheetData>
    <row r="1" spans="1:10" ht="18.95" customHeight="1" x14ac:dyDescent="0.2">
      <c r="A1" s="198" t="s">
        <v>625</v>
      </c>
      <c r="B1" s="214"/>
      <c r="C1" s="214"/>
      <c r="D1" s="214"/>
      <c r="E1" s="214"/>
      <c r="F1" s="214"/>
      <c r="G1" s="42" t="s">
        <v>60</v>
      </c>
      <c r="H1" s="43">
        <v>2024</v>
      </c>
    </row>
    <row r="2" spans="1:10" ht="18.95" customHeight="1" x14ac:dyDescent="0.2">
      <c r="A2" s="198" t="s">
        <v>552</v>
      </c>
      <c r="B2" s="214"/>
      <c r="C2" s="214"/>
      <c r="D2" s="214"/>
      <c r="E2" s="214"/>
      <c r="F2" s="214"/>
      <c r="G2" s="42" t="s">
        <v>62</v>
      </c>
      <c r="H2" s="43" t="s">
        <v>553</v>
      </c>
    </row>
    <row r="3" spans="1:10" ht="18.95" customHeight="1" x14ac:dyDescent="0.2">
      <c r="A3" s="215" t="s">
        <v>583</v>
      </c>
      <c r="B3" s="216"/>
      <c r="C3" s="216"/>
      <c r="D3" s="216"/>
      <c r="E3" s="216"/>
      <c r="F3" s="216"/>
      <c r="G3" s="42" t="s">
        <v>63</v>
      </c>
      <c r="H3" s="43">
        <v>4</v>
      </c>
    </row>
    <row r="4" spans="1:10" x14ac:dyDescent="0.2">
      <c r="A4" s="215" t="str">
        <f>'[3]Notas a los Edos Financieros'!A4</f>
        <v>(Cifras en Pesos)</v>
      </c>
      <c r="B4" s="216"/>
      <c r="C4" s="216"/>
      <c r="D4" s="216"/>
      <c r="E4" s="216"/>
      <c r="F4" s="216"/>
      <c r="G4" s="176"/>
      <c r="H4" s="176"/>
    </row>
    <row r="5" spans="1:10" x14ac:dyDescent="0.2">
      <c r="A5" s="44" t="s">
        <v>64</v>
      </c>
      <c r="B5" s="45"/>
      <c r="C5" s="45"/>
      <c r="D5" s="45"/>
      <c r="E5" s="45"/>
      <c r="F5" s="45"/>
      <c r="G5" s="45"/>
      <c r="H5" s="45"/>
    </row>
    <row r="8" spans="1:10" x14ac:dyDescent="0.2">
      <c r="A8" s="46" t="s">
        <v>66</v>
      </c>
      <c r="B8" s="46" t="s">
        <v>551</v>
      </c>
      <c r="C8" s="46" t="s">
        <v>550</v>
      </c>
      <c r="D8" s="46" t="s">
        <v>549</v>
      </c>
      <c r="E8" s="46" t="s">
        <v>548</v>
      </c>
      <c r="F8" s="46" t="s">
        <v>547</v>
      </c>
      <c r="G8" s="46" t="s">
        <v>542</v>
      </c>
      <c r="H8" s="46" t="s">
        <v>546</v>
      </c>
      <c r="I8" s="46" t="s">
        <v>545</v>
      </c>
      <c r="J8" s="46" t="s">
        <v>544</v>
      </c>
    </row>
    <row r="9" spans="1:10" s="52" customFormat="1" x14ac:dyDescent="0.2">
      <c r="A9" s="50">
        <v>7000</v>
      </c>
      <c r="B9" s="52" t="s">
        <v>543</v>
      </c>
    </row>
    <row r="10" spans="1:10" x14ac:dyDescent="0.2">
      <c r="A10" s="67">
        <v>7110</v>
      </c>
      <c r="B10" s="67" t="s">
        <v>542</v>
      </c>
      <c r="C10" s="48">
        <v>0</v>
      </c>
      <c r="D10" s="48">
        <v>0</v>
      </c>
      <c r="E10" s="48">
        <v>0</v>
      </c>
      <c r="F10" s="48">
        <f>C10+D10+E10</f>
        <v>0</v>
      </c>
    </row>
    <row r="11" spans="1:10" x14ac:dyDescent="0.2">
      <c r="A11" s="67">
        <v>7120</v>
      </c>
      <c r="B11" s="67" t="s">
        <v>541</v>
      </c>
      <c r="C11" s="48">
        <v>0</v>
      </c>
      <c r="D11" s="48">
        <v>0</v>
      </c>
      <c r="E11" s="48">
        <v>0</v>
      </c>
      <c r="F11" s="48">
        <f t="shared" ref="F11:F35" si="0">C11+D11+E11</f>
        <v>0</v>
      </c>
    </row>
    <row r="12" spans="1:10" x14ac:dyDescent="0.2">
      <c r="A12" s="67">
        <v>7130</v>
      </c>
      <c r="B12" s="67" t="s">
        <v>540</v>
      </c>
      <c r="C12" s="48">
        <v>0</v>
      </c>
      <c r="D12" s="48">
        <v>0</v>
      </c>
      <c r="E12" s="48">
        <v>0</v>
      </c>
      <c r="F12" s="48">
        <f t="shared" si="0"/>
        <v>0</v>
      </c>
    </row>
    <row r="13" spans="1:10" x14ac:dyDescent="0.2">
      <c r="A13" s="67">
        <v>7140</v>
      </c>
      <c r="B13" s="67" t="s">
        <v>539</v>
      </c>
      <c r="C13" s="48">
        <v>0</v>
      </c>
      <c r="D13" s="48">
        <v>0</v>
      </c>
      <c r="E13" s="48">
        <v>0</v>
      </c>
      <c r="F13" s="48">
        <f t="shared" si="0"/>
        <v>0</v>
      </c>
    </row>
    <row r="14" spans="1:10" x14ac:dyDescent="0.2">
      <c r="A14" s="67">
        <v>7150</v>
      </c>
      <c r="B14" s="67" t="s">
        <v>538</v>
      </c>
      <c r="C14" s="48">
        <v>0</v>
      </c>
      <c r="D14" s="48">
        <v>0</v>
      </c>
      <c r="E14" s="48">
        <v>0</v>
      </c>
      <c r="F14" s="48">
        <f t="shared" si="0"/>
        <v>0</v>
      </c>
    </row>
    <row r="15" spans="1:10" x14ac:dyDescent="0.2">
      <c r="A15" s="67">
        <v>7160</v>
      </c>
      <c r="B15" s="67" t="s">
        <v>537</v>
      </c>
      <c r="C15" s="48">
        <v>0</v>
      </c>
      <c r="D15" s="48">
        <v>0</v>
      </c>
      <c r="E15" s="48">
        <v>0</v>
      </c>
      <c r="F15" s="48">
        <f t="shared" si="0"/>
        <v>0</v>
      </c>
    </row>
    <row r="16" spans="1:10" x14ac:dyDescent="0.2">
      <c r="A16" s="67">
        <v>7210</v>
      </c>
      <c r="B16" s="67" t="s">
        <v>536</v>
      </c>
      <c r="C16" s="48">
        <v>0</v>
      </c>
      <c r="D16" s="48">
        <v>0</v>
      </c>
      <c r="E16" s="48">
        <v>0</v>
      </c>
      <c r="F16" s="48">
        <f t="shared" si="0"/>
        <v>0</v>
      </c>
    </row>
    <row r="17" spans="1:6" x14ac:dyDescent="0.2">
      <c r="A17" s="67">
        <v>7220</v>
      </c>
      <c r="B17" s="67" t="s">
        <v>535</v>
      </c>
      <c r="C17" s="48">
        <v>0</v>
      </c>
      <c r="D17" s="48">
        <v>0</v>
      </c>
      <c r="E17" s="48">
        <v>0</v>
      </c>
      <c r="F17" s="48">
        <f t="shared" si="0"/>
        <v>0</v>
      </c>
    </row>
    <row r="18" spans="1:6" x14ac:dyDescent="0.2">
      <c r="A18" s="67">
        <v>7230</v>
      </c>
      <c r="B18" s="67" t="s">
        <v>534</v>
      </c>
      <c r="C18" s="48">
        <v>0</v>
      </c>
      <c r="D18" s="48">
        <v>0</v>
      </c>
      <c r="E18" s="48">
        <v>0</v>
      </c>
      <c r="F18" s="48">
        <f t="shared" si="0"/>
        <v>0</v>
      </c>
    </row>
    <row r="19" spans="1:6" x14ac:dyDescent="0.2">
      <c r="A19" s="67">
        <v>7240</v>
      </c>
      <c r="B19" s="67" t="s">
        <v>533</v>
      </c>
      <c r="C19" s="48">
        <v>0</v>
      </c>
      <c r="D19" s="48">
        <v>0</v>
      </c>
      <c r="E19" s="48">
        <v>0</v>
      </c>
      <c r="F19" s="48">
        <f t="shared" si="0"/>
        <v>0</v>
      </c>
    </row>
    <row r="20" spans="1:6" x14ac:dyDescent="0.2">
      <c r="A20" s="67">
        <v>7250</v>
      </c>
      <c r="B20" s="67" t="s">
        <v>532</v>
      </c>
      <c r="C20" s="48">
        <v>0</v>
      </c>
      <c r="D20" s="48">
        <v>0</v>
      </c>
      <c r="E20" s="48">
        <v>0</v>
      </c>
      <c r="F20" s="48">
        <f t="shared" si="0"/>
        <v>0</v>
      </c>
    </row>
    <row r="21" spans="1:6" x14ac:dyDescent="0.2">
      <c r="A21" s="67">
        <v>7260</v>
      </c>
      <c r="B21" s="67" t="s">
        <v>531</v>
      </c>
      <c r="C21" s="48">
        <v>0</v>
      </c>
      <c r="D21" s="48">
        <v>0</v>
      </c>
      <c r="E21" s="48">
        <v>0</v>
      </c>
      <c r="F21" s="48">
        <f t="shared" si="0"/>
        <v>0</v>
      </c>
    </row>
    <row r="22" spans="1:6" x14ac:dyDescent="0.2">
      <c r="A22" s="67">
        <v>7310</v>
      </c>
      <c r="B22" s="67" t="s">
        <v>530</v>
      </c>
      <c r="C22" s="48">
        <v>0</v>
      </c>
      <c r="D22" s="48">
        <v>0</v>
      </c>
      <c r="E22" s="48">
        <v>0</v>
      </c>
      <c r="F22" s="48">
        <f t="shared" si="0"/>
        <v>0</v>
      </c>
    </row>
    <row r="23" spans="1:6" x14ac:dyDescent="0.2">
      <c r="A23" s="67">
        <v>7320</v>
      </c>
      <c r="B23" s="67" t="s">
        <v>529</v>
      </c>
      <c r="C23" s="48">
        <v>0</v>
      </c>
      <c r="D23" s="48">
        <v>0</v>
      </c>
      <c r="E23" s="48">
        <v>0</v>
      </c>
      <c r="F23" s="48">
        <f t="shared" si="0"/>
        <v>0</v>
      </c>
    </row>
    <row r="24" spans="1:6" x14ac:dyDescent="0.2">
      <c r="A24" s="67">
        <v>7330</v>
      </c>
      <c r="B24" s="67" t="s">
        <v>528</v>
      </c>
      <c r="C24" s="48">
        <v>0</v>
      </c>
      <c r="D24" s="48">
        <v>0</v>
      </c>
      <c r="E24" s="48">
        <v>0</v>
      </c>
      <c r="F24" s="48">
        <f t="shared" si="0"/>
        <v>0</v>
      </c>
    </row>
    <row r="25" spans="1:6" x14ac:dyDescent="0.2">
      <c r="A25" s="67">
        <v>7340</v>
      </c>
      <c r="B25" s="67" t="s">
        <v>527</v>
      </c>
      <c r="C25" s="48">
        <v>0</v>
      </c>
      <c r="D25" s="48">
        <v>0</v>
      </c>
      <c r="E25" s="48">
        <v>0</v>
      </c>
      <c r="F25" s="48">
        <f t="shared" si="0"/>
        <v>0</v>
      </c>
    </row>
    <row r="26" spans="1:6" x14ac:dyDescent="0.2">
      <c r="A26" s="67">
        <v>7350</v>
      </c>
      <c r="B26" s="67" t="s">
        <v>526</v>
      </c>
      <c r="C26" s="48">
        <v>0</v>
      </c>
      <c r="D26" s="48">
        <v>0</v>
      </c>
      <c r="E26" s="48">
        <v>0</v>
      </c>
      <c r="F26" s="48">
        <f t="shared" si="0"/>
        <v>0</v>
      </c>
    </row>
    <row r="27" spans="1:6" x14ac:dyDescent="0.2">
      <c r="A27" s="67">
        <v>7360</v>
      </c>
      <c r="B27" s="67" t="s">
        <v>525</v>
      </c>
      <c r="C27" s="48">
        <v>0</v>
      </c>
      <c r="D27" s="48">
        <v>0</v>
      </c>
      <c r="E27" s="48">
        <v>0</v>
      </c>
      <c r="F27" s="48">
        <f t="shared" si="0"/>
        <v>0</v>
      </c>
    </row>
    <row r="28" spans="1:6" x14ac:dyDescent="0.2">
      <c r="A28" s="67">
        <v>7410</v>
      </c>
      <c r="B28" s="67" t="s">
        <v>524</v>
      </c>
      <c r="C28" s="48">
        <v>0</v>
      </c>
      <c r="D28" s="48">
        <v>0</v>
      </c>
      <c r="E28" s="48">
        <v>0</v>
      </c>
      <c r="F28" s="48">
        <f t="shared" si="0"/>
        <v>0</v>
      </c>
    </row>
    <row r="29" spans="1:6" x14ac:dyDescent="0.2">
      <c r="A29" s="67">
        <v>7420</v>
      </c>
      <c r="B29" s="67" t="s">
        <v>523</v>
      </c>
      <c r="C29" s="48">
        <v>0</v>
      </c>
      <c r="D29" s="48">
        <v>0</v>
      </c>
      <c r="E29" s="48">
        <v>0</v>
      </c>
      <c r="F29" s="48">
        <f t="shared" si="0"/>
        <v>0</v>
      </c>
    </row>
    <row r="30" spans="1:6" x14ac:dyDescent="0.2">
      <c r="A30" s="67">
        <v>7510</v>
      </c>
      <c r="B30" s="67" t="s">
        <v>522</v>
      </c>
      <c r="C30" s="48">
        <v>0</v>
      </c>
      <c r="D30" s="48">
        <v>0</v>
      </c>
      <c r="E30" s="48">
        <v>0</v>
      </c>
      <c r="F30" s="48">
        <f t="shared" si="0"/>
        <v>0</v>
      </c>
    </row>
    <row r="31" spans="1:6" x14ac:dyDescent="0.2">
      <c r="A31" s="67">
        <v>7520</v>
      </c>
      <c r="B31" s="67" t="s">
        <v>521</v>
      </c>
      <c r="C31" s="48">
        <v>0</v>
      </c>
      <c r="D31" s="48">
        <v>0</v>
      </c>
      <c r="E31" s="48">
        <v>0</v>
      </c>
      <c r="F31" s="48">
        <f t="shared" si="0"/>
        <v>0</v>
      </c>
    </row>
    <row r="32" spans="1:6" x14ac:dyDescent="0.2">
      <c r="A32" s="67">
        <v>7610</v>
      </c>
      <c r="B32" s="67" t="s">
        <v>520</v>
      </c>
      <c r="C32" s="48">
        <v>0</v>
      </c>
      <c r="D32" s="48">
        <v>0</v>
      </c>
      <c r="E32" s="48">
        <v>0</v>
      </c>
      <c r="F32" s="48">
        <f t="shared" si="0"/>
        <v>0</v>
      </c>
    </row>
    <row r="33" spans="1:6" x14ac:dyDescent="0.2">
      <c r="A33" s="67">
        <v>7620</v>
      </c>
      <c r="B33" s="67" t="s">
        <v>519</v>
      </c>
      <c r="C33" s="48">
        <v>0</v>
      </c>
      <c r="D33" s="48">
        <v>0</v>
      </c>
      <c r="E33" s="48">
        <v>0</v>
      </c>
      <c r="F33" s="48">
        <f t="shared" si="0"/>
        <v>0</v>
      </c>
    </row>
    <row r="34" spans="1:6" x14ac:dyDescent="0.2">
      <c r="A34" s="67">
        <v>7630</v>
      </c>
      <c r="B34" s="67" t="s">
        <v>518</v>
      </c>
      <c r="C34" s="48">
        <v>0</v>
      </c>
      <c r="D34" s="48">
        <v>0</v>
      </c>
      <c r="E34" s="48">
        <v>0</v>
      </c>
      <c r="F34" s="48">
        <f t="shared" si="0"/>
        <v>0</v>
      </c>
    </row>
    <row r="35" spans="1:6" x14ac:dyDescent="0.2">
      <c r="A35" s="67">
        <v>7640</v>
      </c>
      <c r="B35" s="67" t="s">
        <v>517</v>
      </c>
      <c r="C35" s="48">
        <v>0</v>
      </c>
      <c r="D35" s="48">
        <v>0</v>
      </c>
      <c r="E35" s="48">
        <v>0</v>
      </c>
      <c r="F35" s="48">
        <f t="shared" si="0"/>
        <v>0</v>
      </c>
    </row>
    <row r="36" spans="1:6" x14ac:dyDescent="0.2">
      <c r="C36" s="48"/>
      <c r="D36" s="48"/>
      <c r="E36" s="48"/>
      <c r="F36" s="48"/>
    </row>
    <row r="37" spans="1:6" s="52" customFormat="1" x14ac:dyDescent="0.2">
      <c r="A37" s="50">
        <v>8000</v>
      </c>
      <c r="B37" s="225" t="s">
        <v>622</v>
      </c>
    </row>
    <row r="38" spans="1:6" x14ac:dyDescent="0.2">
      <c r="C38" s="48"/>
      <c r="D38" s="48"/>
      <c r="E38" s="48"/>
      <c r="F38" s="48"/>
    </row>
    <row r="39" spans="1:6" x14ac:dyDescent="0.2">
      <c r="B39" s="221" t="s">
        <v>623</v>
      </c>
      <c r="C39" s="221"/>
      <c r="D39" s="48"/>
      <c r="E39" s="48"/>
      <c r="F39" s="48"/>
    </row>
    <row r="40" spans="1:6" x14ac:dyDescent="0.2">
      <c r="B40" s="178" t="s">
        <v>551</v>
      </c>
      <c r="C40" s="179">
        <f>H1</f>
        <v>2024</v>
      </c>
      <c r="D40" s="48"/>
      <c r="E40" s="48"/>
      <c r="F40" s="48"/>
    </row>
    <row r="41" spans="1:6" x14ac:dyDescent="0.2">
      <c r="A41" s="67">
        <v>8110</v>
      </c>
      <c r="B41" s="180" t="s">
        <v>515</v>
      </c>
      <c r="C41" s="166">
        <v>0</v>
      </c>
      <c r="D41" s="48"/>
      <c r="E41" s="48"/>
      <c r="F41" s="48"/>
    </row>
    <row r="42" spans="1:6" x14ac:dyDescent="0.2">
      <c r="A42" s="67">
        <v>8120</v>
      </c>
      <c r="B42" s="180" t="s">
        <v>514</v>
      </c>
      <c r="C42" s="166">
        <v>0</v>
      </c>
      <c r="D42" s="48"/>
      <c r="E42" s="48"/>
      <c r="F42" s="48"/>
    </row>
    <row r="43" spans="1:6" x14ac:dyDescent="0.2">
      <c r="A43" s="67">
        <v>8130</v>
      </c>
      <c r="B43" s="180" t="s">
        <v>513</v>
      </c>
      <c r="C43" s="166">
        <v>0</v>
      </c>
      <c r="D43" s="48"/>
      <c r="E43" s="48"/>
      <c r="F43" s="48"/>
    </row>
    <row r="44" spans="1:6" x14ac:dyDescent="0.2">
      <c r="A44" s="67">
        <v>8140</v>
      </c>
      <c r="B44" s="180" t="s">
        <v>512</v>
      </c>
      <c r="C44" s="166">
        <v>0</v>
      </c>
      <c r="D44" s="48"/>
      <c r="E44" s="48"/>
      <c r="F44" s="48"/>
    </row>
    <row r="45" spans="1:6" x14ac:dyDescent="0.2">
      <c r="A45" s="67">
        <v>8150</v>
      </c>
      <c r="B45" s="180" t="s">
        <v>511</v>
      </c>
      <c r="C45" s="166">
        <v>0</v>
      </c>
      <c r="D45" s="48"/>
      <c r="E45" s="48"/>
      <c r="F45" s="48"/>
    </row>
    <row r="46" spans="1:6" x14ac:dyDescent="0.2">
      <c r="B46" s="181"/>
      <c r="C46" s="182"/>
      <c r="D46" s="48"/>
      <c r="E46" s="48"/>
      <c r="F46" s="48"/>
    </row>
    <row r="47" spans="1:6" x14ac:dyDescent="0.2">
      <c r="B47" s="183"/>
      <c r="C47" s="184"/>
      <c r="D47" s="48"/>
      <c r="E47" s="48"/>
      <c r="F47" s="48"/>
    </row>
    <row r="48" spans="1:6" x14ac:dyDescent="0.2">
      <c r="B48" s="221" t="s">
        <v>624</v>
      </c>
      <c r="C48" s="221"/>
    </row>
    <row r="49" spans="1:3" x14ac:dyDescent="0.2">
      <c r="B49" s="185" t="s">
        <v>551</v>
      </c>
      <c r="C49" s="179">
        <f>H1</f>
        <v>2024</v>
      </c>
    </row>
    <row r="50" spans="1:3" x14ac:dyDescent="0.2">
      <c r="A50" s="67">
        <v>8210</v>
      </c>
      <c r="B50" s="180" t="s">
        <v>510</v>
      </c>
      <c r="C50" s="186">
        <v>0</v>
      </c>
    </row>
    <row r="51" spans="1:3" x14ac:dyDescent="0.2">
      <c r="A51" s="67">
        <v>8220</v>
      </c>
      <c r="B51" s="180" t="s">
        <v>509</v>
      </c>
      <c r="C51" s="186">
        <v>0</v>
      </c>
    </row>
    <row r="52" spans="1:3" x14ac:dyDescent="0.2">
      <c r="A52" s="67">
        <v>8230</v>
      </c>
      <c r="B52" s="180" t="s">
        <v>508</v>
      </c>
      <c r="C52" s="186">
        <v>0</v>
      </c>
    </row>
    <row r="53" spans="1:3" x14ac:dyDescent="0.2">
      <c r="A53" s="67">
        <v>8240</v>
      </c>
      <c r="B53" s="180" t="s">
        <v>507</v>
      </c>
      <c r="C53" s="186">
        <v>0</v>
      </c>
    </row>
    <row r="54" spans="1:3" x14ac:dyDescent="0.2">
      <c r="A54" s="67">
        <v>8250</v>
      </c>
      <c r="B54" s="180" t="s">
        <v>506</v>
      </c>
      <c r="C54" s="186">
        <v>0</v>
      </c>
    </row>
    <row r="55" spans="1:3" x14ac:dyDescent="0.2">
      <c r="A55" s="67">
        <v>8260</v>
      </c>
      <c r="B55" s="180" t="s">
        <v>505</v>
      </c>
      <c r="C55" s="186">
        <v>0</v>
      </c>
    </row>
    <row r="56" spans="1:3" x14ac:dyDescent="0.2">
      <c r="A56" s="67">
        <v>8270</v>
      </c>
      <c r="B56" s="180" t="s">
        <v>504</v>
      </c>
      <c r="C56" s="186">
        <v>0</v>
      </c>
    </row>
    <row r="58" spans="1:3" x14ac:dyDescent="0.2">
      <c r="B58" s="32" t="s">
        <v>202</v>
      </c>
    </row>
  </sheetData>
  <mergeCells count="6">
    <mergeCell ref="A1:F1"/>
    <mergeCell ref="A2:F2"/>
    <mergeCell ref="A3:F3"/>
    <mergeCell ref="A4:F4"/>
    <mergeCell ref="B39:C39"/>
    <mergeCell ref="B48:C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Contenido</vt:lpstr>
      <vt:lpstr>Notas a los Edos Financieros</vt:lpstr>
      <vt:lpstr>ESF SIMAPAS</vt:lpstr>
      <vt:lpstr>ACT SIMAPAS</vt:lpstr>
      <vt:lpstr>VHP SIMAPAS</vt:lpstr>
      <vt:lpstr>EFE SIMAPS</vt:lpstr>
      <vt:lpstr>Conciliacion_Ig SIMAPAS</vt:lpstr>
      <vt:lpstr>Conciliacion_Eg SIMAPAS</vt:lpstr>
      <vt:lpstr>Memoria SIMAPAS</vt:lpstr>
      <vt:lpstr>ESF DIF</vt:lpstr>
      <vt:lpstr>ACT DIF</vt:lpstr>
      <vt:lpstr>VHP DIF</vt:lpstr>
      <vt:lpstr>EFE DIF</vt:lpstr>
      <vt:lpstr>Conciliacion_Ig DIF</vt:lpstr>
      <vt:lpstr>Conciliacion_Eg DIF</vt:lpstr>
      <vt:lpstr>Memoria DIF</vt:lpstr>
      <vt:lpstr>ESF IMUVI</vt:lpstr>
      <vt:lpstr>ACT IMUVI</vt:lpstr>
      <vt:lpstr>VHP IMUVI</vt:lpstr>
      <vt:lpstr>EFE IMUVI</vt:lpstr>
      <vt:lpstr>Conciliacion_Ig IMUVI</vt:lpstr>
      <vt:lpstr>Conciliacion_Eg IMUVI</vt:lpstr>
      <vt:lpstr>Memoria IMUVI</vt:lpstr>
      <vt:lpstr>ESF  COMUDE</vt:lpstr>
      <vt:lpstr>ACT COMUDE</vt:lpstr>
      <vt:lpstr>VHP COMUDE</vt:lpstr>
      <vt:lpstr>EFE COMUDE</vt:lpstr>
      <vt:lpstr>Conciliacion_Ig COMUDE</vt:lpstr>
      <vt:lpstr>Conciliacion_Eg COMUDE</vt:lpstr>
      <vt:lpstr>Memoria COMUDE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Edmundo Contreras Veloz</dc:creator>
  <cp:lastModifiedBy>CTA PCA</cp:lastModifiedBy>
  <cp:lastPrinted>2022-03-16T15:08:55Z</cp:lastPrinted>
  <dcterms:created xsi:type="dcterms:W3CDTF">2022-03-14T21:07:32Z</dcterms:created>
  <dcterms:modified xsi:type="dcterms:W3CDTF">2025-02-27T16:48:14Z</dcterms:modified>
</cp:coreProperties>
</file>