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ASEG entrega Cierres trimestrales\2024\4to Trim 2024\PT Digitales\"/>
    </mc:Choice>
  </mc:AlternateContent>
  <bookViews>
    <workbookView xWindow="-120" yWindow="-120" windowWidth="20730" windowHeight="11040" tabRatio="782" activeTab="5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1" i="3"/>
  <c r="D11" i="3"/>
  <c r="H33" i="1" l="1"/>
  <c r="G22" i="1"/>
  <c r="F22" i="1"/>
  <c r="E22" i="1"/>
  <c r="D22" i="1"/>
  <c r="G14" i="1" l="1"/>
  <c r="F14" i="1"/>
  <c r="D14" i="1"/>
  <c r="H15" i="1" l="1"/>
  <c r="I15" i="1" s="1"/>
  <c r="F23" i="3" l="1"/>
  <c r="F24" i="3"/>
  <c r="F25" i="3"/>
  <c r="F26" i="3"/>
  <c r="F27" i="3"/>
  <c r="F28" i="3"/>
  <c r="F29" i="3"/>
  <c r="F30" i="3"/>
  <c r="F22" i="3"/>
  <c r="F13" i="3"/>
  <c r="F14" i="3"/>
  <c r="F15" i="3"/>
  <c r="F16" i="3"/>
  <c r="F17" i="3"/>
  <c r="F18" i="3"/>
  <c r="F19" i="3"/>
  <c r="F20" i="3"/>
  <c r="H151" i="1"/>
  <c r="F11" i="3" l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23" i="1"/>
  <c r="H16" i="1"/>
  <c r="I16" i="1" s="1"/>
  <c r="H17" i="1"/>
  <c r="H18" i="1"/>
  <c r="I18" i="1" s="1"/>
  <c r="H19" i="1"/>
  <c r="I19" i="1" s="1"/>
  <c r="H20" i="1"/>
  <c r="I20" i="1" s="1"/>
  <c r="H21" i="1"/>
  <c r="I21" i="1" s="1"/>
  <c r="I23" i="1" l="1"/>
  <c r="H22" i="1"/>
  <c r="H14" i="1"/>
  <c r="I17" i="1"/>
  <c r="H92" i="1"/>
  <c r="H85" i="1" l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4" i="1"/>
  <c r="I64" i="1" s="1"/>
  <c r="H65" i="1"/>
  <c r="I65" i="1" s="1"/>
  <c r="H63" i="1"/>
  <c r="I63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1" i="1"/>
  <c r="H150" i="1"/>
  <c r="I150" i="1" s="1"/>
  <c r="H149" i="1"/>
  <c r="I149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39" i="1"/>
  <c r="I139" i="1" s="1"/>
  <c r="H138" i="1"/>
  <c r="I138" i="1" s="1"/>
  <c r="H137" i="1"/>
  <c r="I137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H44" i="1"/>
  <c r="I44" i="1" s="1"/>
  <c r="H43" i="1"/>
  <c r="I43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95" i="1"/>
  <c r="I95" i="1" s="1"/>
  <c r="H94" i="1"/>
  <c r="I94" i="1" s="1"/>
  <c r="H93" i="1"/>
  <c r="I93" i="1" s="1"/>
  <c r="I92" i="1"/>
  <c r="H91" i="1"/>
  <c r="I91" i="1" s="1"/>
  <c r="H90" i="1"/>
  <c r="I90" i="1" s="1"/>
  <c r="H89" i="1"/>
  <c r="I89" i="1" s="1"/>
  <c r="G32" i="1"/>
  <c r="G42" i="1"/>
  <c r="G52" i="1"/>
  <c r="G62" i="1"/>
  <c r="G66" i="1"/>
  <c r="G74" i="1"/>
  <c r="G78" i="1"/>
  <c r="G88" i="1"/>
  <c r="G96" i="1"/>
  <c r="G106" i="1"/>
  <c r="G116" i="1"/>
  <c r="G126" i="1"/>
  <c r="G136" i="1"/>
  <c r="G140" i="1"/>
  <c r="G148" i="1"/>
  <c r="G152" i="1"/>
  <c r="D148" i="1"/>
  <c r="D140" i="1"/>
  <c r="D136" i="1"/>
  <c r="D126" i="1"/>
  <c r="D116" i="1"/>
  <c r="D106" i="1"/>
  <c r="D96" i="1"/>
  <c r="D88" i="1"/>
  <c r="I153" i="1" l="1"/>
  <c r="I152" i="1" s="1"/>
  <c r="H152" i="1"/>
  <c r="I45" i="1"/>
  <c r="I42" i="1" s="1"/>
  <c r="H42" i="1"/>
  <c r="I33" i="1"/>
  <c r="H32" i="1"/>
  <c r="G87" i="1"/>
  <c r="F78" i="1" l="1"/>
  <c r="F74" i="1"/>
  <c r="F66" i="1"/>
  <c r="F152" i="1" l="1"/>
  <c r="E152" i="1"/>
  <c r="D152" i="1"/>
  <c r="D87" i="1" s="1"/>
  <c r="C152" i="1"/>
  <c r="I148" i="1"/>
  <c r="H148" i="1"/>
  <c r="F148" i="1"/>
  <c r="E148" i="1"/>
  <c r="C148" i="1"/>
  <c r="I140" i="1"/>
  <c r="H140" i="1"/>
  <c r="F140" i="1"/>
  <c r="E140" i="1"/>
  <c r="C140" i="1"/>
  <c r="I136" i="1"/>
  <c r="H136" i="1"/>
  <c r="F136" i="1"/>
  <c r="E136" i="1"/>
  <c r="C136" i="1"/>
  <c r="I126" i="1"/>
  <c r="H126" i="1"/>
  <c r="F126" i="1"/>
  <c r="E126" i="1"/>
  <c r="C126" i="1"/>
  <c r="I116" i="1"/>
  <c r="H116" i="1"/>
  <c r="F116" i="1"/>
  <c r="E116" i="1"/>
  <c r="C116" i="1"/>
  <c r="I106" i="1"/>
  <c r="H106" i="1"/>
  <c r="F106" i="1"/>
  <c r="E106" i="1"/>
  <c r="C106" i="1"/>
  <c r="I96" i="1"/>
  <c r="H96" i="1"/>
  <c r="F96" i="1"/>
  <c r="E96" i="1"/>
  <c r="C96" i="1"/>
  <c r="I88" i="1"/>
  <c r="H88" i="1"/>
  <c r="F88" i="1"/>
  <c r="E88" i="1"/>
  <c r="C88" i="1"/>
  <c r="I78" i="1"/>
  <c r="H78" i="1"/>
  <c r="E78" i="1"/>
  <c r="D78" i="1"/>
  <c r="C78" i="1"/>
  <c r="I74" i="1"/>
  <c r="H74" i="1"/>
  <c r="E74" i="1"/>
  <c r="D74" i="1"/>
  <c r="C74" i="1"/>
  <c r="I66" i="1"/>
  <c r="H66" i="1"/>
  <c r="E66" i="1"/>
  <c r="D66" i="1"/>
  <c r="C66" i="1"/>
  <c r="I62" i="1"/>
  <c r="H62" i="1"/>
  <c r="F62" i="1"/>
  <c r="E62" i="1"/>
  <c r="D62" i="1"/>
  <c r="C62" i="1"/>
  <c r="I52" i="1"/>
  <c r="H52" i="1"/>
  <c r="F52" i="1"/>
  <c r="E52" i="1"/>
  <c r="D52" i="1"/>
  <c r="C52" i="1"/>
  <c r="F42" i="1"/>
  <c r="E42" i="1"/>
  <c r="D42" i="1"/>
  <c r="C42" i="1"/>
  <c r="I32" i="1"/>
  <c r="F32" i="1"/>
  <c r="E32" i="1"/>
  <c r="D32" i="1"/>
  <c r="C32" i="1"/>
  <c r="I14" i="1"/>
  <c r="G13" i="1"/>
  <c r="G161" i="1" s="1"/>
  <c r="E14" i="1"/>
  <c r="I22" i="1"/>
  <c r="C22" i="1"/>
  <c r="C14" i="1"/>
  <c r="D13" i="1" l="1"/>
  <c r="D161" i="1" s="1"/>
  <c r="H87" i="1"/>
  <c r="I87" i="1"/>
  <c r="E87" i="1"/>
  <c r="F87" i="1"/>
  <c r="C87" i="1"/>
  <c r="I13" i="1"/>
  <c r="E13" i="1"/>
  <c r="E161" i="1" s="1"/>
  <c r="H13" i="1"/>
  <c r="F13" i="1"/>
  <c r="C13" i="1"/>
  <c r="H161" i="1" l="1"/>
  <c r="I161" i="1"/>
  <c r="F161" i="1"/>
  <c r="C161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F31" i="3" l="1"/>
  <c r="D31" i="3"/>
  <c r="E31" i="3"/>
</calcChain>
</file>

<file path=xl/sharedStrings.xml><?xml version="1.0" encoding="utf-8"?>
<sst xmlns="http://schemas.openxmlformats.org/spreadsheetml/2006/main" count="269" uniqueCount="156">
  <si>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</si>
  <si>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</si>
  <si>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</si>
  <si>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</si>
  <si>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</si>
  <si>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</si>
  <si>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</si>
  <si>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</si>
  <si>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</si>
  <si>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</si>
  <si>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</si>
  <si>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</si>
  <si>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</si>
  <si>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</si>
  <si>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</si>
  <si>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</si>
  <si>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</si>
  <si>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</si>
  <si>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</si>
  <si>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</si>
  <si>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</si>
  <si>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</si>
  <si>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</si>
  <si>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</si>
  <si>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</si>
  <si>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</si>
  <si>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</si>
  <si>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</si>
  <si>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</si>
  <si>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</si>
  <si>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</si>
  <si>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</si>
  <si>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</si>
  <si>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</si>
  <si>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</si>
  <si>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</si>
  <si>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</si>
  <si>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</si>
  <si>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</si>
  <si>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</si>
  <si>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</si>
  <si>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</si>
  <si>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</si>
  <si>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</si>
  <si>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</si>
  <si>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</si>
  <si>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</si>
  <si>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</si>
  <si>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</si>
  <si>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</si>
  <si>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</si>
  <si>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</si>
  <si>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</si>
  <si>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</si>
  <si>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</si>
  <si>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</si>
  <si>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</si>
  <si>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</si>
  <si>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</si>
  <si>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</si>
  <si>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</si>
  <si>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</si>
  <si>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</si>
  <si>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</si>
  <si>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</si>
  <si>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</si>
  <si>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</si>
  <si>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</si>
  <si>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</si>
  <si>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</si>
  <si>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</si>
  <si>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</si>
  <si>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</si>
  <si>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</si>
  <si>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</si>
  <si>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</si>
  <si>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</si>
  <si>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</si>
  <si>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</si>
  <si>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</si>
  <si>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</si>
  <si>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</si>
  <si>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</si>
  <si>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</si>
  <si>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</si>
  <si>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</si>
  <si>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</si>
  <si>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</si>
  <si>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</si>
  <si>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</si>
  <si>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</si>
  <si>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</si>
  <si>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</si>
  <si>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</si>
  <si>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</si>
  <si>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</si>
  <si>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</si>
  <si>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</si>
  <si>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</si>
  <si>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</si>
  <si>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</si>
  <si>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</si>
  <si>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</si>
  <si>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</si>
  <si>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</si>
  <si>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</si>
  <si>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</si>
  <si>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</si>
  <si>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</si>
  <si>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</si>
  <si>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</si>
  <si>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</si>
  <si>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</si>
  <si>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</si>
  <si>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</si>
  <si>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</si>
  <si>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</si>
  <si>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</si>
  <si>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</si>
  <si>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</si>
  <si>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</si>
  <si>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</si>
  <si>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</si>
  <si>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</si>
  <si>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</si>
  <si>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</si>
  <si>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</si>
  <si>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</si>
  <si>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</si>
  <si>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</si>
  <si>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</si>
  <si>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</si>
  <si>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</si>
  <si>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</si>
  <si>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</si>
  <si>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</si>
  <si>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</si>
  <si>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</si>
  <si>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</si>
  <si>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</si>
  <si>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</si>
  <si>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</si>
  <si>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</si>
  <si>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</si>
  <si>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</si>
  <si>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</si>
  <si>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</si>
  <si>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Municipio Dolores Hidalgo CIN</t>
  </si>
  <si>
    <t>Ejercicio 2024</t>
  </si>
  <si>
    <t>Correspondiente del 01 de enero al 31 de diciembre de 2024</t>
  </si>
  <si>
    <t>El municipio de Dolores Hidalgo Cuna de la Independencia Nacional en este periodo del cuarto trimestre 2024 ha contraido Financiamiento u Obligacion en los terminos del Titulo Tercero Capítulo Uno de la Ley de Disciplina Financiera de las Entidades Federativas y Municipios.</t>
  </si>
  <si>
    <t>El municipio de Dolores Hidalgo Cuna de la Independencia Nacional en este periodo del cuarto trimestre 2024 no cuenta con convenios de Deuda Garantizada</t>
  </si>
  <si>
    <t>Uno de la Ley de Disciplina Financiera de las Entidades Federativas y Municipios, incluyendo como mínimo,el importe,</t>
  </si>
  <si>
    <t>Anticipo de participaciones de 49'400,000.00 a pagar en 30 pagos mensuales de 1,646,000.00  de enero 2025 a mayo 2027 1 1,666,000.00 en junio 2027 a descontarse del Fondo General de Participaciones Federales, el costo finaciero sera el que equivale al 0.84% mensual . Se destinara para la obra Rehabilitación de la calle Rivera del Río, segunda etapa; Remodelación de la Unidad Deportiva, segunda etapa y erogaciones propias de la Administración Municipal.</t>
  </si>
  <si>
    <t>El Municipio de Dolores Hidalgo CIN en este periodo de cuarto trimestre no cuenta con un Balance Presupuestario de Recursos Disponibles Negativo</t>
  </si>
  <si>
    <t>Anticipo de participaciones de 49'400,000.00 a pagar en 30 pagos mensuales de 1,646,000.00 de enero 2025 a mayo 2027 1 1,666,000.00 en junio 2027 a descontarse del Fondo General de Participaciones Federales, el costo financiero será el que equivale al 0.84% mensual . Se destinara para la obra Rehabilitación de la calle Rivera del Río, segunda etapa; Remodelación de la Unidad Deportiva, segunda etapa y erogaciones propias de la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</si>
</sst>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b/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3" fillId="0" borderId="0" xfId="0" applyFont="1" applyAlignment="1">
      <alignment wrapText="1"/>
    </xf>
    <xf numFmtId="4" fontId="3" fillId="0" borderId="2" xfId="0" applyNumberFormat="1" applyFont="1" applyFill="1" applyBorder="1" applyAlignment="1" applyProtection="1">
      <alignment horizontal="right" vertical="top"/>
      <protection locked="0"/>
    </xf>
    <xf numFmtId="4" fontId="2" fillId="0" borderId="2" xfId="0" applyNumberFormat="1" applyFont="1" applyFill="1" applyBorder="1" applyAlignment="1" applyProtection="1">
      <alignment horizontal="right" vertical="top"/>
      <protection locked="0"/>
    </xf>
    <xf numFmtId="4" fontId="3" fillId="0" borderId="0" xfId="0" applyNumberFormat="1" applyFont="1" applyFill="1"/>
    <xf numFmtId="43" fontId="3" fillId="0" borderId="0" xfId="7" applyFont="1" applyFill="1"/>
    <xf numFmtId="4" fontId="0" fillId="0" borderId="0" xfId="0" applyNumberFormat="1" applyFill="1"/>
    <xf numFmtId="0" fontId="18" fillId="0" borderId="0" xfId="0" applyFont="1" applyFill="1" applyBorder="1"/>
    <xf numFmtId="0" fontId="12" fillId="0" borderId="0" xfId="0" applyFont="1" applyFill="1" applyBorder="1" applyAlignment="1">
      <alignment horizontal="center"/>
    </xf>
    <xf numFmtId="4" fontId="12" fillId="0" borderId="0" xfId="2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2" fillId="0" borderId="2" xfId="0" applyFont="1" applyBorder="1" applyAlignment="1">
      <alignment horizontal="left" vertical="center" indent="1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8">
    <cellStyle name="Hipervínculo" xfId="1" builtinId="8"/>
    <cellStyle name="Millares" xfId="7" builtinId="3"/>
    <cellStyle name="Millares 2" xfId="6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C11" sqref="C11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147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149</v>
      </c>
      <c r="B3" s="24"/>
      <c r="C3" s="25" t="s">
        <v>4</v>
      </c>
      <c r="D3" s="27">
        <v>4</v>
      </c>
    </row>
    <row r="4" spans="1:4" x14ac:dyDescent="0.2">
      <c r="A4" s="82" t="s">
        <v>5</v>
      </c>
      <c r="B4" s="8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1" sqref="C1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4" t="str">
        <f>'Notas de Disciplina Financiera'!A1</f>
        <v>Municipio Dolores Hidalgo CIN</v>
      </c>
      <c r="C1" s="84"/>
      <c r="D1" s="84"/>
      <c r="E1" s="40" t="s">
        <v>0</v>
      </c>
      <c r="F1" s="41">
        <f>'Notas de Disciplina Financiera'!D1</f>
        <v>2024</v>
      </c>
    </row>
    <row r="2" spans="1:6" x14ac:dyDescent="0.2">
      <c r="B2" s="84" t="s">
        <v>1</v>
      </c>
      <c r="C2" s="84"/>
      <c r="D2" s="84"/>
      <c r="E2" s="40" t="s">
        <v>2</v>
      </c>
      <c r="F2" s="41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31 de diciembre de 2024</v>
      </c>
      <c r="C3" s="84"/>
      <c r="D3" s="8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1" t="s">
        <v>154</v>
      </c>
    </row>
    <row r="16" spans="1:6" x14ac:dyDescent="0.2">
      <c r="C16" s="69" t="s">
        <v>23</v>
      </c>
    </row>
    <row r="17" spans="3:3" x14ac:dyDescent="0.2">
      <c r="C17" s="68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zoomScaleNormal="100" workbookViewId="0">
      <selection activeCell="C24" sqref="C24"/>
    </sheetView>
  </sheetViews>
  <sheetFormatPr baseColWidth="10" defaultColWidth="12" defaultRowHeight="11.25" x14ac:dyDescent="0.2"/>
  <cols>
    <col min="1" max="1" width="2.6640625" style="1" customWidth="1"/>
    <col min="2" max="2" width="52.1640625" style="1" customWidth="1"/>
    <col min="3" max="3" width="18.6640625" style="1" customWidth="1"/>
    <col min="4" max="4" width="15" style="1" customWidth="1"/>
    <col min="5" max="5" width="13.33203125" style="1" customWidth="1"/>
    <col min="6" max="6" width="15" style="1" customWidth="1"/>
    <col min="7" max="7" width="15.1640625" style="1" customWidth="1"/>
    <col min="8" max="8" width="15.83203125" style="1" customWidth="1"/>
    <col min="9" max="9" width="18" style="1" customWidth="1"/>
    <col min="10" max="16384" width="12" style="1"/>
  </cols>
  <sheetData>
    <row r="1" spans="1:9" x14ac:dyDescent="0.2">
      <c r="B1" s="84" t="str">
        <f>'Notas de Disciplina Financiera'!A1</f>
        <v>Municipio Dolores Hidalgo CIN</v>
      </c>
      <c r="C1" s="84"/>
      <c r="D1" s="84"/>
      <c r="E1" s="40" t="s">
        <v>0</v>
      </c>
      <c r="F1" s="41">
        <f>'Notas de Disciplina Financiera'!D1</f>
        <v>2024</v>
      </c>
    </row>
    <row r="2" spans="1:9" x14ac:dyDescent="0.2">
      <c r="B2" s="84" t="s">
        <v>1</v>
      </c>
      <c r="C2" s="84"/>
      <c r="D2" s="84"/>
      <c r="E2" s="40" t="s">
        <v>2</v>
      </c>
      <c r="F2" s="41" t="str">
        <f>'Notas de Disciplina Financiera'!D2</f>
        <v>Trimestral</v>
      </c>
    </row>
    <row r="3" spans="1:9" x14ac:dyDescent="0.2">
      <c r="B3" s="84" t="str">
        <f>'Notas de Disciplina Financiera'!A3</f>
        <v>Correspondiente del 01 de enero al 31 de diciembre de 2024</v>
      </c>
      <c r="C3" s="84"/>
      <c r="D3" s="84"/>
      <c r="E3" s="40" t="s">
        <v>4</v>
      </c>
      <c r="F3" s="41">
        <f>'Notas de Disciplina Financiera'!D3</f>
        <v>4</v>
      </c>
    </row>
    <row r="5" spans="1:9" x14ac:dyDescent="0.2">
      <c r="B5" s="43" t="s">
        <v>25</v>
      </c>
    </row>
    <row r="6" spans="1:9" x14ac:dyDescent="0.2">
      <c r="B6" s="90" t="str">
        <f>B1</f>
        <v>Municipio Dolores Hidalgo CIN</v>
      </c>
      <c r="C6" s="90"/>
      <c r="D6" s="90"/>
      <c r="E6" s="90"/>
      <c r="F6" s="90"/>
      <c r="G6" s="90"/>
      <c r="H6" s="90"/>
      <c r="I6" s="90"/>
    </row>
    <row r="7" spans="1:9" x14ac:dyDescent="0.2">
      <c r="B7" s="85" t="s">
        <v>26</v>
      </c>
      <c r="C7" s="85"/>
      <c r="D7" s="85"/>
      <c r="E7" s="85"/>
      <c r="F7" s="85"/>
      <c r="G7" s="85"/>
      <c r="H7" s="85"/>
      <c r="I7" s="85"/>
    </row>
    <row r="8" spans="1:9" x14ac:dyDescent="0.2">
      <c r="B8" s="85" t="s">
        <v>27</v>
      </c>
      <c r="C8" s="85"/>
      <c r="D8" s="85"/>
      <c r="E8" s="85"/>
      <c r="F8" s="85"/>
      <c r="G8" s="85"/>
      <c r="H8" s="85"/>
      <c r="I8" s="85"/>
    </row>
    <row r="9" spans="1:9" x14ac:dyDescent="0.2">
      <c r="B9" s="85" t="str">
        <f>B3</f>
        <v>Correspondiente del 01 de enero al 31 de diciembre de 2024</v>
      </c>
      <c r="C9" s="85"/>
      <c r="D9" s="85"/>
      <c r="E9" s="85"/>
      <c r="F9" s="85"/>
      <c r="G9" s="85"/>
      <c r="H9" s="85"/>
      <c r="I9" s="85"/>
    </row>
    <row r="10" spans="1:9" x14ac:dyDescent="0.2">
      <c r="B10" s="86" t="s">
        <v>28</v>
      </c>
      <c r="C10" s="86"/>
      <c r="D10" s="86"/>
      <c r="E10" s="86"/>
      <c r="F10" s="86"/>
      <c r="G10" s="86"/>
      <c r="H10" s="86"/>
      <c r="I10" s="86"/>
    </row>
    <row r="11" spans="1:9" x14ac:dyDescent="0.2">
      <c r="B11" s="9"/>
      <c r="C11" s="9"/>
      <c r="D11" s="87" t="s">
        <v>29</v>
      </c>
      <c r="E11" s="88"/>
      <c r="F11" s="88"/>
      <c r="G11" s="88"/>
      <c r="H11" s="8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C14+C22+C32+C42+C52+C62+C66+C74+C78</f>
        <v>308785429.44</v>
      </c>
      <c r="D13" s="3">
        <f>D14+D22+D32+D42+D52+D62+D66+D74+D78</f>
        <v>259319469.93000001</v>
      </c>
      <c r="E13" s="3">
        <f t="shared" ref="E13:I13" si="0">E14+E22+E32+E42+E52+E62+E66+E74+E78</f>
        <v>36805703.810000002</v>
      </c>
      <c r="F13" s="3">
        <f t="shared" si="0"/>
        <v>478941717.13999999</v>
      </c>
      <c r="G13" s="3">
        <f t="shared" si="0"/>
        <v>478941717.14000005</v>
      </c>
      <c r="H13" s="3">
        <f t="shared" si="0"/>
        <v>222513766.11999997</v>
      </c>
      <c r="I13" s="3">
        <f t="shared" si="0"/>
        <v>531299195.55999994</v>
      </c>
    </row>
    <row r="14" spans="1:9" x14ac:dyDescent="0.2">
      <c r="B14" s="17" t="s">
        <v>39</v>
      </c>
      <c r="C14" s="3">
        <f>SUM(C15:C21)</f>
        <v>182482174.93000001</v>
      </c>
      <c r="D14" s="3">
        <f>SUM(D15:D21)</f>
        <v>42473648.370000005</v>
      </c>
      <c r="E14" s="3">
        <f t="shared" ref="E14:I14" si="1">SUM(E15:E21)</f>
        <v>7027951.7599999998</v>
      </c>
      <c r="F14" s="3">
        <f>SUM(F15:F21)</f>
        <v>80171015.140000001</v>
      </c>
      <c r="G14" s="3">
        <f>SUM(G15:G21)</f>
        <v>190849328.62</v>
      </c>
      <c r="H14" s="3">
        <f>SUM(H15:H21)</f>
        <v>-75232616.870000005</v>
      </c>
      <c r="I14" s="3">
        <f t="shared" si="1"/>
        <v>107249558.05999999</v>
      </c>
    </row>
    <row r="15" spans="1:9" x14ac:dyDescent="0.2">
      <c r="B15" s="16" t="s">
        <v>40</v>
      </c>
      <c r="C15" s="4">
        <v>109385605.63</v>
      </c>
      <c r="D15" s="4">
        <v>26761636.370000001</v>
      </c>
      <c r="E15" s="4">
        <v>0</v>
      </c>
      <c r="F15" s="4">
        <v>30084785.859999999</v>
      </c>
      <c r="G15" s="4">
        <v>120621821.92</v>
      </c>
      <c r="H15" s="4">
        <f>D15-E15+F15-G15</f>
        <v>-63775399.689999998</v>
      </c>
      <c r="I15" s="4">
        <f>C15+H15</f>
        <v>45610205.939999998</v>
      </c>
    </row>
    <row r="16" spans="1:9" x14ac:dyDescent="0.2">
      <c r="B16" s="16" t="s">
        <v>41</v>
      </c>
      <c r="C16" s="4">
        <v>178974</v>
      </c>
      <c r="D16" s="4">
        <v>0</v>
      </c>
      <c r="E16" s="4">
        <v>0</v>
      </c>
      <c r="F16" s="4">
        <v>0</v>
      </c>
      <c r="G16" s="4">
        <v>107091</v>
      </c>
      <c r="H16" s="4">
        <f t="shared" ref="H16:H21" si="2">D16-E16+F16-G16</f>
        <v>-107091</v>
      </c>
      <c r="I16" s="4">
        <f t="shared" ref="I16:I21" si="3">C16+H16</f>
        <v>71883</v>
      </c>
    </row>
    <row r="17" spans="2:9" x14ac:dyDescent="0.2">
      <c r="B17" s="16" t="s">
        <v>42</v>
      </c>
      <c r="C17" s="4">
        <v>24209320.690000001</v>
      </c>
      <c r="D17" s="71">
        <v>201615.05</v>
      </c>
      <c r="E17" s="4">
        <v>0</v>
      </c>
      <c r="F17" s="4">
        <v>11066951.640000001</v>
      </c>
      <c r="G17" s="4">
        <v>12572161.960000001</v>
      </c>
      <c r="H17" s="4">
        <f t="shared" si="2"/>
        <v>-1303595.2699999996</v>
      </c>
      <c r="I17" s="4">
        <f t="shared" si="3"/>
        <v>22905725.420000002</v>
      </c>
    </row>
    <row r="18" spans="2:9" x14ac:dyDescent="0.2">
      <c r="B18" s="16" t="s">
        <v>43</v>
      </c>
      <c r="C18" s="4">
        <v>9865000</v>
      </c>
      <c r="D18" s="4">
        <v>5510396.9500000002</v>
      </c>
      <c r="E18" s="4">
        <v>0</v>
      </c>
      <c r="F18" s="4">
        <v>4825803.8099999996</v>
      </c>
      <c r="G18" s="4">
        <v>1160820.68</v>
      </c>
      <c r="H18" s="4">
        <f t="shared" si="2"/>
        <v>9175380.0800000001</v>
      </c>
      <c r="I18" s="4">
        <f t="shared" si="3"/>
        <v>19040380.079999998</v>
      </c>
    </row>
    <row r="19" spans="2:9" x14ac:dyDescent="0.2">
      <c r="B19" s="16" t="s">
        <v>44</v>
      </c>
      <c r="C19" s="4">
        <v>37593274.609999999</v>
      </c>
      <c r="D19" s="4">
        <v>0</v>
      </c>
      <c r="E19" s="4">
        <v>622025.44999999995</v>
      </c>
      <c r="F19" s="4">
        <v>4935615.08</v>
      </c>
      <c r="G19" s="4">
        <v>23624060.780000001</v>
      </c>
      <c r="H19" s="4">
        <f t="shared" si="2"/>
        <v>-19310471.150000002</v>
      </c>
      <c r="I19" s="4">
        <f t="shared" si="3"/>
        <v>18282803.459999997</v>
      </c>
    </row>
    <row r="20" spans="2:9" x14ac:dyDescent="0.2">
      <c r="B20" s="16" t="s">
        <v>45</v>
      </c>
      <c r="C20" s="4">
        <v>0</v>
      </c>
      <c r="D20" s="71">
        <v>10000000</v>
      </c>
      <c r="E20" s="4">
        <v>6405926.3099999996</v>
      </c>
      <c r="F20" s="4">
        <v>29169298.59</v>
      </c>
      <c r="G20" s="4">
        <v>32763372.280000001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46</v>
      </c>
      <c r="C21" s="4">
        <v>1250000</v>
      </c>
      <c r="D21" s="4">
        <v>0</v>
      </c>
      <c r="E21" s="4">
        <v>0</v>
      </c>
      <c r="F21" s="4">
        <v>88560.16</v>
      </c>
      <c r="G21" s="4">
        <v>0</v>
      </c>
      <c r="H21" s="4">
        <f t="shared" si="2"/>
        <v>88560.16</v>
      </c>
      <c r="I21" s="4">
        <f t="shared" si="3"/>
        <v>1338560.1599999999</v>
      </c>
    </row>
    <row r="22" spans="2:9" x14ac:dyDescent="0.2">
      <c r="B22" s="17" t="s">
        <v>47</v>
      </c>
      <c r="C22" s="3">
        <f t="shared" ref="C22:H22" si="4">SUM(C23:C31)</f>
        <v>4727900</v>
      </c>
      <c r="D22" s="72">
        <f t="shared" si="4"/>
        <v>193176.5</v>
      </c>
      <c r="E22" s="72">
        <f t="shared" si="4"/>
        <v>0</v>
      </c>
      <c r="F22" s="72">
        <f t="shared" si="4"/>
        <v>4544089.9800000004</v>
      </c>
      <c r="G22" s="72">
        <f t="shared" si="4"/>
        <v>1027631.11</v>
      </c>
      <c r="H22" s="72">
        <f t="shared" si="4"/>
        <v>3709635.3699999996</v>
      </c>
      <c r="I22" s="72">
        <f t="shared" ref="I22" si="5">SUM(I23:I31)</f>
        <v>8437535.3699999992</v>
      </c>
    </row>
    <row r="23" spans="2:9" x14ac:dyDescent="0.2">
      <c r="B23" s="16" t="s">
        <v>48</v>
      </c>
      <c r="C23" s="4">
        <v>2094500</v>
      </c>
      <c r="D23" s="73">
        <v>10000</v>
      </c>
      <c r="E23" s="71">
        <v>0</v>
      </c>
      <c r="F23" s="71">
        <v>3040807.38</v>
      </c>
      <c r="G23" s="71">
        <v>583799.22</v>
      </c>
      <c r="H23" s="71">
        <f>D23-E23+F23-G23</f>
        <v>2467008.16</v>
      </c>
      <c r="I23" s="71">
        <f>C23+H23</f>
        <v>4561508.16</v>
      </c>
    </row>
    <row r="24" spans="2:9" x14ac:dyDescent="0.2">
      <c r="B24" s="16" t="s">
        <v>49</v>
      </c>
      <c r="C24" s="4">
        <v>18000</v>
      </c>
      <c r="D24" s="71">
        <v>0</v>
      </c>
      <c r="E24" s="71">
        <v>0</v>
      </c>
      <c r="F24" s="71">
        <v>17000</v>
      </c>
      <c r="G24" s="71">
        <v>0</v>
      </c>
      <c r="H24" s="71">
        <f t="shared" ref="H24:H31" si="6">D24-E24+F24-G24</f>
        <v>17000</v>
      </c>
      <c r="I24" s="71">
        <f t="shared" ref="I24:I31" si="7">C24+H24</f>
        <v>35000</v>
      </c>
    </row>
    <row r="25" spans="2:9" x14ac:dyDescent="0.2">
      <c r="B25" s="16" t="s">
        <v>50</v>
      </c>
      <c r="C25" s="4">
        <v>0</v>
      </c>
      <c r="D25" s="71">
        <v>0</v>
      </c>
      <c r="E25" s="71">
        <v>0</v>
      </c>
      <c r="F25" s="71">
        <v>0</v>
      </c>
      <c r="G25" s="71">
        <v>0</v>
      </c>
      <c r="H25" s="71">
        <f t="shared" si="6"/>
        <v>0</v>
      </c>
      <c r="I25" s="71">
        <f t="shared" si="7"/>
        <v>0</v>
      </c>
    </row>
    <row r="26" spans="2:9" x14ac:dyDescent="0.2">
      <c r="B26" s="16" t="s">
        <v>51</v>
      </c>
      <c r="C26" s="4">
        <v>20000</v>
      </c>
      <c r="D26" s="71">
        <v>179176.5</v>
      </c>
      <c r="E26" s="71">
        <v>0</v>
      </c>
      <c r="F26" s="71">
        <v>342773.54</v>
      </c>
      <c r="G26" s="71">
        <v>0</v>
      </c>
      <c r="H26" s="71">
        <f t="shared" si="6"/>
        <v>521950.04</v>
      </c>
      <c r="I26" s="71">
        <f t="shared" si="7"/>
        <v>541950.04</v>
      </c>
    </row>
    <row r="27" spans="2:9" x14ac:dyDescent="0.2">
      <c r="B27" s="16" t="s">
        <v>52</v>
      </c>
      <c r="C27" s="4">
        <v>0</v>
      </c>
      <c r="D27" s="71">
        <v>0</v>
      </c>
      <c r="E27" s="71">
        <v>0</v>
      </c>
      <c r="F27" s="71">
        <v>0</v>
      </c>
      <c r="G27" s="71">
        <v>0</v>
      </c>
      <c r="H27" s="71">
        <f t="shared" si="6"/>
        <v>0</v>
      </c>
      <c r="I27" s="71">
        <f t="shared" si="7"/>
        <v>0</v>
      </c>
    </row>
    <row r="28" spans="2:9" x14ac:dyDescent="0.2">
      <c r="B28" s="16" t="s">
        <v>53</v>
      </c>
      <c r="C28" s="4">
        <v>1911500</v>
      </c>
      <c r="D28" s="71">
        <v>0</v>
      </c>
      <c r="E28" s="71">
        <v>0</v>
      </c>
      <c r="F28" s="71">
        <v>656582.88</v>
      </c>
      <c r="G28" s="71">
        <v>152243.06</v>
      </c>
      <c r="H28" s="71">
        <f t="shared" si="6"/>
        <v>504339.82</v>
      </c>
      <c r="I28" s="71">
        <f t="shared" si="7"/>
        <v>2415839.8199999998</v>
      </c>
    </row>
    <row r="29" spans="2:9" x14ac:dyDescent="0.2">
      <c r="B29" s="16" t="s">
        <v>54</v>
      </c>
      <c r="C29" s="4">
        <v>265400</v>
      </c>
      <c r="D29" s="71">
        <v>0</v>
      </c>
      <c r="E29" s="71">
        <v>0</v>
      </c>
      <c r="F29" s="71">
        <v>42980.97</v>
      </c>
      <c r="G29" s="71">
        <v>215451.98</v>
      </c>
      <c r="H29" s="71">
        <f t="shared" si="6"/>
        <v>-172471.01</v>
      </c>
      <c r="I29" s="71">
        <f t="shared" si="7"/>
        <v>92928.989999999991</v>
      </c>
    </row>
    <row r="30" spans="2:9" x14ac:dyDescent="0.2">
      <c r="B30" s="16" t="s">
        <v>55</v>
      </c>
      <c r="C30" s="4">
        <v>0</v>
      </c>
      <c r="D30" s="71">
        <v>0</v>
      </c>
      <c r="E30" s="71">
        <v>0</v>
      </c>
      <c r="F30" s="71">
        <v>0</v>
      </c>
      <c r="G30" s="71">
        <v>0</v>
      </c>
      <c r="H30" s="71">
        <f t="shared" si="6"/>
        <v>0</v>
      </c>
      <c r="I30" s="71">
        <f t="shared" si="7"/>
        <v>0</v>
      </c>
    </row>
    <row r="31" spans="2:9" x14ac:dyDescent="0.2">
      <c r="B31" s="16" t="s">
        <v>56</v>
      </c>
      <c r="C31" s="4">
        <v>418500</v>
      </c>
      <c r="D31" s="73">
        <v>4000</v>
      </c>
      <c r="E31" s="71">
        <v>0</v>
      </c>
      <c r="F31" s="71">
        <v>443945.21</v>
      </c>
      <c r="G31" s="71">
        <v>76136.850000000006</v>
      </c>
      <c r="H31" s="71">
        <f t="shared" si="6"/>
        <v>371808.36</v>
      </c>
      <c r="I31" s="71">
        <f t="shared" si="7"/>
        <v>790308.36</v>
      </c>
    </row>
    <row r="32" spans="2:9" x14ac:dyDescent="0.2">
      <c r="B32" s="17" t="s">
        <v>57</v>
      </c>
      <c r="C32" s="3">
        <f>SUM(C33:C41)</f>
        <v>54171529.899999999</v>
      </c>
      <c r="D32" s="72">
        <f t="shared" ref="D32:I32" si="8">SUM(D33:D41)</f>
        <v>21002622.43</v>
      </c>
      <c r="E32" s="72">
        <f t="shared" si="8"/>
        <v>77740.06</v>
      </c>
      <c r="F32" s="72">
        <f t="shared" si="8"/>
        <v>47296733.689999998</v>
      </c>
      <c r="G32" s="72">
        <f t="shared" si="8"/>
        <v>10855435.32</v>
      </c>
      <c r="H32" s="72">
        <f>SUM(H33:H41)</f>
        <v>57366180.74000001</v>
      </c>
      <c r="I32" s="72">
        <f t="shared" si="8"/>
        <v>111537710.63999999</v>
      </c>
    </row>
    <row r="33" spans="2:9" x14ac:dyDescent="0.2">
      <c r="B33" s="16" t="s">
        <v>58</v>
      </c>
      <c r="C33" s="4">
        <v>18948476.640000001</v>
      </c>
      <c r="D33" s="73">
        <v>370000</v>
      </c>
      <c r="E33" s="71">
        <v>0</v>
      </c>
      <c r="F33" s="71">
        <v>344751.2</v>
      </c>
      <c r="G33" s="71">
        <v>301038.45</v>
      </c>
      <c r="H33" s="71">
        <f>D33-E33+F33-G33</f>
        <v>413712.74999999994</v>
      </c>
      <c r="I33" s="71">
        <f t="shared" ref="I33:I41" si="9">C33+H33</f>
        <v>19362189.390000001</v>
      </c>
    </row>
    <row r="34" spans="2:9" x14ac:dyDescent="0.2">
      <c r="B34" s="16" t="s">
        <v>59</v>
      </c>
      <c r="C34" s="4">
        <v>2067766.71</v>
      </c>
      <c r="D34" s="73">
        <v>567400</v>
      </c>
      <c r="E34" s="71">
        <v>0</v>
      </c>
      <c r="F34" s="71">
        <v>50750.42</v>
      </c>
      <c r="G34" s="71">
        <v>448286.79</v>
      </c>
      <c r="H34" s="71">
        <f t="shared" ref="H34:H41" si="10">D34-E34+F34-G34</f>
        <v>169863.63000000006</v>
      </c>
      <c r="I34" s="71">
        <f t="shared" si="9"/>
        <v>2237630.34</v>
      </c>
    </row>
    <row r="35" spans="2:9" x14ac:dyDescent="0.2">
      <c r="B35" s="16" t="s">
        <v>60</v>
      </c>
      <c r="C35" s="4">
        <v>1716000</v>
      </c>
      <c r="D35" s="73">
        <v>817676.36</v>
      </c>
      <c r="E35" s="71">
        <v>0</v>
      </c>
      <c r="F35" s="71">
        <v>2210449.7000000002</v>
      </c>
      <c r="G35" s="71">
        <v>2404957.9700000002</v>
      </c>
      <c r="H35" s="71">
        <f t="shared" si="10"/>
        <v>623168.08999999985</v>
      </c>
      <c r="I35" s="71">
        <f t="shared" si="9"/>
        <v>2339168.09</v>
      </c>
    </row>
    <row r="36" spans="2:9" x14ac:dyDescent="0.2">
      <c r="B36" s="16" t="s">
        <v>61</v>
      </c>
      <c r="C36" s="4">
        <v>453800</v>
      </c>
      <c r="D36" s="73">
        <v>486519.38</v>
      </c>
      <c r="E36" s="71">
        <v>0</v>
      </c>
      <c r="F36" s="71">
        <v>375517.78</v>
      </c>
      <c r="G36" s="71">
        <v>17003.91</v>
      </c>
      <c r="H36" s="71">
        <f t="shared" si="10"/>
        <v>845033.25</v>
      </c>
      <c r="I36" s="71">
        <f t="shared" si="9"/>
        <v>1298833.25</v>
      </c>
    </row>
    <row r="37" spans="2:9" x14ac:dyDescent="0.2">
      <c r="B37" s="16" t="s">
        <v>62</v>
      </c>
      <c r="C37" s="4">
        <v>932400</v>
      </c>
      <c r="D37" s="73">
        <v>0</v>
      </c>
      <c r="E37" s="71">
        <v>0</v>
      </c>
      <c r="F37" s="71">
        <v>2294592.02</v>
      </c>
      <c r="G37" s="71">
        <v>1333839.55</v>
      </c>
      <c r="H37" s="71">
        <f t="shared" si="10"/>
        <v>960752.47</v>
      </c>
      <c r="I37" s="71">
        <f t="shared" si="9"/>
        <v>1893152.47</v>
      </c>
    </row>
    <row r="38" spans="2:9" x14ac:dyDescent="0.2">
      <c r="B38" s="16" t="s">
        <v>63</v>
      </c>
      <c r="C38" s="4">
        <v>2000000</v>
      </c>
      <c r="D38" s="73">
        <v>387137.72</v>
      </c>
      <c r="E38" s="71">
        <v>0</v>
      </c>
      <c r="F38" s="71">
        <v>3870312.54</v>
      </c>
      <c r="G38" s="71">
        <v>64737.05</v>
      </c>
      <c r="H38" s="71">
        <f t="shared" si="10"/>
        <v>4192713.21</v>
      </c>
      <c r="I38" s="71">
        <f t="shared" si="9"/>
        <v>6192713.21</v>
      </c>
    </row>
    <row r="39" spans="2:9" x14ac:dyDescent="0.2">
      <c r="B39" s="16" t="s">
        <v>64</v>
      </c>
      <c r="C39" s="4">
        <v>478000</v>
      </c>
      <c r="D39" s="73">
        <v>0</v>
      </c>
      <c r="E39" s="71">
        <v>0</v>
      </c>
      <c r="F39" s="71">
        <v>948575.82</v>
      </c>
      <c r="G39" s="71">
        <v>159920.59</v>
      </c>
      <c r="H39" s="71">
        <f t="shared" si="10"/>
        <v>788655.23</v>
      </c>
      <c r="I39" s="71">
        <f t="shared" si="9"/>
        <v>1266655.23</v>
      </c>
    </row>
    <row r="40" spans="2:9" x14ac:dyDescent="0.2">
      <c r="B40" s="16" t="s">
        <v>65</v>
      </c>
      <c r="C40" s="4">
        <v>21573000</v>
      </c>
      <c r="D40" s="73">
        <v>16873888.969999999</v>
      </c>
      <c r="E40" s="71">
        <v>77740.06</v>
      </c>
      <c r="F40" s="71">
        <v>35586387.850000001</v>
      </c>
      <c r="G40" s="71">
        <v>5561355.0099999998</v>
      </c>
      <c r="H40" s="71">
        <f t="shared" si="10"/>
        <v>46821181.750000007</v>
      </c>
      <c r="I40" s="71">
        <f t="shared" si="9"/>
        <v>68394181.75</v>
      </c>
    </row>
    <row r="41" spans="2:9" x14ac:dyDescent="0.2">
      <c r="B41" s="16" t="s">
        <v>66</v>
      </c>
      <c r="C41" s="4">
        <v>6002086.5499999998</v>
      </c>
      <c r="D41" s="73">
        <v>1500000</v>
      </c>
      <c r="E41" s="71">
        <v>0</v>
      </c>
      <c r="F41" s="71">
        <v>1615396.36</v>
      </c>
      <c r="G41" s="71">
        <v>564296</v>
      </c>
      <c r="H41" s="71">
        <f t="shared" si="10"/>
        <v>2551100.3600000003</v>
      </c>
      <c r="I41" s="71">
        <f t="shared" si="9"/>
        <v>8553186.9100000001</v>
      </c>
    </row>
    <row r="42" spans="2:9" x14ac:dyDescent="0.2">
      <c r="B42" s="17" t="s">
        <v>67</v>
      </c>
      <c r="C42" s="3">
        <f>SUM(C43:C51)</f>
        <v>47812362.149999999</v>
      </c>
      <c r="D42" s="3">
        <f t="shared" ref="D42:G42" si="11">SUM(D43:D51)</f>
        <v>7360489</v>
      </c>
      <c r="E42" s="3">
        <f t="shared" si="11"/>
        <v>2612</v>
      </c>
      <c r="F42" s="3">
        <f t="shared" si="11"/>
        <v>12141967.439999999</v>
      </c>
      <c r="G42" s="3">
        <f t="shared" si="11"/>
        <v>18704514.919999998</v>
      </c>
      <c r="H42" s="72">
        <f>SUM(H43:H51)</f>
        <v>795329.52000000142</v>
      </c>
      <c r="I42" s="72">
        <f>SUM(I43:I51)</f>
        <v>48607691.670000002</v>
      </c>
    </row>
    <row r="43" spans="2:9" x14ac:dyDescent="0.2">
      <c r="B43" s="16" t="s">
        <v>68</v>
      </c>
      <c r="C43" s="4">
        <v>13333196.07</v>
      </c>
      <c r="D43" s="71">
        <v>0</v>
      </c>
      <c r="E43" s="71">
        <v>0</v>
      </c>
      <c r="F43" s="71">
        <v>3521315.12</v>
      </c>
      <c r="G43" s="71">
        <v>500000</v>
      </c>
      <c r="H43" s="71">
        <f t="shared" ref="H43:H51" si="12">D43-E43+F43-G43</f>
        <v>3021315.12</v>
      </c>
      <c r="I43" s="71">
        <f t="shared" ref="I43:I51" si="13">C43+H43</f>
        <v>16354511.190000001</v>
      </c>
    </row>
    <row r="44" spans="2:9" x14ac:dyDescent="0.2">
      <c r="B44" s="16" t="s">
        <v>69</v>
      </c>
      <c r="C44" s="4">
        <v>0</v>
      </c>
      <c r="D44" s="71">
        <v>0</v>
      </c>
      <c r="E44" s="71">
        <v>0</v>
      </c>
      <c r="F44" s="71">
        <v>0</v>
      </c>
      <c r="G44" s="71">
        <v>0</v>
      </c>
      <c r="H44" s="71">
        <f t="shared" si="12"/>
        <v>0</v>
      </c>
      <c r="I44" s="71">
        <f t="shared" si="13"/>
        <v>0</v>
      </c>
    </row>
    <row r="45" spans="2:9" x14ac:dyDescent="0.2">
      <c r="B45" s="16" t="s">
        <v>70</v>
      </c>
      <c r="C45" s="4">
        <v>0</v>
      </c>
      <c r="D45" s="71">
        <v>4210489</v>
      </c>
      <c r="E45" s="71">
        <v>2612</v>
      </c>
      <c r="F45" s="71">
        <v>3806580.8</v>
      </c>
      <c r="G45" s="71">
        <v>3000000</v>
      </c>
      <c r="H45" s="71">
        <f t="shared" si="12"/>
        <v>5014457.8</v>
      </c>
      <c r="I45" s="71">
        <f t="shared" si="13"/>
        <v>5014457.8</v>
      </c>
    </row>
    <row r="46" spans="2:9" x14ac:dyDescent="0.2">
      <c r="B46" s="16" t="s">
        <v>71</v>
      </c>
      <c r="C46" s="4">
        <v>8985048</v>
      </c>
      <c r="D46" s="71">
        <v>3150000</v>
      </c>
      <c r="E46" s="71">
        <v>0</v>
      </c>
      <c r="F46" s="71">
        <v>3371529.51</v>
      </c>
      <c r="G46" s="71">
        <v>1885095.38</v>
      </c>
      <c r="H46" s="71">
        <f t="shared" si="12"/>
        <v>4636434.13</v>
      </c>
      <c r="I46" s="71">
        <f t="shared" si="13"/>
        <v>13621482.129999999</v>
      </c>
    </row>
    <row r="47" spans="2:9" x14ac:dyDescent="0.2">
      <c r="B47" s="16" t="s">
        <v>72</v>
      </c>
      <c r="C47" s="4">
        <v>25494118.079999998</v>
      </c>
      <c r="D47" s="71">
        <v>0</v>
      </c>
      <c r="E47" s="71">
        <v>0</v>
      </c>
      <c r="F47" s="71">
        <v>1442542.01</v>
      </c>
      <c r="G47" s="74">
        <v>13319419.539999999</v>
      </c>
      <c r="H47" s="71">
        <f t="shared" si="12"/>
        <v>-11876877.529999999</v>
      </c>
      <c r="I47" s="71">
        <f t="shared" si="13"/>
        <v>13617240.549999999</v>
      </c>
    </row>
    <row r="48" spans="2:9" x14ac:dyDescent="0.2">
      <c r="B48" s="16" t="s">
        <v>73</v>
      </c>
      <c r="C48" s="4">
        <v>0</v>
      </c>
      <c r="D48" s="71">
        <v>0</v>
      </c>
      <c r="E48" s="71">
        <v>0</v>
      </c>
      <c r="F48" s="71">
        <v>0</v>
      </c>
      <c r="G48" s="71">
        <v>0</v>
      </c>
      <c r="H48" s="71">
        <f t="shared" si="12"/>
        <v>0</v>
      </c>
      <c r="I48" s="71">
        <f t="shared" si="13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71">
        <f t="shared" si="12"/>
        <v>0</v>
      </c>
      <c r="I49" s="71">
        <f t="shared" si="13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71">
        <f t="shared" si="12"/>
        <v>0</v>
      </c>
      <c r="I50" s="71">
        <f t="shared" si="13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71">
        <f t="shared" si="12"/>
        <v>0</v>
      </c>
      <c r="I51" s="71">
        <f t="shared" si="13"/>
        <v>0</v>
      </c>
    </row>
    <row r="52" spans="2:9" x14ac:dyDescent="0.2">
      <c r="B52" s="17" t="s">
        <v>77</v>
      </c>
      <c r="C52" s="3">
        <f>SUM(C53:C61)</f>
        <v>1500000</v>
      </c>
      <c r="D52" s="3">
        <f t="shared" ref="D52:I52" si="14">SUM(D53:D61)</f>
        <v>2035000</v>
      </c>
      <c r="E52" s="3">
        <f t="shared" si="14"/>
        <v>0</v>
      </c>
      <c r="F52" s="3">
        <f t="shared" si="14"/>
        <v>3356483.99</v>
      </c>
      <c r="G52" s="3">
        <f t="shared" si="14"/>
        <v>1542461.99</v>
      </c>
      <c r="H52" s="72">
        <f t="shared" si="14"/>
        <v>3849022</v>
      </c>
      <c r="I52" s="72">
        <f t="shared" si="14"/>
        <v>5349022</v>
      </c>
    </row>
    <row r="53" spans="2:9" x14ac:dyDescent="0.2">
      <c r="B53" s="16" t="s">
        <v>78</v>
      </c>
      <c r="C53" s="4">
        <v>0</v>
      </c>
      <c r="D53" s="71">
        <v>100000</v>
      </c>
      <c r="E53" s="71">
        <v>0</v>
      </c>
      <c r="F53" s="71">
        <v>165011.99</v>
      </c>
      <c r="G53" s="71">
        <v>42461.99</v>
      </c>
      <c r="H53" s="71">
        <f t="shared" ref="H53:H61" si="15">D53-E53+F53-G53</f>
        <v>222550</v>
      </c>
      <c r="I53" s="71">
        <f t="shared" ref="I53:I61" si="16">C53+H53</f>
        <v>222550</v>
      </c>
    </row>
    <row r="54" spans="2:9" x14ac:dyDescent="0.2">
      <c r="B54" s="16" t="s">
        <v>79</v>
      </c>
      <c r="C54" s="4">
        <v>0</v>
      </c>
      <c r="D54" s="71">
        <v>0</v>
      </c>
      <c r="E54" s="71">
        <v>0</v>
      </c>
      <c r="F54" s="71">
        <v>52712</v>
      </c>
      <c r="G54" s="71">
        <v>0</v>
      </c>
      <c r="H54" s="71">
        <f t="shared" si="15"/>
        <v>52712</v>
      </c>
      <c r="I54" s="71">
        <f t="shared" si="16"/>
        <v>52712</v>
      </c>
    </row>
    <row r="55" spans="2:9" x14ac:dyDescent="0.2">
      <c r="B55" s="16" t="s">
        <v>80</v>
      </c>
      <c r="C55" s="4">
        <v>0</v>
      </c>
      <c r="D55" s="71">
        <v>0</v>
      </c>
      <c r="E55" s="71">
        <v>0</v>
      </c>
      <c r="F55" s="71">
        <v>0</v>
      </c>
      <c r="G55" s="71">
        <v>0</v>
      </c>
      <c r="H55" s="71">
        <f t="shared" si="15"/>
        <v>0</v>
      </c>
      <c r="I55" s="71">
        <f t="shared" si="16"/>
        <v>0</v>
      </c>
    </row>
    <row r="56" spans="2:9" x14ac:dyDescent="0.2">
      <c r="B56" s="16" t="s">
        <v>81</v>
      </c>
      <c r="C56" s="4">
        <v>1500000</v>
      </c>
      <c r="D56" s="71">
        <v>0</v>
      </c>
      <c r="E56" s="71">
        <v>0</v>
      </c>
      <c r="F56" s="71">
        <v>2923200</v>
      </c>
      <c r="G56" s="71">
        <v>1500000</v>
      </c>
      <c r="H56" s="71">
        <f t="shared" si="15"/>
        <v>1423200</v>
      </c>
      <c r="I56" s="71">
        <f t="shared" si="16"/>
        <v>2923200</v>
      </c>
    </row>
    <row r="57" spans="2:9" x14ac:dyDescent="0.2">
      <c r="B57" s="16" t="s">
        <v>82</v>
      </c>
      <c r="C57" s="4">
        <v>0</v>
      </c>
      <c r="D57" s="71">
        <v>0</v>
      </c>
      <c r="E57" s="71">
        <v>0</v>
      </c>
      <c r="F57" s="71">
        <v>0</v>
      </c>
      <c r="G57" s="71">
        <v>0</v>
      </c>
      <c r="H57" s="71">
        <f t="shared" si="15"/>
        <v>0</v>
      </c>
      <c r="I57" s="71">
        <f t="shared" si="16"/>
        <v>0</v>
      </c>
    </row>
    <row r="58" spans="2:9" x14ac:dyDescent="0.2">
      <c r="B58" s="16" t="s">
        <v>83</v>
      </c>
      <c r="C58" s="4">
        <v>0</v>
      </c>
      <c r="D58" s="71">
        <v>0</v>
      </c>
      <c r="E58" s="71">
        <v>0</v>
      </c>
      <c r="F58" s="71">
        <v>215560</v>
      </c>
      <c r="G58" s="71">
        <v>0</v>
      </c>
      <c r="H58" s="71">
        <f t="shared" si="15"/>
        <v>215560</v>
      </c>
      <c r="I58" s="71">
        <f t="shared" si="16"/>
        <v>215560</v>
      </c>
    </row>
    <row r="59" spans="2:9" x14ac:dyDescent="0.2">
      <c r="B59" s="16" t="s">
        <v>84</v>
      </c>
      <c r="C59" s="4">
        <v>0</v>
      </c>
      <c r="D59" s="71">
        <v>0</v>
      </c>
      <c r="E59" s="71">
        <v>0</v>
      </c>
      <c r="F59" s="71">
        <v>0</v>
      </c>
      <c r="G59" s="71">
        <v>0</v>
      </c>
      <c r="H59" s="71">
        <f t="shared" si="15"/>
        <v>0</v>
      </c>
      <c r="I59" s="71">
        <f t="shared" si="16"/>
        <v>0</v>
      </c>
    </row>
    <row r="60" spans="2:9" x14ac:dyDescent="0.2">
      <c r="B60" s="16" t="s">
        <v>85</v>
      </c>
      <c r="C60" s="4">
        <v>0</v>
      </c>
      <c r="D60" s="71">
        <v>1935000</v>
      </c>
      <c r="E60" s="71">
        <v>0</v>
      </c>
      <c r="F60" s="71">
        <v>0</v>
      </c>
      <c r="G60" s="71">
        <v>0</v>
      </c>
      <c r="H60" s="71">
        <f t="shared" si="15"/>
        <v>1935000</v>
      </c>
      <c r="I60" s="71">
        <f t="shared" si="16"/>
        <v>1935000</v>
      </c>
    </row>
    <row r="61" spans="2:9" x14ac:dyDescent="0.2">
      <c r="B61" s="16" t="s">
        <v>86</v>
      </c>
      <c r="C61" s="4">
        <v>0</v>
      </c>
      <c r="D61" s="71">
        <v>0</v>
      </c>
      <c r="E61" s="71">
        <v>0</v>
      </c>
      <c r="F61" s="71">
        <v>0</v>
      </c>
      <c r="G61" s="71">
        <v>0</v>
      </c>
      <c r="H61" s="71">
        <f t="shared" si="15"/>
        <v>0</v>
      </c>
      <c r="I61" s="71">
        <f t="shared" si="16"/>
        <v>0</v>
      </c>
    </row>
    <row r="62" spans="2:9" x14ac:dyDescent="0.2">
      <c r="B62" s="17" t="s">
        <v>87</v>
      </c>
      <c r="C62" s="3">
        <f>SUM(C63:C65)</f>
        <v>0</v>
      </c>
      <c r="D62" s="3">
        <f t="shared" ref="D62:I62" si="17">SUM(D63:D65)</f>
        <v>35829940.149999999</v>
      </c>
      <c r="E62" s="3">
        <f t="shared" si="17"/>
        <v>11350441.369999999</v>
      </c>
      <c r="F62" s="3">
        <f t="shared" si="17"/>
        <v>199817286.84999999</v>
      </c>
      <c r="G62" s="3">
        <f t="shared" si="17"/>
        <v>52700000</v>
      </c>
      <c r="H62" s="72">
        <f t="shared" si="17"/>
        <v>171596785.63</v>
      </c>
      <c r="I62" s="72">
        <f t="shared" si="17"/>
        <v>171596785.63</v>
      </c>
    </row>
    <row r="63" spans="2:9" x14ac:dyDescent="0.2">
      <c r="B63" s="16" t="s">
        <v>88</v>
      </c>
      <c r="C63" s="4">
        <v>0</v>
      </c>
      <c r="D63" s="71">
        <v>27540330.489999998</v>
      </c>
      <c r="E63" s="71">
        <v>11224765.01</v>
      </c>
      <c r="F63" s="71">
        <v>74635129.939999998</v>
      </c>
      <c r="G63" s="71">
        <v>44700000</v>
      </c>
      <c r="H63" s="71">
        <f>D63-E63+F63-G63</f>
        <v>46250695.420000002</v>
      </c>
      <c r="I63" s="71">
        <f>C63+H63</f>
        <v>46250695.420000002</v>
      </c>
    </row>
    <row r="64" spans="2:9" x14ac:dyDescent="0.2">
      <c r="B64" s="16" t="s">
        <v>89</v>
      </c>
      <c r="C64" s="4">
        <v>0</v>
      </c>
      <c r="D64" s="71">
        <v>7602856.9400000004</v>
      </c>
      <c r="E64" s="71">
        <v>0</v>
      </c>
      <c r="F64" s="71">
        <v>124805556.91</v>
      </c>
      <c r="G64" s="71">
        <v>8000000</v>
      </c>
      <c r="H64" s="71">
        <f>D64-E64+F64-G64</f>
        <v>124408413.84999999</v>
      </c>
      <c r="I64" s="71">
        <f>C64+H64</f>
        <v>124408413.84999999</v>
      </c>
    </row>
    <row r="65" spans="2:9" x14ac:dyDescent="0.2">
      <c r="B65" s="16" t="s">
        <v>90</v>
      </c>
      <c r="C65" s="4">
        <v>0</v>
      </c>
      <c r="D65" s="71">
        <v>686752.72</v>
      </c>
      <c r="E65" s="71">
        <v>125676.36</v>
      </c>
      <c r="F65" s="71">
        <v>376600</v>
      </c>
      <c r="G65" s="71">
        <v>0</v>
      </c>
      <c r="H65" s="71">
        <f>D65-E65+F65-G65</f>
        <v>937676.36</v>
      </c>
      <c r="I65" s="71">
        <f>C65+H65</f>
        <v>937676.36</v>
      </c>
    </row>
    <row r="66" spans="2:9" x14ac:dyDescent="0.2">
      <c r="B66" s="17" t="s">
        <v>91</v>
      </c>
      <c r="C66" s="3">
        <f>SUM(C67:C73)</f>
        <v>4071181.2</v>
      </c>
      <c r="D66" s="3">
        <f t="shared" ref="D66:I66" si="18">SUM(D67:D73)</f>
        <v>128924593.48</v>
      </c>
      <c r="E66" s="3">
        <f t="shared" si="18"/>
        <v>18346958.620000001</v>
      </c>
      <c r="F66" s="3">
        <f>SUM(F67:F73)</f>
        <v>130258295.91</v>
      </c>
      <c r="G66" s="3">
        <f t="shared" si="18"/>
        <v>203109923.11000001</v>
      </c>
      <c r="H66" s="72">
        <f t="shared" si="18"/>
        <v>37726007.659999967</v>
      </c>
      <c r="I66" s="72">
        <f t="shared" si="18"/>
        <v>41797188.85999997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71">
        <f t="shared" ref="H67:H73" si="19">D67-E67+F67-G67</f>
        <v>0</v>
      </c>
      <c r="I67" s="71">
        <f t="shared" ref="I67:I73" si="20">C67+H67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71">
        <f t="shared" si="19"/>
        <v>0</v>
      </c>
      <c r="I68" s="71">
        <f t="shared" si="20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71">
        <f t="shared" si="19"/>
        <v>0</v>
      </c>
      <c r="I69" s="71">
        <f t="shared" si="20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71">
        <f t="shared" si="19"/>
        <v>0</v>
      </c>
      <c r="I70" s="71">
        <f t="shared" si="20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71">
        <f t="shared" si="19"/>
        <v>0</v>
      </c>
      <c r="I71" s="71">
        <f t="shared" si="20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71">
        <f t="shared" si="19"/>
        <v>0</v>
      </c>
      <c r="I72" s="71">
        <f t="shared" si="20"/>
        <v>0</v>
      </c>
    </row>
    <row r="73" spans="2:9" x14ac:dyDescent="0.2">
      <c r="B73" s="16" t="s">
        <v>98</v>
      </c>
      <c r="C73" s="4">
        <v>4071181.2</v>
      </c>
      <c r="D73" s="4">
        <v>128924593.48</v>
      </c>
      <c r="E73" s="4">
        <v>18346958.620000001</v>
      </c>
      <c r="F73" s="4">
        <v>130258295.91</v>
      </c>
      <c r="G73" s="4">
        <v>203109923.11000001</v>
      </c>
      <c r="H73" s="71">
        <f t="shared" si="19"/>
        <v>37726007.659999967</v>
      </c>
      <c r="I73" s="71">
        <f t="shared" si="20"/>
        <v>41797188.85999997</v>
      </c>
    </row>
    <row r="74" spans="2:9" x14ac:dyDescent="0.2">
      <c r="B74" s="17" t="s">
        <v>99</v>
      </c>
      <c r="C74" s="3">
        <f>SUM(C75:C77)</f>
        <v>0</v>
      </c>
      <c r="D74" s="3">
        <f t="shared" ref="D74:I74" si="21">SUM(D75:D77)</f>
        <v>21500000</v>
      </c>
      <c r="E74" s="3">
        <f t="shared" si="21"/>
        <v>0</v>
      </c>
      <c r="F74" s="3">
        <f>SUM(F75:F77)</f>
        <v>1351000</v>
      </c>
      <c r="G74" s="3">
        <f t="shared" si="21"/>
        <v>150000</v>
      </c>
      <c r="H74" s="72">
        <f t="shared" si="21"/>
        <v>22701000</v>
      </c>
      <c r="I74" s="3">
        <f t="shared" si="21"/>
        <v>22701000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71">
        <f>D75-E75+F75-G75</f>
        <v>0</v>
      </c>
      <c r="I75" s="4">
        <f>C75+H75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71">
        <f>D76-E76+F76-G76</f>
        <v>0</v>
      </c>
      <c r="I76" s="4">
        <f>C76+H76</f>
        <v>0</v>
      </c>
    </row>
    <row r="77" spans="2:9" x14ac:dyDescent="0.2">
      <c r="B77" s="16" t="s">
        <v>102</v>
      </c>
      <c r="C77" s="4">
        <v>0</v>
      </c>
      <c r="D77" s="71">
        <v>21500000</v>
      </c>
      <c r="E77" s="71">
        <v>0</v>
      </c>
      <c r="F77" s="71">
        <v>1351000</v>
      </c>
      <c r="G77" s="71">
        <v>150000</v>
      </c>
      <c r="H77" s="71">
        <f>D77-E77+F77-G77</f>
        <v>22701000</v>
      </c>
      <c r="I77" s="4">
        <f>C77+H77</f>
        <v>22701000</v>
      </c>
    </row>
    <row r="78" spans="2:9" x14ac:dyDescent="0.2">
      <c r="B78" s="17" t="s">
        <v>103</v>
      </c>
      <c r="C78" s="3">
        <f>SUM(C79:C85)</f>
        <v>14020281.26</v>
      </c>
      <c r="D78" s="3">
        <f t="shared" ref="D78:I78" si="22">SUM(D79:D85)</f>
        <v>0</v>
      </c>
      <c r="E78" s="3">
        <f t="shared" si="22"/>
        <v>0</v>
      </c>
      <c r="F78" s="3">
        <f t="shared" si="22"/>
        <v>4844.1400000000003</v>
      </c>
      <c r="G78" s="3">
        <f t="shared" si="22"/>
        <v>2422.0700000000002</v>
      </c>
      <c r="H78" s="3">
        <f t="shared" si="22"/>
        <v>2422.0700000000002</v>
      </c>
      <c r="I78" s="3">
        <f t="shared" si="22"/>
        <v>14022703.33</v>
      </c>
    </row>
    <row r="79" spans="2:9" x14ac:dyDescent="0.2">
      <c r="B79" s="16" t="s">
        <v>104</v>
      </c>
      <c r="C79" s="4">
        <v>13666664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3">D79-E79+F79-G79</f>
        <v>0</v>
      </c>
      <c r="I79" s="4">
        <f t="shared" ref="I79:I85" si="24">C79+H79</f>
        <v>13666664</v>
      </c>
    </row>
    <row r="80" spans="2:9" x14ac:dyDescent="0.2">
      <c r="B80" s="16" t="s">
        <v>105</v>
      </c>
      <c r="C80" s="4">
        <v>353617.26</v>
      </c>
      <c r="D80" s="4">
        <v>0</v>
      </c>
      <c r="E80" s="4">
        <v>0</v>
      </c>
      <c r="F80" s="71">
        <v>4844.1400000000003</v>
      </c>
      <c r="G80" s="71">
        <v>2422.0700000000002</v>
      </c>
      <c r="H80" s="4">
        <f t="shared" si="23"/>
        <v>2422.0700000000002</v>
      </c>
      <c r="I80" s="4">
        <f t="shared" si="24"/>
        <v>356039.33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71">
        <v>0</v>
      </c>
      <c r="G81" s="71">
        <v>0</v>
      </c>
      <c r="H81" s="4">
        <f t="shared" si="23"/>
        <v>0</v>
      </c>
      <c r="I81" s="4">
        <f t="shared" si="24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3"/>
        <v>0</v>
      </c>
      <c r="I82" s="4">
        <f t="shared" si="24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3"/>
        <v>0</v>
      </c>
      <c r="I83" s="4">
        <f t="shared" si="24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3"/>
        <v>0</v>
      </c>
      <c r="I84" s="4">
        <f t="shared" si="24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3"/>
        <v>0</v>
      </c>
      <c r="I85" s="4">
        <f t="shared" si="24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 t="shared" ref="C87:I87" si="25">C88+C96+C106+C116+C126+C136+C140+C148+C152</f>
        <v>292745916.75</v>
      </c>
      <c r="D87" s="3">
        <f>D88+D96+D106+D116+D126+D136+D140+D148+D152</f>
        <v>532362297.70999998</v>
      </c>
      <c r="E87" s="3">
        <f t="shared" si="25"/>
        <v>47466718.130000003</v>
      </c>
      <c r="F87" s="3">
        <f t="shared" si="25"/>
        <v>353936432.86000001</v>
      </c>
      <c r="G87" s="3">
        <f t="shared" si="25"/>
        <v>353936432.86000001</v>
      </c>
      <c r="H87" s="3">
        <f t="shared" si="25"/>
        <v>484895579.57999992</v>
      </c>
      <c r="I87" s="3">
        <f t="shared" si="25"/>
        <v>777641496.33000004</v>
      </c>
    </row>
    <row r="88" spans="2:9" x14ac:dyDescent="0.2">
      <c r="B88" s="17" t="s">
        <v>39</v>
      </c>
      <c r="C88" s="3">
        <f>SUM(C89:C95)</f>
        <v>32989636.370000001</v>
      </c>
      <c r="D88" s="3">
        <f>SUM(D89:D95)</f>
        <v>56732341.600000001</v>
      </c>
      <c r="E88" s="3">
        <f t="shared" ref="E88:I88" si="26">SUM(E89:E95)</f>
        <v>0</v>
      </c>
      <c r="F88" s="3">
        <f t="shared" si="26"/>
        <v>164669978.69</v>
      </c>
      <c r="G88" s="3">
        <f t="shared" si="26"/>
        <v>137724901.31999999</v>
      </c>
      <c r="H88" s="72">
        <f t="shared" si="26"/>
        <v>83677418.969999999</v>
      </c>
      <c r="I88" s="3">
        <f t="shared" si="26"/>
        <v>116667055.34</v>
      </c>
    </row>
    <row r="89" spans="2:9" ht="12" x14ac:dyDescent="0.2">
      <c r="B89" s="16" t="s">
        <v>40</v>
      </c>
      <c r="C89" s="4">
        <v>26761636.370000001</v>
      </c>
      <c r="D89" s="71">
        <v>0</v>
      </c>
      <c r="E89" s="71">
        <v>0</v>
      </c>
      <c r="F89" s="71">
        <v>88979025.439999998</v>
      </c>
      <c r="G89" s="75">
        <v>26781189.370000001</v>
      </c>
      <c r="H89" s="71">
        <f t="shared" ref="H89:H95" si="27">D89-E89+F89-G89</f>
        <v>62197836.069999993</v>
      </c>
      <c r="I89" s="4">
        <f t="shared" ref="I89:I95" si="28">C89+H89</f>
        <v>88959472.439999998</v>
      </c>
    </row>
    <row r="90" spans="2:9" x14ac:dyDescent="0.2">
      <c r="B90" s="16" t="s">
        <v>41</v>
      </c>
      <c r="C90" s="4">
        <v>0</v>
      </c>
      <c r="D90" s="71">
        <v>0</v>
      </c>
      <c r="E90" s="71">
        <v>0</v>
      </c>
      <c r="F90" s="71">
        <v>107091</v>
      </c>
      <c r="G90" s="71">
        <v>0</v>
      </c>
      <c r="H90" s="71">
        <f t="shared" si="27"/>
        <v>107091</v>
      </c>
      <c r="I90" s="4">
        <f t="shared" si="28"/>
        <v>107091</v>
      </c>
    </row>
    <row r="91" spans="2:9" x14ac:dyDescent="0.2">
      <c r="B91" s="16" t="s">
        <v>42</v>
      </c>
      <c r="C91" s="4">
        <v>0</v>
      </c>
      <c r="D91" s="71">
        <v>0</v>
      </c>
      <c r="E91" s="71">
        <v>0</v>
      </c>
      <c r="F91" s="71">
        <v>7677247.5</v>
      </c>
      <c r="G91" s="71">
        <v>138244.19</v>
      </c>
      <c r="H91" s="71">
        <f t="shared" si="27"/>
        <v>7539003.3099999996</v>
      </c>
      <c r="I91" s="4">
        <f t="shared" si="28"/>
        <v>7539003.3099999996</v>
      </c>
    </row>
    <row r="92" spans="2:9" x14ac:dyDescent="0.2">
      <c r="B92" s="16" t="s">
        <v>43</v>
      </c>
      <c r="C92" s="4">
        <v>6228000</v>
      </c>
      <c r="D92" s="71">
        <v>0</v>
      </c>
      <c r="E92" s="71">
        <v>0</v>
      </c>
      <c r="F92" s="71">
        <v>7720250.5999999996</v>
      </c>
      <c r="G92" s="71">
        <v>11740829.220000001</v>
      </c>
      <c r="H92" s="71">
        <f t="shared" si="27"/>
        <v>-4020578.620000001</v>
      </c>
      <c r="I92" s="4">
        <f t="shared" si="28"/>
        <v>2207421.379999999</v>
      </c>
    </row>
    <row r="93" spans="2:9" x14ac:dyDescent="0.2">
      <c r="B93" s="16" t="s">
        <v>44</v>
      </c>
      <c r="C93" s="4">
        <v>0</v>
      </c>
      <c r="D93" s="71">
        <v>0</v>
      </c>
      <c r="E93" s="71">
        <v>0</v>
      </c>
      <c r="F93" s="71">
        <v>17858372.370000001</v>
      </c>
      <c r="G93" s="71">
        <v>4305.16</v>
      </c>
      <c r="H93" s="71">
        <f t="shared" si="27"/>
        <v>17854067.210000001</v>
      </c>
      <c r="I93" s="4">
        <f t="shared" si="28"/>
        <v>17854067.210000001</v>
      </c>
    </row>
    <row r="94" spans="2:9" x14ac:dyDescent="0.2">
      <c r="B94" s="16" t="s">
        <v>45</v>
      </c>
      <c r="C94" s="4">
        <v>0</v>
      </c>
      <c r="D94" s="73">
        <v>56732341.600000001</v>
      </c>
      <c r="E94" s="71">
        <v>0</v>
      </c>
      <c r="F94" s="71">
        <v>42327991.780000001</v>
      </c>
      <c r="G94" s="74">
        <v>99060333.379999995</v>
      </c>
      <c r="H94" s="71">
        <f t="shared" si="27"/>
        <v>0</v>
      </c>
      <c r="I94" s="4">
        <f t="shared" si="28"/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71">
        <f t="shared" si="27"/>
        <v>0</v>
      </c>
      <c r="I95" s="4">
        <f t="shared" si="28"/>
        <v>0</v>
      </c>
    </row>
    <row r="96" spans="2:9" x14ac:dyDescent="0.2">
      <c r="B96" s="17" t="s">
        <v>47</v>
      </c>
      <c r="C96" s="3">
        <f>SUM(C97:C105)</f>
        <v>39033000</v>
      </c>
      <c r="D96" s="3">
        <f>SUM(D97:D105)</f>
        <v>1425466.3</v>
      </c>
      <c r="E96" s="3">
        <f t="shared" ref="E96:I96" si="29">SUM(E97:E105)</f>
        <v>136344.84</v>
      </c>
      <c r="F96" s="3">
        <f t="shared" si="29"/>
        <v>22117061.57</v>
      </c>
      <c r="G96" s="3">
        <f t="shared" si="29"/>
        <v>11890452.880000001</v>
      </c>
      <c r="H96" s="72">
        <f t="shared" si="29"/>
        <v>11515730.15</v>
      </c>
      <c r="I96" s="3">
        <f t="shared" si="29"/>
        <v>50548730.150000006</v>
      </c>
    </row>
    <row r="97" spans="2:9" x14ac:dyDescent="0.2">
      <c r="B97" s="16" t="s">
        <v>48</v>
      </c>
      <c r="C97" s="4">
        <v>130000</v>
      </c>
      <c r="D97" s="73">
        <v>29570.76</v>
      </c>
      <c r="E97" s="71">
        <v>0</v>
      </c>
      <c r="F97" s="71">
        <v>663400.93999999994</v>
      </c>
      <c r="G97" s="71">
        <v>132320</v>
      </c>
      <c r="H97" s="4">
        <f t="shared" ref="H97:H105" si="30">D97-E97+F97-G97</f>
        <v>560651.69999999995</v>
      </c>
      <c r="I97" s="4">
        <f t="shared" ref="I97:I105" si="31">C97+H97</f>
        <v>690651.7</v>
      </c>
    </row>
    <row r="98" spans="2:9" x14ac:dyDescent="0.2">
      <c r="B98" s="16" t="s">
        <v>49</v>
      </c>
      <c r="C98" s="4">
        <v>0</v>
      </c>
      <c r="D98" s="71">
        <v>0</v>
      </c>
      <c r="E98" s="71">
        <v>0</v>
      </c>
      <c r="F98" s="71">
        <v>45044.5</v>
      </c>
      <c r="G98" s="71">
        <v>320</v>
      </c>
      <c r="H98" s="4">
        <f t="shared" si="30"/>
        <v>44724.5</v>
      </c>
      <c r="I98" s="4">
        <f t="shared" si="31"/>
        <v>44724.5</v>
      </c>
    </row>
    <row r="99" spans="2:9" x14ac:dyDescent="0.2">
      <c r="B99" s="16" t="s">
        <v>50</v>
      </c>
      <c r="C99" s="4">
        <v>0</v>
      </c>
      <c r="D99" s="71">
        <v>0</v>
      </c>
      <c r="E99" s="71">
        <v>0</v>
      </c>
      <c r="F99" s="71">
        <v>0</v>
      </c>
      <c r="G99" s="71">
        <v>0</v>
      </c>
      <c r="H99" s="4">
        <f t="shared" si="30"/>
        <v>0</v>
      </c>
      <c r="I99" s="4">
        <f t="shared" si="31"/>
        <v>0</v>
      </c>
    </row>
    <row r="100" spans="2:9" x14ac:dyDescent="0.2">
      <c r="B100" s="16" t="s">
        <v>51</v>
      </c>
      <c r="C100" s="4">
        <v>2681000</v>
      </c>
      <c r="D100" s="73">
        <v>276868.44</v>
      </c>
      <c r="E100" s="71">
        <v>0</v>
      </c>
      <c r="F100" s="71">
        <v>4633459.95</v>
      </c>
      <c r="G100" s="71">
        <v>1554048.58</v>
      </c>
      <c r="H100" s="4">
        <f t="shared" si="30"/>
        <v>3356279.8100000005</v>
      </c>
      <c r="I100" s="4">
        <f t="shared" si="31"/>
        <v>6037279.8100000005</v>
      </c>
    </row>
    <row r="101" spans="2:9" x14ac:dyDescent="0.2">
      <c r="B101" s="18" t="s">
        <v>52</v>
      </c>
      <c r="C101" s="4">
        <v>348000</v>
      </c>
      <c r="D101" s="71">
        <v>0</v>
      </c>
      <c r="E101" s="71">
        <v>0</v>
      </c>
      <c r="F101" s="71">
        <v>97915</v>
      </c>
      <c r="G101" s="71">
        <v>9484.9599999999991</v>
      </c>
      <c r="H101" s="4">
        <f t="shared" si="30"/>
        <v>88430.040000000008</v>
      </c>
      <c r="I101" s="4">
        <f t="shared" si="31"/>
        <v>436430.04000000004</v>
      </c>
    </row>
    <row r="102" spans="2:9" x14ac:dyDescent="0.2">
      <c r="B102" s="16" t="s">
        <v>53</v>
      </c>
      <c r="C102" s="4">
        <v>24470000</v>
      </c>
      <c r="D102" s="71">
        <v>0</v>
      </c>
      <c r="E102" s="71">
        <v>136344.84</v>
      </c>
      <c r="F102" s="71">
        <v>8817308.3800000008</v>
      </c>
      <c r="G102" s="71">
        <v>7176344.4400000004</v>
      </c>
      <c r="H102" s="4">
        <f t="shared" si="30"/>
        <v>1504619.1000000006</v>
      </c>
      <c r="I102" s="4">
        <f t="shared" si="31"/>
        <v>25974619.100000001</v>
      </c>
    </row>
    <row r="103" spans="2:9" x14ac:dyDescent="0.2">
      <c r="B103" s="16" t="s">
        <v>54</v>
      </c>
      <c r="C103" s="4">
        <v>2174000</v>
      </c>
      <c r="D103" s="73">
        <v>998882.99999999988</v>
      </c>
      <c r="E103" s="71">
        <v>0</v>
      </c>
      <c r="F103" s="71">
        <v>3711763.82</v>
      </c>
      <c r="G103" s="71">
        <v>611452.44999999995</v>
      </c>
      <c r="H103" s="4">
        <f t="shared" si="30"/>
        <v>4099194.3699999992</v>
      </c>
      <c r="I103" s="4">
        <f t="shared" si="31"/>
        <v>6273194.3699999992</v>
      </c>
    </row>
    <row r="104" spans="2:9" x14ac:dyDescent="0.2">
      <c r="B104" s="16" t="s">
        <v>55</v>
      </c>
      <c r="C104" s="4">
        <v>635000</v>
      </c>
      <c r="D104" s="73">
        <v>120144.1</v>
      </c>
      <c r="E104" s="71">
        <v>0</v>
      </c>
      <c r="F104" s="71">
        <v>231873</v>
      </c>
      <c r="G104" s="71">
        <v>609279.39</v>
      </c>
      <c r="H104" s="4">
        <f t="shared" si="30"/>
        <v>-257262.29000000004</v>
      </c>
      <c r="I104" s="4">
        <f t="shared" si="31"/>
        <v>377737.70999999996</v>
      </c>
    </row>
    <row r="105" spans="2:9" x14ac:dyDescent="0.2">
      <c r="B105" s="16" t="s">
        <v>56</v>
      </c>
      <c r="C105" s="4">
        <v>8595000</v>
      </c>
      <c r="D105" s="71">
        <v>0</v>
      </c>
      <c r="E105" s="71">
        <v>0</v>
      </c>
      <c r="F105" s="71">
        <v>3916295.98</v>
      </c>
      <c r="G105" s="71">
        <v>1797203.06</v>
      </c>
      <c r="H105" s="4">
        <f t="shared" si="30"/>
        <v>2119092.92</v>
      </c>
      <c r="I105" s="4">
        <f t="shared" si="31"/>
        <v>10714092.92</v>
      </c>
    </row>
    <row r="106" spans="2:9" x14ac:dyDescent="0.2">
      <c r="B106" s="17" t="s">
        <v>57</v>
      </c>
      <c r="C106" s="3">
        <f>SUM(C107:C115)</f>
        <v>34668098.359999999</v>
      </c>
      <c r="D106" s="3">
        <f>SUM(D107:D115)</f>
        <v>187772754.89999998</v>
      </c>
      <c r="E106" s="3">
        <f t="shared" ref="E106:I106" si="32">SUM(E107:E115)</f>
        <v>29790611.41</v>
      </c>
      <c r="F106" s="3">
        <f t="shared" si="32"/>
        <v>16562051.209999999</v>
      </c>
      <c r="G106" s="3">
        <f t="shared" si="32"/>
        <v>5016677.1100000003</v>
      </c>
      <c r="H106" s="3">
        <f t="shared" si="32"/>
        <v>169527517.59</v>
      </c>
      <c r="I106" s="3">
        <f t="shared" si="32"/>
        <v>204195615.94999999</v>
      </c>
    </row>
    <row r="107" spans="2:9" x14ac:dyDescent="0.2">
      <c r="B107" s="16" t="s">
        <v>58</v>
      </c>
      <c r="C107" s="4">
        <v>23085598.359999999</v>
      </c>
      <c r="D107" s="71">
        <v>0</v>
      </c>
      <c r="E107" s="71">
        <v>0</v>
      </c>
      <c r="F107" s="71">
        <v>7695081.8099999996</v>
      </c>
      <c r="G107" s="71">
        <v>1025385.26</v>
      </c>
      <c r="H107" s="4">
        <f t="shared" ref="H107:H115" si="33">D107-E107+F107-G107</f>
        <v>6669696.5499999998</v>
      </c>
      <c r="I107" s="4">
        <f t="shared" ref="I107:I115" si="34">C107+H107</f>
        <v>29755294.91</v>
      </c>
    </row>
    <row r="108" spans="2:9" x14ac:dyDescent="0.2">
      <c r="B108" s="16" t="s">
        <v>59</v>
      </c>
      <c r="C108" s="4">
        <v>350000</v>
      </c>
      <c r="D108" s="71">
        <v>0</v>
      </c>
      <c r="E108" s="71">
        <v>0</v>
      </c>
      <c r="F108" s="71">
        <v>468000</v>
      </c>
      <c r="G108" s="71">
        <v>122032.02</v>
      </c>
      <c r="H108" s="4">
        <f t="shared" si="33"/>
        <v>345967.98</v>
      </c>
      <c r="I108" s="4">
        <f t="shared" si="34"/>
        <v>695967.98</v>
      </c>
    </row>
    <row r="109" spans="2:9" x14ac:dyDescent="0.2">
      <c r="B109" s="16" t="s">
        <v>60</v>
      </c>
      <c r="C109" s="4">
        <v>550000</v>
      </c>
      <c r="D109" s="71">
        <v>962470.58</v>
      </c>
      <c r="E109" s="71">
        <v>0</v>
      </c>
      <c r="F109" s="71">
        <v>1236003.08</v>
      </c>
      <c r="G109" s="71">
        <v>182119.85</v>
      </c>
      <c r="H109" s="4">
        <f t="shared" si="33"/>
        <v>2016353.81</v>
      </c>
      <c r="I109" s="4">
        <f t="shared" si="34"/>
        <v>2566353.81</v>
      </c>
    </row>
    <row r="110" spans="2:9" x14ac:dyDescent="0.2">
      <c r="B110" s="16" t="s">
        <v>61</v>
      </c>
      <c r="C110" s="4">
        <v>2153500</v>
      </c>
      <c r="D110" s="71">
        <v>16</v>
      </c>
      <c r="E110" s="71">
        <v>24.2</v>
      </c>
      <c r="F110" s="71">
        <v>470092.9</v>
      </c>
      <c r="G110" s="71">
        <v>764548.16</v>
      </c>
      <c r="H110" s="4">
        <f t="shared" si="33"/>
        <v>-294463.46000000002</v>
      </c>
      <c r="I110" s="4">
        <f t="shared" si="34"/>
        <v>1859036.54</v>
      </c>
    </row>
    <row r="111" spans="2:9" x14ac:dyDescent="0.2">
      <c r="B111" s="16" t="s">
        <v>62</v>
      </c>
      <c r="C111" s="4">
        <v>8037000</v>
      </c>
      <c r="D111" s="71">
        <v>0</v>
      </c>
      <c r="E111" s="71">
        <v>0</v>
      </c>
      <c r="F111" s="71">
        <v>5913697.46</v>
      </c>
      <c r="G111" s="71">
        <v>2082219.63</v>
      </c>
      <c r="H111" s="4">
        <f t="shared" si="33"/>
        <v>3831477.83</v>
      </c>
      <c r="I111" s="4">
        <f t="shared" si="34"/>
        <v>11868477.83</v>
      </c>
    </row>
    <row r="112" spans="2:9" x14ac:dyDescent="0.2">
      <c r="B112" s="16" t="s">
        <v>63</v>
      </c>
      <c r="C112" s="4">
        <v>0</v>
      </c>
      <c r="D112" s="71">
        <v>0</v>
      </c>
      <c r="E112" s="71">
        <v>0</v>
      </c>
      <c r="F112" s="71">
        <v>0</v>
      </c>
      <c r="G112" s="71">
        <v>0</v>
      </c>
      <c r="H112" s="4">
        <f t="shared" si="33"/>
        <v>0</v>
      </c>
      <c r="I112" s="4">
        <f t="shared" si="34"/>
        <v>0</v>
      </c>
    </row>
    <row r="113" spans="2:9" x14ac:dyDescent="0.2">
      <c r="B113" s="16" t="s">
        <v>64</v>
      </c>
      <c r="C113" s="4">
        <v>7000</v>
      </c>
      <c r="D113" s="71">
        <v>0</v>
      </c>
      <c r="E113" s="71">
        <v>0</v>
      </c>
      <c r="F113" s="71">
        <v>7000</v>
      </c>
      <c r="G113" s="71">
        <v>14000</v>
      </c>
      <c r="H113" s="4">
        <f t="shared" si="33"/>
        <v>-7000</v>
      </c>
      <c r="I113" s="4">
        <f t="shared" si="34"/>
        <v>0</v>
      </c>
    </row>
    <row r="114" spans="2:9" x14ac:dyDescent="0.2">
      <c r="B114" s="16" t="s">
        <v>65</v>
      </c>
      <c r="C114" s="4">
        <v>166000</v>
      </c>
      <c r="D114" s="71">
        <v>81579740</v>
      </c>
      <c r="E114" s="71">
        <v>25000008</v>
      </c>
      <c r="F114" s="71">
        <v>746649.67</v>
      </c>
      <c r="G114" s="71">
        <v>481845.9</v>
      </c>
      <c r="H114" s="4">
        <f t="shared" si="33"/>
        <v>56844535.770000003</v>
      </c>
      <c r="I114" s="4">
        <f t="shared" si="34"/>
        <v>57010535.770000003</v>
      </c>
    </row>
    <row r="115" spans="2:9" x14ac:dyDescent="0.2">
      <c r="B115" s="16" t="s">
        <v>66</v>
      </c>
      <c r="C115" s="4">
        <v>319000</v>
      </c>
      <c r="D115" s="71">
        <v>105230528.31999999</v>
      </c>
      <c r="E115" s="71">
        <v>4790579.21</v>
      </c>
      <c r="F115" s="71">
        <v>25526.29</v>
      </c>
      <c r="G115" s="71">
        <v>344526.29</v>
      </c>
      <c r="H115" s="4">
        <f t="shared" si="33"/>
        <v>100120949.11</v>
      </c>
      <c r="I115" s="4">
        <f t="shared" si="34"/>
        <v>100439949.11</v>
      </c>
    </row>
    <row r="116" spans="2:9" x14ac:dyDescent="0.2">
      <c r="B116" s="17" t="s">
        <v>67</v>
      </c>
      <c r="C116" s="3">
        <f>SUM(C117:C125)</f>
        <v>16967978.620000001</v>
      </c>
      <c r="D116" s="3">
        <f>SUM(D117:D125)</f>
        <v>5487605</v>
      </c>
      <c r="E116" s="3">
        <f t="shared" ref="E116:I116" si="35">SUM(E117:E125)</f>
        <v>14.08</v>
      </c>
      <c r="F116" s="3">
        <f t="shared" si="35"/>
        <v>20864449.469999999</v>
      </c>
      <c r="G116" s="3">
        <f t="shared" si="35"/>
        <v>1351447.66</v>
      </c>
      <c r="H116" s="3">
        <f t="shared" si="35"/>
        <v>25000592.73</v>
      </c>
      <c r="I116" s="3">
        <f t="shared" si="35"/>
        <v>41968571.350000001</v>
      </c>
    </row>
    <row r="117" spans="2:9" x14ac:dyDescent="0.2">
      <c r="B117" s="16" t="s">
        <v>68</v>
      </c>
      <c r="C117" s="4">
        <v>16967978.620000001</v>
      </c>
      <c r="D117" s="71">
        <v>0</v>
      </c>
      <c r="E117" s="71">
        <v>0</v>
      </c>
      <c r="F117" s="71">
        <v>0</v>
      </c>
      <c r="G117" s="71">
        <v>0</v>
      </c>
      <c r="H117" s="4">
        <f t="shared" ref="H117:H125" si="36">D117-E117+F117-G117</f>
        <v>0</v>
      </c>
      <c r="I117" s="4">
        <f t="shared" ref="I117:I125" si="37">C117+H117</f>
        <v>16967978.620000001</v>
      </c>
    </row>
    <row r="118" spans="2:9" x14ac:dyDescent="0.2">
      <c r="B118" s="16" t="s">
        <v>69</v>
      </c>
      <c r="C118" s="4">
        <v>0</v>
      </c>
      <c r="D118" s="71">
        <v>0</v>
      </c>
      <c r="E118" s="71">
        <v>0</v>
      </c>
      <c r="F118" s="71">
        <v>0</v>
      </c>
      <c r="G118" s="71">
        <v>0</v>
      </c>
      <c r="H118" s="4">
        <f t="shared" si="36"/>
        <v>0</v>
      </c>
      <c r="I118" s="4">
        <f t="shared" si="37"/>
        <v>0</v>
      </c>
    </row>
    <row r="119" spans="2:9" x14ac:dyDescent="0.2">
      <c r="B119" s="16" t="s">
        <v>70</v>
      </c>
      <c r="C119" s="4">
        <v>0</v>
      </c>
      <c r="D119" s="71">
        <v>5487605</v>
      </c>
      <c r="E119" s="71">
        <v>14.08</v>
      </c>
      <c r="F119" s="71">
        <v>7595000</v>
      </c>
      <c r="G119" s="71">
        <v>1258912.8999999999</v>
      </c>
      <c r="H119" s="4">
        <f t="shared" si="36"/>
        <v>11823678.02</v>
      </c>
      <c r="I119" s="4">
        <f t="shared" si="37"/>
        <v>11823678.02</v>
      </c>
    </row>
    <row r="120" spans="2:9" x14ac:dyDescent="0.2">
      <c r="B120" s="16" t="s">
        <v>71</v>
      </c>
      <c r="C120" s="4">
        <v>0</v>
      </c>
      <c r="D120" s="71">
        <v>0</v>
      </c>
      <c r="E120" s="71">
        <v>0</v>
      </c>
      <c r="F120" s="71">
        <v>180752</v>
      </c>
      <c r="G120" s="71">
        <v>0</v>
      </c>
      <c r="H120" s="4">
        <f t="shared" si="36"/>
        <v>180752</v>
      </c>
      <c r="I120" s="4">
        <f t="shared" si="37"/>
        <v>180752</v>
      </c>
    </row>
    <row r="121" spans="2:9" x14ac:dyDescent="0.2">
      <c r="B121" s="16" t="s">
        <v>72</v>
      </c>
      <c r="C121" s="4">
        <v>0</v>
      </c>
      <c r="D121" s="71">
        <v>0</v>
      </c>
      <c r="E121" s="71">
        <v>0</v>
      </c>
      <c r="F121" s="71">
        <v>13088697.470000001</v>
      </c>
      <c r="G121" s="71">
        <v>92534.76</v>
      </c>
      <c r="H121" s="4">
        <f t="shared" si="36"/>
        <v>12996162.710000001</v>
      </c>
      <c r="I121" s="4">
        <f t="shared" si="37"/>
        <v>12996162.710000001</v>
      </c>
    </row>
    <row r="122" spans="2:9" x14ac:dyDescent="0.2">
      <c r="B122" s="16" t="s">
        <v>73</v>
      </c>
      <c r="C122" s="4">
        <v>0</v>
      </c>
      <c r="D122" s="71">
        <v>0</v>
      </c>
      <c r="E122" s="71">
        <v>0</v>
      </c>
      <c r="F122" s="71">
        <v>0</v>
      </c>
      <c r="G122" s="71">
        <v>0</v>
      </c>
      <c r="H122" s="4">
        <f t="shared" si="36"/>
        <v>0</v>
      </c>
      <c r="I122" s="4">
        <f t="shared" si="37"/>
        <v>0</v>
      </c>
    </row>
    <row r="123" spans="2:9" x14ac:dyDescent="0.2">
      <c r="B123" s="16" t="s">
        <v>74</v>
      </c>
      <c r="C123" s="4">
        <v>0</v>
      </c>
      <c r="D123" s="71">
        <v>0</v>
      </c>
      <c r="E123" s="71">
        <v>0</v>
      </c>
      <c r="F123" s="71">
        <v>0</v>
      </c>
      <c r="G123" s="71">
        <v>0</v>
      </c>
      <c r="H123" s="4">
        <f t="shared" si="36"/>
        <v>0</v>
      </c>
      <c r="I123" s="4">
        <f t="shared" si="37"/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36"/>
        <v>0</v>
      </c>
      <c r="I124" s="4">
        <f t="shared" si="37"/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36"/>
        <v>0</v>
      </c>
      <c r="I125" s="4">
        <f t="shared" si="37"/>
        <v>0</v>
      </c>
    </row>
    <row r="126" spans="2:9" x14ac:dyDescent="0.2">
      <c r="B126" s="17" t="s">
        <v>77</v>
      </c>
      <c r="C126" s="3">
        <f>SUM(C127:C135)</f>
        <v>8000</v>
      </c>
      <c r="D126" s="3">
        <f>SUM(D127:D135)</f>
        <v>13227233</v>
      </c>
      <c r="E126" s="3">
        <f t="shared" ref="E126:I126" si="38">SUM(E127:E135)</f>
        <v>21853.1</v>
      </c>
      <c r="F126" s="3">
        <f t="shared" si="38"/>
        <v>17062773.809999999</v>
      </c>
      <c r="G126" s="3">
        <f t="shared" si="38"/>
        <v>4103193.65</v>
      </c>
      <c r="H126" s="3">
        <f t="shared" si="38"/>
        <v>26164960.059999999</v>
      </c>
      <c r="I126" s="3">
        <f t="shared" si="38"/>
        <v>26172960.059999999</v>
      </c>
    </row>
    <row r="127" spans="2:9" x14ac:dyDescent="0.2">
      <c r="B127" s="16" t="s">
        <v>78</v>
      </c>
      <c r="C127" s="4">
        <v>0</v>
      </c>
      <c r="D127" s="71">
        <v>638850</v>
      </c>
      <c r="E127" s="71">
        <v>0</v>
      </c>
      <c r="F127" s="71">
        <v>374034.98</v>
      </c>
      <c r="G127" s="71">
        <v>50000</v>
      </c>
      <c r="H127" s="4">
        <f t="shared" ref="H127:H135" si="39">D127-E127+F127-G127</f>
        <v>962884.98</v>
      </c>
      <c r="I127" s="4">
        <f t="shared" ref="I127:I135" si="40">C127+H127</f>
        <v>962884.98</v>
      </c>
    </row>
    <row r="128" spans="2:9" x14ac:dyDescent="0.2">
      <c r="B128" s="16" t="s">
        <v>79</v>
      </c>
      <c r="C128" s="4">
        <v>0</v>
      </c>
      <c r="D128" s="71">
        <v>15000</v>
      </c>
      <c r="E128" s="71">
        <v>0</v>
      </c>
      <c r="F128" s="71">
        <v>145174.70000000001</v>
      </c>
      <c r="G128" s="71">
        <v>0</v>
      </c>
      <c r="H128" s="4">
        <f t="shared" si="39"/>
        <v>160174.70000000001</v>
      </c>
      <c r="I128" s="4">
        <f t="shared" si="40"/>
        <v>160174.70000000001</v>
      </c>
    </row>
    <row r="129" spans="2:9" x14ac:dyDescent="0.2">
      <c r="B129" s="16" t="s">
        <v>80</v>
      </c>
      <c r="C129" s="4">
        <v>0</v>
      </c>
      <c r="D129" s="71">
        <v>0</v>
      </c>
      <c r="E129" s="71">
        <v>0</v>
      </c>
      <c r="F129" s="71">
        <v>24000</v>
      </c>
      <c r="G129" s="71">
        <v>24000</v>
      </c>
      <c r="H129" s="4">
        <f t="shared" si="39"/>
        <v>0</v>
      </c>
      <c r="I129" s="4">
        <f t="shared" si="40"/>
        <v>0</v>
      </c>
    </row>
    <row r="130" spans="2:9" x14ac:dyDescent="0.2">
      <c r="B130" s="16" t="s">
        <v>81</v>
      </c>
      <c r="C130" s="4">
        <v>0</v>
      </c>
      <c r="D130" s="71">
        <v>12573383</v>
      </c>
      <c r="E130" s="71">
        <v>21853.1</v>
      </c>
      <c r="F130" s="71">
        <v>16200692.119999999</v>
      </c>
      <c r="G130" s="71">
        <v>3878044.63</v>
      </c>
      <c r="H130" s="4">
        <f t="shared" si="39"/>
        <v>24874177.390000001</v>
      </c>
      <c r="I130" s="4">
        <f t="shared" si="40"/>
        <v>24874177.390000001</v>
      </c>
    </row>
    <row r="131" spans="2:9" x14ac:dyDescent="0.2">
      <c r="B131" s="16" t="s">
        <v>82</v>
      </c>
      <c r="C131" s="4">
        <v>0</v>
      </c>
      <c r="D131" s="71">
        <v>0</v>
      </c>
      <c r="E131" s="71">
        <v>0</v>
      </c>
      <c r="F131" s="71">
        <v>0</v>
      </c>
      <c r="G131" s="71">
        <v>0</v>
      </c>
      <c r="H131" s="4">
        <f t="shared" si="39"/>
        <v>0</v>
      </c>
      <c r="I131" s="4">
        <f t="shared" si="40"/>
        <v>0</v>
      </c>
    </row>
    <row r="132" spans="2:9" x14ac:dyDescent="0.2">
      <c r="B132" s="16" t="s">
        <v>83</v>
      </c>
      <c r="C132" s="4">
        <v>8000</v>
      </c>
      <c r="D132" s="71">
        <v>0</v>
      </c>
      <c r="E132" s="71">
        <v>0</v>
      </c>
      <c r="F132" s="71">
        <v>203872.01</v>
      </c>
      <c r="G132" s="71">
        <v>36149.019999999997</v>
      </c>
      <c r="H132" s="4">
        <f t="shared" si="39"/>
        <v>167722.99000000002</v>
      </c>
      <c r="I132" s="4">
        <f t="shared" si="40"/>
        <v>175722.99000000002</v>
      </c>
    </row>
    <row r="133" spans="2:9" x14ac:dyDescent="0.2">
      <c r="B133" s="16" t="s">
        <v>84</v>
      </c>
      <c r="C133" s="4">
        <v>0</v>
      </c>
      <c r="D133" s="71">
        <v>0</v>
      </c>
      <c r="E133" s="71">
        <v>0</v>
      </c>
      <c r="F133" s="71">
        <v>0</v>
      </c>
      <c r="G133" s="71">
        <v>0</v>
      </c>
      <c r="H133" s="4">
        <f t="shared" si="39"/>
        <v>0</v>
      </c>
      <c r="I133" s="4">
        <f t="shared" si="40"/>
        <v>0</v>
      </c>
    </row>
    <row r="134" spans="2:9" x14ac:dyDescent="0.2">
      <c r="B134" s="16" t="s">
        <v>85</v>
      </c>
      <c r="C134" s="4">
        <v>0</v>
      </c>
      <c r="D134" s="71">
        <v>0</v>
      </c>
      <c r="E134" s="71">
        <v>0</v>
      </c>
      <c r="F134" s="71">
        <v>0</v>
      </c>
      <c r="G134" s="71">
        <v>0</v>
      </c>
      <c r="H134" s="4">
        <f t="shared" si="39"/>
        <v>0</v>
      </c>
      <c r="I134" s="4">
        <f t="shared" si="40"/>
        <v>0</v>
      </c>
    </row>
    <row r="135" spans="2:9" x14ac:dyDescent="0.2">
      <c r="B135" s="16" t="s">
        <v>86</v>
      </c>
      <c r="C135" s="4">
        <v>0</v>
      </c>
      <c r="D135" s="71">
        <v>0</v>
      </c>
      <c r="E135" s="71">
        <v>0</v>
      </c>
      <c r="F135" s="71">
        <v>115000</v>
      </c>
      <c r="G135" s="71">
        <v>115000</v>
      </c>
      <c r="H135" s="4">
        <f t="shared" si="39"/>
        <v>0</v>
      </c>
      <c r="I135" s="4">
        <f t="shared" si="40"/>
        <v>0</v>
      </c>
    </row>
    <row r="136" spans="2:9" x14ac:dyDescent="0.2">
      <c r="B136" s="17" t="s">
        <v>87</v>
      </c>
      <c r="C136" s="3">
        <f>SUM(C137:C139)</f>
        <v>162127695.40000001</v>
      </c>
      <c r="D136" s="3">
        <f>SUM(D137:D139)</f>
        <v>172032730.03</v>
      </c>
      <c r="E136" s="3">
        <f t="shared" ref="E136:I136" si="41">SUM(E137:E139)</f>
        <v>16432794.710000001</v>
      </c>
      <c r="F136" s="3">
        <f t="shared" si="41"/>
        <v>77091748.929999992</v>
      </c>
      <c r="G136" s="3">
        <f t="shared" si="41"/>
        <v>63092428.590000004</v>
      </c>
      <c r="H136" s="3">
        <f t="shared" si="41"/>
        <v>169599255.66</v>
      </c>
      <c r="I136" s="3">
        <f t="shared" si="41"/>
        <v>331726951.06</v>
      </c>
    </row>
    <row r="137" spans="2:9" x14ac:dyDescent="0.2">
      <c r="B137" s="16" t="s">
        <v>88</v>
      </c>
      <c r="C137" s="4">
        <v>119507535.81</v>
      </c>
      <c r="D137" s="71">
        <v>153919038.46000001</v>
      </c>
      <c r="E137" s="71">
        <v>16432794.710000001</v>
      </c>
      <c r="F137" s="71">
        <v>65139961.920000002</v>
      </c>
      <c r="G137" s="71">
        <v>42599248.710000001</v>
      </c>
      <c r="H137" s="4">
        <f>D137-E137+F137-G137</f>
        <v>160026956.96000001</v>
      </c>
      <c r="I137" s="4">
        <f>C137+H137</f>
        <v>279534492.76999998</v>
      </c>
    </row>
    <row r="138" spans="2:9" x14ac:dyDescent="0.2">
      <c r="B138" s="16" t="s">
        <v>89</v>
      </c>
      <c r="C138" s="4">
        <v>37756328.729999997</v>
      </c>
      <c r="D138" s="71">
        <v>18041011.57</v>
      </c>
      <c r="E138" s="71">
        <v>0</v>
      </c>
      <c r="F138" s="71">
        <v>11951372.380000001</v>
      </c>
      <c r="G138" s="71">
        <v>20150739.440000001</v>
      </c>
      <c r="H138" s="4">
        <f>D138-E138+F138-G138</f>
        <v>9841644.5100000016</v>
      </c>
      <c r="I138" s="4">
        <f>C138+H138</f>
        <v>47597973.239999995</v>
      </c>
    </row>
    <row r="139" spans="2:9" x14ac:dyDescent="0.2">
      <c r="B139" s="16" t="s">
        <v>90</v>
      </c>
      <c r="C139" s="4">
        <v>4863830.8600000003</v>
      </c>
      <c r="D139" s="71">
        <v>72680</v>
      </c>
      <c r="E139" s="71">
        <v>0</v>
      </c>
      <c r="F139" s="71">
        <v>414.63</v>
      </c>
      <c r="G139" s="71">
        <v>342440.44</v>
      </c>
      <c r="H139" s="4">
        <f>D139-E139+F139-G139</f>
        <v>-269345.81</v>
      </c>
      <c r="I139" s="4">
        <f>C139+H139</f>
        <v>4594485.0500000007</v>
      </c>
    </row>
    <row r="140" spans="2:9" x14ac:dyDescent="0.2">
      <c r="B140" s="17" t="s">
        <v>91</v>
      </c>
      <c r="C140" s="3">
        <f>SUM(C141:C147)</f>
        <v>6951508</v>
      </c>
      <c r="D140" s="3">
        <f>SUM(D141:D147)</f>
        <v>94557921.670000002</v>
      </c>
      <c r="E140" s="3">
        <f t="shared" ref="E140:I140" si="42">SUM(E141:E147)</f>
        <v>960099.99</v>
      </c>
      <c r="F140" s="3">
        <f t="shared" si="42"/>
        <v>30934371.109999999</v>
      </c>
      <c r="G140" s="3">
        <f t="shared" si="42"/>
        <v>129800331.65000001</v>
      </c>
      <c r="H140" s="3">
        <f t="shared" si="42"/>
        <v>-5268138.8599999994</v>
      </c>
      <c r="I140" s="3">
        <f t="shared" si="42"/>
        <v>1683369.1400000006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43">D141-E141+F141-G141</f>
        <v>0</v>
      </c>
      <c r="I141" s="4">
        <f t="shared" ref="I141:I147" si="44">C141+H141</f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43"/>
        <v>0</v>
      </c>
      <c r="I142" s="4">
        <f t="shared" si="44"/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43"/>
        <v>0</v>
      </c>
      <c r="I143" s="4">
        <f t="shared" si="44"/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43"/>
        <v>0</v>
      </c>
      <c r="I144" s="4">
        <f t="shared" si="44"/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43"/>
        <v>0</v>
      </c>
      <c r="I145" s="4">
        <f t="shared" si="44"/>
        <v>0</v>
      </c>
    </row>
    <row r="146" spans="2:9" x14ac:dyDescent="0.2">
      <c r="B146" s="16" t="s">
        <v>97</v>
      </c>
      <c r="C146" s="4">
        <v>0</v>
      </c>
      <c r="D146" s="71">
        <v>0</v>
      </c>
      <c r="E146" s="71">
        <v>0</v>
      </c>
      <c r="F146" s="71">
        <v>0</v>
      </c>
      <c r="G146" s="71">
        <v>0</v>
      </c>
      <c r="H146" s="4">
        <f t="shared" si="43"/>
        <v>0</v>
      </c>
      <c r="I146" s="4">
        <f t="shared" si="44"/>
        <v>0</v>
      </c>
    </row>
    <row r="147" spans="2:9" x14ac:dyDescent="0.2">
      <c r="B147" s="16" t="s">
        <v>98</v>
      </c>
      <c r="C147" s="4">
        <v>6951508</v>
      </c>
      <c r="D147" s="71">
        <v>94557921.670000002</v>
      </c>
      <c r="E147" s="71">
        <v>960099.99</v>
      </c>
      <c r="F147" s="71">
        <v>30934371.109999999</v>
      </c>
      <c r="G147" s="74">
        <v>129800331.65000001</v>
      </c>
      <c r="H147" s="4">
        <f t="shared" si="43"/>
        <v>-5268138.8599999994</v>
      </c>
      <c r="I147" s="4">
        <f t="shared" si="44"/>
        <v>1683369.1400000006</v>
      </c>
    </row>
    <row r="148" spans="2:9" x14ac:dyDescent="0.2">
      <c r="B148" s="17" t="s">
        <v>99</v>
      </c>
      <c r="C148" s="3">
        <f>SUM(C149:C151)</f>
        <v>0</v>
      </c>
      <c r="D148" s="3">
        <f>SUM(D149:D151)</f>
        <v>1126245.21</v>
      </c>
      <c r="E148" s="3">
        <f t="shared" ref="E148:I148" si="45">SUM(E149:E151)</f>
        <v>125000</v>
      </c>
      <c r="F148" s="3">
        <f t="shared" si="45"/>
        <v>4633998.07</v>
      </c>
      <c r="G148" s="3">
        <f t="shared" si="45"/>
        <v>957000</v>
      </c>
      <c r="H148" s="3">
        <f t="shared" si="45"/>
        <v>4678243.28</v>
      </c>
      <c r="I148" s="3">
        <f t="shared" si="45"/>
        <v>4678243.28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>D149-E149+F149-G149</f>
        <v>0</v>
      </c>
      <c r="I149" s="4">
        <f>C149+H149</f>
        <v>0</v>
      </c>
    </row>
    <row r="150" spans="2:9" x14ac:dyDescent="0.2">
      <c r="B150" s="16" t="s">
        <v>101</v>
      </c>
      <c r="C150" s="4">
        <v>0</v>
      </c>
      <c r="D150" s="71">
        <v>0</v>
      </c>
      <c r="E150" s="71">
        <v>0</v>
      </c>
      <c r="F150" s="71">
        <v>0</v>
      </c>
      <c r="G150" s="71">
        <v>0</v>
      </c>
      <c r="H150" s="4">
        <f>D150-E150+F150-G150</f>
        <v>0</v>
      </c>
      <c r="I150" s="4">
        <f>C150+H150</f>
        <v>0</v>
      </c>
    </row>
    <row r="151" spans="2:9" x14ac:dyDescent="0.2">
      <c r="B151" s="16" t="s">
        <v>102</v>
      </c>
      <c r="C151" s="4">
        <v>0</v>
      </c>
      <c r="D151" s="71">
        <v>1126245.21</v>
      </c>
      <c r="E151" s="71">
        <v>125000</v>
      </c>
      <c r="F151" s="71">
        <v>4633998.07</v>
      </c>
      <c r="G151" s="71">
        <v>957000</v>
      </c>
      <c r="H151" s="4">
        <f>D151-E151+F151-G151</f>
        <v>4678243.28</v>
      </c>
      <c r="I151" s="4">
        <f>C151+H151</f>
        <v>4678243.28</v>
      </c>
    </row>
    <row r="152" spans="2:9" x14ac:dyDescent="0.2">
      <c r="B152" s="17" t="s">
        <v>103</v>
      </c>
      <c r="C152" s="3">
        <f>SUM(C153:C159)</f>
        <v>0</v>
      </c>
      <c r="D152" s="72">
        <f t="shared" ref="D152:I152" si="46">SUM(D153:D159)</f>
        <v>0</v>
      </c>
      <c r="E152" s="72">
        <f t="shared" si="46"/>
        <v>0</v>
      </c>
      <c r="F152" s="72">
        <f t="shared" si="46"/>
        <v>0</v>
      </c>
      <c r="G152" s="72">
        <f t="shared" si="46"/>
        <v>0</v>
      </c>
      <c r="H152" s="3">
        <f t="shared" si="46"/>
        <v>0</v>
      </c>
      <c r="I152" s="3">
        <f t="shared" si="46"/>
        <v>0</v>
      </c>
    </row>
    <row r="153" spans="2:9" x14ac:dyDescent="0.2">
      <c r="B153" s="16" t="s">
        <v>104</v>
      </c>
      <c r="C153" s="4">
        <v>0</v>
      </c>
      <c r="D153" s="71">
        <v>0</v>
      </c>
      <c r="E153" s="71">
        <v>0</v>
      </c>
      <c r="F153" s="71">
        <v>0</v>
      </c>
      <c r="G153" s="71">
        <v>0</v>
      </c>
      <c r="H153" s="4">
        <f t="shared" ref="H153:H159" si="47">D153-E153+F153-G153</f>
        <v>0</v>
      </c>
      <c r="I153" s="4">
        <f t="shared" ref="I153:I159" si="48">C153+H153</f>
        <v>0</v>
      </c>
    </row>
    <row r="154" spans="2:9" x14ac:dyDescent="0.2">
      <c r="B154" s="16" t="s">
        <v>105</v>
      </c>
      <c r="C154" s="4">
        <v>0</v>
      </c>
      <c r="D154" s="71">
        <v>0</v>
      </c>
      <c r="E154" s="71">
        <v>0</v>
      </c>
      <c r="F154" s="71">
        <v>0</v>
      </c>
      <c r="G154" s="71">
        <v>0</v>
      </c>
      <c r="H154" s="4">
        <f t="shared" si="47"/>
        <v>0</v>
      </c>
      <c r="I154" s="4">
        <f t="shared" si="48"/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47"/>
        <v>0</v>
      </c>
      <c r="I155" s="4">
        <f t="shared" si="48"/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47"/>
        <v>0</v>
      </c>
      <c r="I156" s="4">
        <f t="shared" si="48"/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47"/>
        <v>0</v>
      </c>
      <c r="I157" s="4">
        <f t="shared" si="48"/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47"/>
        <v>0</v>
      </c>
      <c r="I158" s="4">
        <f t="shared" si="48"/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47"/>
        <v>0</v>
      </c>
      <c r="I159" s="4">
        <f t="shared" si="48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C13+C87</f>
        <v>601531346.19000006</v>
      </c>
      <c r="D161" s="6">
        <f>D13+D87</f>
        <v>791681767.63999999</v>
      </c>
      <c r="E161" s="6">
        <f t="shared" ref="E161:I161" si="49">E13+E87</f>
        <v>84272421.939999998</v>
      </c>
      <c r="F161" s="6">
        <f t="shared" si="49"/>
        <v>832878150</v>
      </c>
      <c r="G161" s="6">
        <f t="shared" si="49"/>
        <v>832878150</v>
      </c>
      <c r="H161" s="6">
        <f t="shared" si="49"/>
        <v>707409345.69999993</v>
      </c>
      <c r="I161" s="6">
        <f t="shared" si="49"/>
        <v>1308940691.8899999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D87:I87" name="Rango1_2_2"/>
    <protectedRange sqref="C87" name="Rango1_2_3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C27" sqref="C2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65.5" style="1" customWidth="1"/>
    <col min="4" max="4" width="18.5" style="1" customWidth="1"/>
    <col min="5" max="5" width="15.1640625" style="1" bestFit="1" customWidth="1"/>
    <col min="6" max="6" width="16.33203125" style="1" customWidth="1"/>
    <col min="7" max="16384" width="12" style="1"/>
  </cols>
  <sheetData>
    <row r="1" spans="1:6" x14ac:dyDescent="0.2">
      <c r="B1" s="84" t="str">
        <f>'Notas de Disciplina Financiera'!A1</f>
        <v>Municipio Dolores Hidalgo CIN</v>
      </c>
      <c r="C1" s="84"/>
      <c r="D1" s="84"/>
      <c r="E1" s="40" t="s">
        <v>0</v>
      </c>
      <c r="F1" s="41">
        <f>'Notas de Disciplina Financiera'!D1</f>
        <v>2024</v>
      </c>
    </row>
    <row r="2" spans="1:6" x14ac:dyDescent="0.2">
      <c r="B2" s="84" t="s">
        <v>1</v>
      </c>
      <c r="C2" s="84"/>
      <c r="D2" s="84"/>
      <c r="E2" s="40" t="s">
        <v>2</v>
      </c>
      <c r="F2" s="41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31 de diciembre de 2024</v>
      </c>
      <c r="C3" s="84"/>
      <c r="D3" s="84"/>
      <c r="E3" s="40" t="s">
        <v>4</v>
      </c>
      <c r="F3" s="41">
        <f>'Notas de Disciplina Financiera'!D3</f>
        <v>4</v>
      </c>
    </row>
    <row r="5" spans="1:6" ht="12" thickBot="1" x14ac:dyDescent="0.25">
      <c r="C5" s="43" t="s">
        <v>113</v>
      </c>
    </row>
    <row r="6" spans="1:6" x14ac:dyDescent="0.2">
      <c r="B6" s="93" t="str">
        <f>B1</f>
        <v>Municipio Dolores Hidalgo CIN</v>
      </c>
      <c r="C6" s="94"/>
      <c r="D6" s="94"/>
      <c r="E6" s="94"/>
      <c r="F6" s="95"/>
    </row>
    <row r="7" spans="1:6" x14ac:dyDescent="0.2">
      <c r="B7" s="96" t="s">
        <v>114</v>
      </c>
      <c r="C7" s="97"/>
      <c r="D7" s="97"/>
      <c r="E7" s="97"/>
      <c r="F7" s="98"/>
    </row>
    <row r="8" spans="1:6" x14ac:dyDescent="0.2">
      <c r="B8" s="99" t="s">
        <v>148</v>
      </c>
      <c r="C8" s="100"/>
      <c r="D8" s="100"/>
      <c r="E8" s="100"/>
      <c r="F8" s="101"/>
    </row>
    <row r="9" spans="1:6" ht="22.5" x14ac:dyDescent="0.2">
      <c r="B9" s="91" t="s">
        <v>115</v>
      </c>
      <c r="C9" s="92" t="s">
        <v>116</v>
      </c>
      <c r="D9" s="66" t="s">
        <v>117</v>
      </c>
      <c r="E9" s="66" t="s">
        <v>118</v>
      </c>
      <c r="F9" s="67" t="s">
        <v>119</v>
      </c>
    </row>
    <row r="10" spans="1:6" x14ac:dyDescent="0.2">
      <c r="A10" s="42"/>
      <c r="B10" s="91"/>
      <c r="C10" s="92"/>
      <c r="D10" s="66" t="s">
        <v>120</v>
      </c>
      <c r="E10" s="66" t="s">
        <v>121</v>
      </c>
      <c r="F10" s="67" t="s">
        <v>122</v>
      </c>
    </row>
    <row r="11" spans="1:6" x14ac:dyDescent="0.2">
      <c r="B11" s="52"/>
      <c r="C11" s="53" t="s">
        <v>123</v>
      </c>
      <c r="D11" s="54">
        <f>SUM(D12:D20)</f>
        <v>430881251.90000004</v>
      </c>
      <c r="E11" s="54">
        <f>SUM(E12:E20)</f>
        <v>424832179.44</v>
      </c>
      <c r="F11" s="55">
        <f>SUM(F12:F20)</f>
        <v>6049072.4600000083</v>
      </c>
    </row>
    <row r="12" spans="1:6" x14ac:dyDescent="0.2">
      <c r="B12" s="56">
        <v>1000</v>
      </c>
      <c r="C12" s="57" t="s">
        <v>124</v>
      </c>
      <c r="D12" s="58">
        <v>92474054.430000007</v>
      </c>
      <c r="E12" s="58">
        <v>92478605.969999999</v>
      </c>
      <c r="F12" s="59">
        <f>D12-E12</f>
        <v>-4551.5399999916553</v>
      </c>
    </row>
    <row r="13" spans="1:6" x14ac:dyDescent="0.2">
      <c r="B13" s="56">
        <v>2000</v>
      </c>
      <c r="C13" s="57" t="s">
        <v>125</v>
      </c>
      <c r="D13" s="58">
        <v>7666629.6200000001</v>
      </c>
      <c r="E13" s="58">
        <v>7666629.6200000001</v>
      </c>
      <c r="F13" s="59">
        <f t="shared" ref="F13:F30" si="0">D13-E13</f>
        <v>0</v>
      </c>
    </row>
    <row r="14" spans="1:6" x14ac:dyDescent="0.2">
      <c r="B14" s="56">
        <v>3000</v>
      </c>
      <c r="C14" s="57" t="s">
        <v>126</v>
      </c>
      <c r="D14" s="58">
        <v>107788650.48</v>
      </c>
      <c r="E14" s="58">
        <v>101735026.48</v>
      </c>
      <c r="F14" s="59">
        <f t="shared" si="0"/>
        <v>6053624</v>
      </c>
    </row>
    <row r="15" spans="1:6" x14ac:dyDescent="0.2">
      <c r="B15" s="56">
        <v>4000</v>
      </c>
      <c r="C15" s="81" t="s">
        <v>127</v>
      </c>
      <c r="D15" s="58">
        <v>46226886.850000001</v>
      </c>
      <c r="E15" s="58">
        <v>46226886.850000001</v>
      </c>
      <c r="F15" s="59">
        <f t="shared" si="0"/>
        <v>0</v>
      </c>
    </row>
    <row r="16" spans="1:6" x14ac:dyDescent="0.2">
      <c r="B16" s="56">
        <v>5000</v>
      </c>
      <c r="C16" s="57" t="s">
        <v>128</v>
      </c>
      <c r="D16" s="58">
        <v>5308445.5999999996</v>
      </c>
      <c r="E16" s="58">
        <v>5308445.5999999996</v>
      </c>
      <c r="F16" s="59">
        <f t="shared" si="0"/>
        <v>0</v>
      </c>
    </row>
    <row r="17" spans="2:6" x14ac:dyDescent="0.2">
      <c r="B17" s="56">
        <v>6000</v>
      </c>
      <c r="C17" s="57" t="s">
        <v>129</v>
      </c>
      <c r="D17" s="58">
        <v>134692881.59</v>
      </c>
      <c r="E17" s="58">
        <v>134692881.59</v>
      </c>
      <c r="F17" s="59">
        <f t="shared" si="0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f t="shared" si="0"/>
        <v>0</v>
      </c>
    </row>
    <row r="19" spans="2:6" x14ac:dyDescent="0.2">
      <c r="B19" s="56">
        <v>8000</v>
      </c>
      <c r="C19" s="57" t="s">
        <v>131</v>
      </c>
      <c r="D19" s="58">
        <v>22701000</v>
      </c>
      <c r="E19" s="58">
        <v>22701000</v>
      </c>
      <c r="F19" s="59">
        <f t="shared" si="0"/>
        <v>0</v>
      </c>
    </row>
    <row r="20" spans="2:6" x14ac:dyDescent="0.2">
      <c r="B20" s="56">
        <v>9000</v>
      </c>
      <c r="C20" s="57" t="s">
        <v>132</v>
      </c>
      <c r="D20" s="58">
        <v>14022703.33</v>
      </c>
      <c r="E20" s="58">
        <v>14022703.33</v>
      </c>
      <c r="F20" s="59">
        <f t="shared" si="0"/>
        <v>0</v>
      </c>
    </row>
    <row r="21" spans="2:6" x14ac:dyDescent="0.2">
      <c r="B21" s="56"/>
      <c r="C21" s="60" t="s">
        <v>133</v>
      </c>
      <c r="D21" s="61">
        <f>SUM(D22:D30)</f>
        <v>727292450.07999992</v>
      </c>
      <c r="E21" s="61">
        <f t="shared" ref="E21:F21" si="1">SUM(E22:E30)</f>
        <v>724690635.23999989</v>
      </c>
      <c r="F21" s="62">
        <f t="shared" si="1"/>
        <v>2601814.8400000334</v>
      </c>
    </row>
    <row r="22" spans="2:6" x14ac:dyDescent="0.2">
      <c r="B22" s="56">
        <v>1000</v>
      </c>
      <c r="C22" s="57" t="s">
        <v>124</v>
      </c>
      <c r="D22" s="58">
        <v>116667055.34</v>
      </c>
      <c r="E22" s="58">
        <v>116667055.34</v>
      </c>
      <c r="F22" s="59">
        <f t="shared" si="0"/>
        <v>0</v>
      </c>
    </row>
    <row r="23" spans="2:6" x14ac:dyDescent="0.2">
      <c r="B23" s="56">
        <v>2000</v>
      </c>
      <c r="C23" s="57" t="s">
        <v>125</v>
      </c>
      <c r="D23" s="58">
        <v>49854142.030000001</v>
      </c>
      <c r="E23" s="58">
        <v>49854142.030000001</v>
      </c>
      <c r="F23" s="59">
        <f t="shared" si="0"/>
        <v>0</v>
      </c>
    </row>
    <row r="24" spans="2:6" x14ac:dyDescent="0.2">
      <c r="B24" s="56">
        <v>3000</v>
      </c>
      <c r="C24" s="57" t="s">
        <v>126</v>
      </c>
      <c r="D24" s="58">
        <v>203337790.41</v>
      </c>
      <c r="E24" s="58">
        <v>202505722.41</v>
      </c>
      <c r="F24" s="59">
        <f t="shared" si="0"/>
        <v>832068</v>
      </c>
    </row>
    <row r="25" spans="2:6" x14ac:dyDescent="0.2">
      <c r="B25" s="56">
        <v>4000</v>
      </c>
      <c r="C25" s="81" t="s">
        <v>127</v>
      </c>
      <c r="D25" s="58">
        <v>41953836.460000001</v>
      </c>
      <c r="E25" s="58">
        <v>41953836.460000001</v>
      </c>
      <c r="F25" s="59">
        <f t="shared" si="0"/>
        <v>0</v>
      </c>
    </row>
    <row r="26" spans="2:6" x14ac:dyDescent="0.2">
      <c r="B26" s="56">
        <v>5000</v>
      </c>
      <c r="C26" s="57" t="s">
        <v>128</v>
      </c>
      <c r="D26" s="58">
        <v>26172959.449999999</v>
      </c>
      <c r="E26" s="58">
        <v>26172959.449999999</v>
      </c>
      <c r="F26" s="59">
        <f t="shared" si="0"/>
        <v>0</v>
      </c>
    </row>
    <row r="27" spans="2:6" x14ac:dyDescent="0.2">
      <c r="B27" s="56">
        <v>6000</v>
      </c>
      <c r="C27" s="57" t="s">
        <v>129</v>
      </c>
      <c r="D27" s="58">
        <v>284628423.11000001</v>
      </c>
      <c r="E27" s="58">
        <v>282858676.26999998</v>
      </c>
      <c r="F27" s="59">
        <f t="shared" si="0"/>
        <v>1769746.8400000334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f t="shared" si="0"/>
        <v>0</v>
      </c>
    </row>
    <row r="29" spans="2:6" x14ac:dyDescent="0.2">
      <c r="B29" s="56">
        <v>8000</v>
      </c>
      <c r="C29" s="57" t="s">
        <v>131</v>
      </c>
      <c r="D29" s="58">
        <v>4678243.28</v>
      </c>
      <c r="E29" s="58">
        <v>4678243.28</v>
      </c>
      <c r="F29" s="59">
        <f t="shared" si="0"/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59">
        <f t="shared" si="0"/>
        <v>0</v>
      </c>
    </row>
    <row r="31" spans="2:6" ht="12" thickBot="1" x14ac:dyDescent="0.25">
      <c r="B31" s="48"/>
      <c r="C31" s="49" t="s">
        <v>36</v>
      </c>
      <c r="D31" s="50">
        <f>D11+D21</f>
        <v>1158173701.98</v>
      </c>
      <c r="E31" s="50">
        <f t="shared" ref="E31:F31" si="2">E11+E21</f>
        <v>1149522814.6799998</v>
      </c>
      <c r="F31" s="51">
        <f t="shared" si="2"/>
        <v>8650887.3000000417</v>
      </c>
    </row>
    <row r="33" spans="3:3" x14ac:dyDescent="0.2">
      <c r="C33" s="69" t="s">
        <v>134</v>
      </c>
    </row>
    <row r="34" spans="3:3" x14ac:dyDescent="0.2">
      <c r="C34" s="68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4" t="str">
        <f>'Notas de Disciplina Financiera'!A1</f>
        <v>Municipio Dolores Hidalgo CIN</v>
      </c>
      <c r="C1" s="84"/>
      <c r="D1" s="84"/>
      <c r="E1" s="40" t="s">
        <v>0</v>
      </c>
      <c r="F1" s="41">
        <f>'Notas de Disciplina Financiera'!D1</f>
        <v>2024</v>
      </c>
    </row>
    <row r="2" spans="1:6" x14ac:dyDescent="0.2">
      <c r="B2" s="84" t="s">
        <v>1</v>
      </c>
      <c r="C2" s="84"/>
      <c r="D2" s="84"/>
      <c r="E2" s="40" t="s">
        <v>2</v>
      </c>
      <c r="F2" s="41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31 de diciembre de 2024</v>
      </c>
      <c r="C3" s="84"/>
      <c r="D3" s="8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152</v>
      </c>
    </row>
    <row r="10" spans="1:6" x14ac:dyDescent="0.2">
      <c r="B10" s="47" t="s">
        <v>138</v>
      </c>
    </row>
    <row r="11" spans="1:6" x14ac:dyDescent="0.2">
      <c r="B11" s="47"/>
    </row>
    <row r="12" spans="1:6" ht="33.75" x14ac:dyDescent="0.2">
      <c r="C12" s="70" t="s">
        <v>150</v>
      </c>
    </row>
    <row r="13" spans="1:6" ht="56.25" x14ac:dyDescent="0.2">
      <c r="C13" s="70" t="s">
        <v>153</v>
      </c>
    </row>
    <row r="14" spans="1:6" x14ac:dyDescent="0.2">
      <c r="C14" s="69" t="s">
        <v>139</v>
      </c>
    </row>
    <row r="15" spans="1:6" x14ac:dyDescent="0.2">
      <c r="C15" s="68" t="s">
        <v>140</v>
      </c>
    </row>
  </sheetData>
  <mergeCells count="3">
    <mergeCell ref="B1:D1"/>
    <mergeCell ref="B2:D2"/>
    <mergeCell ref="B3:D3"/>
  </mergeCells>
  <hyperlinks>
    <hyperlink ref="C14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workbookViewId="0">
      <selection activeCell="C12" sqref="C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4" t="str">
        <f>'Notas de Disciplina Financiera'!A1</f>
        <v>Municipio Dolores Hidalgo CIN</v>
      </c>
      <c r="C1" s="84"/>
      <c r="D1" s="84"/>
      <c r="E1" s="40" t="s">
        <v>0</v>
      </c>
      <c r="F1" s="41">
        <f>'Notas de Disciplina Financiera'!D1</f>
        <v>2024</v>
      </c>
    </row>
    <row r="2" spans="1:6" x14ac:dyDescent="0.2">
      <c r="B2" s="84" t="s">
        <v>1</v>
      </c>
      <c r="C2" s="84"/>
      <c r="D2" s="84"/>
      <c r="E2" s="40" t="s">
        <v>2</v>
      </c>
      <c r="F2" s="41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31 de diciembre de 2024</v>
      </c>
      <c r="C3" s="84"/>
      <c r="D3" s="8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141</v>
      </c>
    </row>
    <row r="9" spans="1:6" x14ac:dyDescent="0.2">
      <c r="A9" s="42"/>
      <c r="B9" s="46" t="s">
        <v>142</v>
      </c>
    </row>
    <row r="10" spans="1:6" x14ac:dyDescent="0.2">
      <c r="B10" s="46" t="s">
        <v>143</v>
      </c>
    </row>
    <row r="11" spans="1:6" x14ac:dyDescent="0.2">
      <c r="B11" s="76"/>
      <c r="C11" s="76"/>
      <c r="D11" s="76"/>
    </row>
    <row r="12" spans="1:6" ht="33.75" x14ac:dyDescent="0.2">
      <c r="B12" s="77"/>
      <c r="C12" s="70" t="s">
        <v>150</v>
      </c>
      <c r="D12" s="78"/>
    </row>
    <row r="13" spans="1:6" ht="56.25" x14ac:dyDescent="0.2">
      <c r="B13" s="77"/>
      <c r="C13" s="70" t="s">
        <v>155</v>
      </c>
      <c r="D13" s="78"/>
    </row>
    <row r="14" spans="1:6" x14ac:dyDescent="0.2">
      <c r="B14" s="79"/>
      <c r="C14" s="80"/>
      <c r="D14" s="78"/>
    </row>
    <row r="15" spans="1:6" x14ac:dyDescent="0.2">
      <c r="C15" s="69" t="s">
        <v>144</v>
      </c>
    </row>
    <row r="16" spans="1:6" x14ac:dyDescent="0.2">
      <c r="C16" s="68" t="s">
        <v>145</v>
      </c>
    </row>
  </sheetData>
  <mergeCells count="3">
    <mergeCell ref="B1:D1"/>
    <mergeCell ref="B2:D2"/>
    <mergeCell ref="B3:D3"/>
  </mergeCells>
  <hyperlinks>
    <hyperlink ref="C15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>
      <selection activeCell="C10" sqref="C1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4" t="str">
        <f>'Notas de Disciplina Financiera'!A1</f>
        <v>Municipio Dolores Hidalgo CIN</v>
      </c>
      <c r="C1" s="84"/>
      <c r="D1" s="84"/>
      <c r="E1" s="40" t="s">
        <v>0</v>
      </c>
      <c r="F1" s="41">
        <f>'Notas de Disciplina Financiera'!D1</f>
        <v>2024</v>
      </c>
    </row>
    <row r="2" spans="1:6" x14ac:dyDescent="0.2">
      <c r="B2" s="84" t="s">
        <v>1</v>
      </c>
      <c r="C2" s="84"/>
      <c r="D2" s="84"/>
      <c r="E2" s="40" t="s">
        <v>2</v>
      </c>
      <c r="F2" s="41" t="str">
        <f>'Notas de Disciplina Financiera'!D2</f>
        <v>Trimestral</v>
      </c>
    </row>
    <row r="3" spans="1:6" x14ac:dyDescent="0.2">
      <c r="B3" s="84" t="str">
        <f>'Notas de Disciplina Financiera'!A3</f>
        <v>Correspondiente del 01 de enero al 31 de diciembre de 2024</v>
      </c>
      <c r="C3" s="84"/>
      <c r="D3" s="8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146</v>
      </c>
    </row>
    <row r="9" spans="1:6" x14ac:dyDescent="0.2">
      <c r="A9" s="42"/>
    </row>
    <row r="10" spans="1:6" ht="22.5" x14ac:dyDescent="0.2">
      <c r="C10" s="70" t="s">
        <v>151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CTA PCA</cp:lastModifiedBy>
  <cp:revision/>
  <dcterms:created xsi:type="dcterms:W3CDTF">2024-03-15T21:50:03Z</dcterms:created>
  <dcterms:modified xsi:type="dcterms:W3CDTF">2025-01-30T17:08:38Z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