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3ER TRIM 2021 TODO\ASEG 3er trim 2021\3ER TRIM 2021 PT\DIGITALES\"/>
    </mc:Choice>
  </mc:AlternateContent>
  <bookViews>
    <workbookView xWindow="-120" yWindow="-120" windowWidth="20730" windowHeight="1131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40" i="5" l="1"/>
  <c r="E40" i="5"/>
  <c r="H39" i="5"/>
  <c r="E39" i="5"/>
  <c r="H38" i="5"/>
  <c r="E38" i="5"/>
  <c r="H37" i="5"/>
  <c r="E37" i="5"/>
  <c r="H36" i="5"/>
  <c r="H42" i="5" s="1"/>
  <c r="G36" i="5"/>
  <c r="G42" i="5" s="1"/>
  <c r="F36" i="5"/>
  <c r="F42" i="5" s="1"/>
  <c r="E36" i="5"/>
  <c r="E42" i="5" s="1"/>
  <c r="D36" i="5"/>
  <c r="D42" i="5" s="1"/>
  <c r="C36" i="5"/>
  <c r="C42" i="5" s="1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H27" i="5"/>
  <c r="E27" i="5"/>
  <c r="H26" i="5"/>
  <c r="E26" i="5"/>
  <c r="H25" i="5"/>
  <c r="G25" i="5"/>
  <c r="F25" i="5"/>
  <c r="E25" i="5"/>
  <c r="D25" i="5"/>
  <c r="C25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H16" i="5"/>
  <c r="G16" i="5"/>
  <c r="F16" i="5"/>
  <c r="E16" i="5"/>
  <c r="D16" i="5"/>
  <c r="C16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H6" i="5"/>
  <c r="G6" i="5"/>
  <c r="F6" i="5"/>
  <c r="E6" i="5"/>
  <c r="D6" i="5"/>
  <c r="C6" i="5"/>
  <c r="G80" i="4"/>
  <c r="F80" i="4"/>
  <c r="D80" i="4"/>
  <c r="C80" i="4"/>
  <c r="E78" i="4"/>
  <c r="H78" i="4" s="1"/>
  <c r="E76" i="4"/>
  <c r="H76" i="4" s="1"/>
  <c r="E74" i="4"/>
  <c r="H74" i="4" s="1"/>
  <c r="E72" i="4"/>
  <c r="H72" i="4" s="1"/>
  <c r="E70" i="4"/>
  <c r="H70" i="4" s="1"/>
  <c r="E68" i="4"/>
  <c r="H68" i="4" s="1"/>
  <c r="E66" i="4"/>
  <c r="H66" i="4" s="1"/>
  <c r="G58" i="4"/>
  <c r="F58" i="4"/>
  <c r="D58" i="4"/>
  <c r="C58" i="4"/>
  <c r="E56" i="4"/>
  <c r="H56" i="4" s="1"/>
  <c r="E55" i="4"/>
  <c r="H55" i="4" s="1"/>
  <c r="E54" i="4"/>
  <c r="H54" i="4" s="1"/>
  <c r="E53" i="4"/>
  <c r="H53" i="4" s="1"/>
  <c r="G44" i="4"/>
  <c r="F44" i="4"/>
  <c r="D44" i="4"/>
  <c r="C44" i="4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H44" i="4" s="1"/>
  <c r="G16" i="8"/>
  <c r="F16" i="8"/>
  <c r="D16" i="8"/>
  <c r="C16" i="8"/>
  <c r="E14" i="8"/>
  <c r="H14" i="8" s="1"/>
  <c r="E12" i="8"/>
  <c r="H12" i="8" s="1"/>
  <c r="E10" i="8"/>
  <c r="H10" i="8" s="1"/>
  <c r="E8" i="8"/>
  <c r="H8" i="8" s="1"/>
  <c r="E6" i="8"/>
  <c r="H6" i="8" s="1"/>
  <c r="H16" i="8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D69" i="6"/>
  <c r="C69" i="6"/>
  <c r="E69" i="6" s="1"/>
  <c r="H69" i="6" s="1"/>
  <c r="E68" i="6"/>
  <c r="H68" i="6" s="1"/>
  <c r="E67" i="6"/>
  <c r="H67" i="6" s="1"/>
  <c r="E66" i="6"/>
  <c r="H66" i="6" s="1"/>
  <c r="G65" i="6"/>
  <c r="F65" i="6"/>
  <c r="D65" i="6"/>
  <c r="C65" i="6"/>
  <c r="E65" i="6" s="1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H56" i="6" s="1"/>
  <c r="E55" i="6"/>
  <c r="H55" i="6" s="1"/>
  <c r="E54" i="6"/>
  <c r="H54" i="6" s="1"/>
  <c r="G53" i="6"/>
  <c r="F53" i="6"/>
  <c r="D53" i="6"/>
  <c r="C53" i="6"/>
  <c r="E53" i="6" s="1"/>
  <c r="H53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G43" i="6"/>
  <c r="F43" i="6"/>
  <c r="D43" i="6"/>
  <c r="C43" i="6"/>
  <c r="E43" i="6" s="1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G33" i="6"/>
  <c r="F33" i="6"/>
  <c r="D33" i="6"/>
  <c r="C33" i="6"/>
  <c r="E33" i="6" s="1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D23" i="6"/>
  <c r="C23" i="6"/>
  <c r="E23" i="6" s="1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D13" i="6"/>
  <c r="C13" i="6"/>
  <c r="E13" i="6" s="1"/>
  <c r="H13" i="6" s="1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G77" i="6" s="1"/>
  <c r="F5" i="6"/>
  <c r="F77" i="6" s="1"/>
  <c r="D5" i="6"/>
  <c r="D77" i="6" s="1"/>
  <c r="C5" i="6"/>
  <c r="C77" i="6" s="1"/>
  <c r="H58" i="4" l="1"/>
  <c r="H80" i="4"/>
  <c r="E44" i="4"/>
  <c r="E58" i="4"/>
  <c r="E80" i="4"/>
  <c r="E16" i="8"/>
  <c r="E5" i="6"/>
  <c r="H5" i="6" l="1"/>
  <c r="H77" i="6" s="1"/>
  <c r="E77" i="6"/>
</calcChain>
</file>

<file path=xl/sharedStrings.xml><?xml version="1.0" encoding="utf-8"?>
<sst xmlns="http://schemas.openxmlformats.org/spreadsheetml/2006/main" count="231" uniqueCount="170">
  <si>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</si>
  <si>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</si>
  <si>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</si>
  <si>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</si>
  <si>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</si>
  <si>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</si>
  <si>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</si>
  <si>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</si>
  <si>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</si>
  <si>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</si>
  <si>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</si>
  <si>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</si>
  <si>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</si>
  <si>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</si>
  <si>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</si>
  <si>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</si>
  <si>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</si>
  <si>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</si>
  <si>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</si>
  <si>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</si>
  <si>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</si>
  <si>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</si>
  <si>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</si>
  <si>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</si>
  <si>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</si>
  <si>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</si>
  <si>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</si>
  <si>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</si>
  <si>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</si>
  <si>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</si>
  <si>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</si>
  <si>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</si>
  <si>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</si>
  <si>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</si>
  <si>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</si>
  <si>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</si>
  <si>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</si>
  <si>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</si>
  <si>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</si>
  <si>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</si>
  <si>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</si>
  <si>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</si>
  <si>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</si>
  <si>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</si>
  <si>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</si>
  <si>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</si>
  <si>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</si>
  <si>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</si>
  <si>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</si>
  <si>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</si>
  <si>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</si>
  <si>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</si>
  <si>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</si>
  <si>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</si>
  <si>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</si>
  <si>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</si>
  <si>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</si>
  <si>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</si>
  <si>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</si>
  <si>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</si>
  <si>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</si>
  <si>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</si>
  <si>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</si>
  <si>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</si>
  <si>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</si>
  <si>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</si>
  <si>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</si>
  <si>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</si>
  <si>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</si>
  <si>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</si>
  <si>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</si>
  <si>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</si>
  <si>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</si>
  <si>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</si>
  <si>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</si>
  <si>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</si>
  <si>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</si>
  <si>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</si>
  <si>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</si>
  <si>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</si>
  <si>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</si>
  <si>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</si>
  <si>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</si>
  <si>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</si>
  <si>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</si>
  <si>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</si>
  <si>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</si>
  <si>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</si>
  <si>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</si>
  <si>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</si>
  <si>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</si>
  <si>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</si>
  <si>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</si>
  <si>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</si>
  <si>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</si>
  <si>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</si>
  <si>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</si>
  <si>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</si>
  <si>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</si>
  <si>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</si>
  <si>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</si>
  <si>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</si>
  <si>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</si>
  <si>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</si>
  <si>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</si>
  <si>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</si>
  <si>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</si>
  <si>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</si>
  <si>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</si>
  <si>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</si>
  <si>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</si>
  <si>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</si>
  <si>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</si>
  <si>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</si>
  <si>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</si>
  <si>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</si>
  <si>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</si>
  <si>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</si>
  <si>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</si>
  <si>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</si>
  <si>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</si>
  <si>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</si>
  <si>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</si>
  <si>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</si>
  <si>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</si>
  <si>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</si>
  <si>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</si>
  <si>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</si>
  <si>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H. AYUNTAMIENTO</t>
  </si>
  <si>
    <t>SECRETARIA PARTICULA</t>
  </si>
  <si>
    <t>RELACIONES PUBLICAS</t>
  </si>
  <si>
    <t>SECRETARIA MUNICIPAL</t>
  </si>
  <si>
    <t>JURIDICO</t>
  </si>
  <si>
    <t>TESORERIA MUNICIPAL</t>
  </si>
  <si>
    <t>INGRESOS</t>
  </si>
  <si>
    <t>OFICIALIA MAYOR</t>
  </si>
  <si>
    <t>JUZGADO MUNICIPAL</t>
  </si>
  <si>
    <t>CONTRALORIA MUNICIPAL</t>
  </si>
  <si>
    <t>TRANSPARENCIA</t>
  </si>
  <si>
    <t>DESARROLLO INSTITUCIONAL</t>
  </si>
  <si>
    <t>SEGURIDAD PUBLICA</t>
  </si>
  <si>
    <t>TRANSITO Y TRANSPORT</t>
  </si>
  <si>
    <t>PROTECCION CIVIL</t>
  </si>
  <si>
    <t>DESARROLLO SOCIAL Y HUMANO</t>
  </si>
  <si>
    <t>DES RURAL Y AGROALIMENTARIO</t>
  </si>
  <si>
    <t>INFRAESCTRUCTURA Y CONECTIVIDAD</t>
  </si>
  <si>
    <t>DESARROLLO URBANO Y ORD ECO TERRI</t>
  </si>
  <si>
    <t>CONECTIVIDAD</t>
  </si>
  <si>
    <t>DESARROLLO ECONOMICO Y SUSTENTABLE</t>
  </si>
  <si>
    <t>TURISMO PAT HIST CUL</t>
  </si>
  <si>
    <t>INSTANCIA DE LA MUJER</t>
  </si>
  <si>
    <t>PLANEACION</t>
  </si>
  <si>
    <t>EDUCACION</t>
  </si>
  <si>
    <t>CASA DE LA CULTURA</t>
  </si>
  <si>
    <t>SERVICIOS MUNICIPALES</t>
  </si>
  <si>
    <t>RASTRO MUNICIPAL</t>
  </si>
  <si>
    <t>PANTEON MUNICIPAL</t>
  </si>
  <si>
    <t>ALUMBRADO PUBLICO</t>
  </si>
  <si>
    <t>CENTRO ANTIRRABICO</t>
  </si>
  <si>
    <t>PROTEC MEDIO AMBIENT</t>
  </si>
  <si>
    <t>DIF MUNICIPAL</t>
  </si>
  <si>
    <t>COMUDE</t>
  </si>
  <si>
    <t>IMUVI</t>
  </si>
  <si>
    <t>“Bajo protesta de decir verdad declaramos que los Estados Financieros y sus notas, son razonablemente correctos y son responsabilidad del emisor”.</t>
  </si>
  <si>
    <t>Municipio Dolores Hidalgo CIN
ESTADO ANALÍTICO DEL EJERCICIO DEL PRESUPUESTO DE EGRESOS
CLASIFICACIÓN ADMINISTRATIVA
DEL 1 ENERO AL 30 DE SEPTIEMBRE DEL 2021</t>
  </si>
  <si>
    <t>Gobierno (Federal/Estatal/Municipal) de Municipio Dolores Hidalgo CIN
Estado Analítico del Ejercicio del Presupuesto de Egresos
Clasificación Administrativa
DEL 1 ENERO AL 30 DE SEPTIEMBRE DEL 2021</t>
  </si>
  <si>
    <t>Sector Paraestatal del Gobierno (Federal/Estatal/Municipal) de Municipio Dolores Hidalgo CIN
Estado Analítico del Ejercicio del Presupuesto de Egresos
Clasificación Administrativa
DEL 1 ENERO AL 30 DE SEPTIEMBRE DEL 2021</t>
  </si>
  <si>
    <t>Municipio Dolores Hidalgo CIN
ESTADO ANALÍTICO DEL EJERCICIO DEL PRESUPUESTO DE EGRESOS
CLASIFICACIÓN FUNCIONAL (FINALIDAD Y FUNCIÓN)
DEL 1 ENERO AL 30 DE SEPTIEMBRE DEL 2021</t>
  </si>
  <si>
    <t>MUNICIPIO DOLORES HIDALGO CIN
Estado Analítico del Ejercicio del Presupuesto de Egresos
Clasificación por Objeto del Gasto (Capítulo y Concepto)
Del 1 de enero al 30 de septiembre del 2021</t>
  </si>
  <si>
    <t>MUNICIPIO DOLORES HIDALGO CIN
Estado Analítico del Ejercicio del Presupuesto de Egresos
Clasificación Económica (por Tipo de Gasto)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</si>
</sst>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workbookViewId="0">
      <selection activeCell="D9" sqref="D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168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2" t="s">
        <v>61</v>
      </c>
      <c r="B5" s="7"/>
      <c r="C5" s="44">
        <f>SUM(C6:C12)</f>
        <v>182065947.53</v>
      </c>
      <c r="D5" s="44">
        <f>SUM(D6:D12)</f>
        <v>-2736014.02</v>
      </c>
      <c r="E5" s="44">
        <f>C5+D5</f>
        <v>179329933.50999999</v>
      </c>
      <c r="F5" s="44">
        <f>SUM(F6:F12)</f>
        <v>108469439.83999999</v>
      </c>
      <c r="G5" s="44">
        <f>SUM(G6:G12)</f>
        <v>108469439.83999999</v>
      </c>
      <c r="H5" s="44">
        <f>E5-F5</f>
        <v>70860493.670000002</v>
      </c>
    </row>
    <row r="6" spans="1:8" x14ac:dyDescent="0.2">
      <c r="A6" s="5"/>
      <c r="B6" s="11" t="s">
        <v>70</v>
      </c>
      <c r="C6" s="47">
        <v>110786990</v>
      </c>
      <c r="D6" s="47">
        <v>-792151</v>
      </c>
      <c r="E6" s="47">
        <f t="shared" ref="E6:E69" si="0">C6+D6</f>
        <v>109994839</v>
      </c>
      <c r="F6" s="47">
        <v>76417936.739999995</v>
      </c>
      <c r="G6" s="47">
        <v>76417936.739999995</v>
      </c>
      <c r="H6" s="47">
        <f t="shared" ref="H6:H69" si="1">E6-F6</f>
        <v>33576902.260000005</v>
      </c>
    </row>
    <row r="7" spans="1:8" x14ac:dyDescent="0.2">
      <c r="A7" s="5"/>
      <c r="B7" s="11" t="s">
        <v>71</v>
      </c>
      <c r="C7" s="47">
        <v>1363051</v>
      </c>
      <c r="D7" s="47">
        <v>-121899</v>
      </c>
      <c r="E7" s="47">
        <f t="shared" si="0"/>
        <v>1241152</v>
      </c>
      <c r="F7" s="47">
        <v>216270</v>
      </c>
      <c r="G7" s="47">
        <v>216270</v>
      </c>
      <c r="H7" s="47">
        <f t="shared" si="1"/>
        <v>1024882</v>
      </c>
    </row>
    <row r="8" spans="1:8" x14ac:dyDescent="0.2">
      <c r="A8" s="5"/>
      <c r="B8" s="11" t="s">
        <v>72</v>
      </c>
      <c r="C8" s="47">
        <v>19036845.469999999</v>
      </c>
      <c r="D8" s="47">
        <v>8496.0400000000009</v>
      </c>
      <c r="E8" s="47">
        <f t="shared" si="0"/>
        <v>19045341.509999998</v>
      </c>
      <c r="F8" s="47">
        <v>4514667.46</v>
      </c>
      <c r="G8" s="47">
        <v>4514667.46</v>
      </c>
      <c r="H8" s="47">
        <f t="shared" si="1"/>
        <v>14530674.049999997</v>
      </c>
    </row>
    <row r="9" spans="1:8" x14ac:dyDescent="0.2">
      <c r="A9" s="5"/>
      <c r="B9" s="11" t="s">
        <v>35</v>
      </c>
      <c r="C9" s="47">
        <v>17836400</v>
      </c>
      <c r="D9" s="47">
        <v>-1820000</v>
      </c>
      <c r="E9" s="47">
        <f t="shared" si="0"/>
        <v>16016400</v>
      </c>
      <c r="F9" s="47">
        <v>12291828.029999999</v>
      </c>
      <c r="G9" s="47">
        <v>12291828.029999999</v>
      </c>
      <c r="H9" s="47">
        <f t="shared" si="1"/>
        <v>3724571.9700000007</v>
      </c>
    </row>
    <row r="10" spans="1:8" x14ac:dyDescent="0.2">
      <c r="A10" s="5"/>
      <c r="B10" s="11" t="s">
        <v>73</v>
      </c>
      <c r="C10" s="47">
        <v>27457213.079999998</v>
      </c>
      <c r="D10" s="47">
        <v>73987.070000000007</v>
      </c>
      <c r="E10" s="47">
        <f t="shared" si="0"/>
        <v>27531200.149999999</v>
      </c>
      <c r="F10" s="47">
        <v>15028737.609999999</v>
      </c>
      <c r="G10" s="47">
        <v>15028737.609999999</v>
      </c>
      <c r="H10" s="47">
        <f t="shared" si="1"/>
        <v>12502462.539999999</v>
      </c>
    </row>
    <row r="11" spans="1:8" x14ac:dyDescent="0.2">
      <c r="A11" s="5"/>
      <c r="B11" s="11" t="s">
        <v>36</v>
      </c>
      <c r="C11" s="47">
        <v>4297947.9800000004</v>
      </c>
      <c r="D11" s="47">
        <v>-84447.13</v>
      </c>
      <c r="E11" s="47">
        <f t="shared" si="0"/>
        <v>4213500.8500000006</v>
      </c>
      <c r="F11" s="47">
        <v>0</v>
      </c>
      <c r="G11" s="47">
        <v>0</v>
      </c>
      <c r="H11" s="47">
        <f t="shared" si="1"/>
        <v>4213500.8500000006</v>
      </c>
    </row>
    <row r="12" spans="1:8" x14ac:dyDescent="0.2">
      <c r="A12" s="5"/>
      <c r="B12" s="11" t="s">
        <v>74</v>
      </c>
      <c r="C12" s="47">
        <v>1287500</v>
      </c>
      <c r="D12" s="47">
        <v>0</v>
      </c>
      <c r="E12" s="47">
        <f t="shared" si="0"/>
        <v>1287500</v>
      </c>
      <c r="F12" s="47">
        <v>0</v>
      </c>
      <c r="G12" s="47">
        <v>0</v>
      </c>
      <c r="H12" s="47">
        <f t="shared" si="1"/>
        <v>1287500</v>
      </c>
    </row>
    <row r="13" spans="1:8" x14ac:dyDescent="0.2">
      <c r="A13" s="42" t="s">
        <v>62</v>
      </c>
      <c r="B13" s="7"/>
      <c r="C13" s="47">
        <f>SUM(C14:C22)</f>
        <v>37440343.299999997</v>
      </c>
      <c r="D13" s="47">
        <f>SUM(D14:D22)</f>
        <v>-2241187.79</v>
      </c>
      <c r="E13" s="47">
        <f t="shared" si="0"/>
        <v>35199155.509999998</v>
      </c>
      <c r="F13" s="47">
        <f>SUM(F14:F22)</f>
        <v>26421653.869999997</v>
      </c>
      <c r="G13" s="47">
        <f>SUM(G14:G22)</f>
        <v>26396713.869999997</v>
      </c>
      <c r="H13" s="47">
        <f t="shared" si="1"/>
        <v>8777501.6400000006</v>
      </c>
    </row>
    <row r="14" spans="1:8" x14ac:dyDescent="0.2">
      <c r="A14" s="5"/>
      <c r="B14" s="11" t="s">
        <v>75</v>
      </c>
      <c r="C14" s="47">
        <v>3731076.9</v>
      </c>
      <c r="D14" s="47">
        <v>-562569.47</v>
      </c>
      <c r="E14" s="47">
        <f t="shared" si="0"/>
        <v>3168507.4299999997</v>
      </c>
      <c r="F14" s="47">
        <v>1759475.23</v>
      </c>
      <c r="G14" s="47">
        <v>1759475.23</v>
      </c>
      <c r="H14" s="47">
        <f t="shared" si="1"/>
        <v>1409032.1999999997</v>
      </c>
    </row>
    <row r="15" spans="1:8" x14ac:dyDescent="0.2">
      <c r="A15" s="5"/>
      <c r="B15" s="11" t="s">
        <v>76</v>
      </c>
      <c r="C15" s="47">
        <v>25980</v>
      </c>
      <c r="D15" s="47">
        <v>0</v>
      </c>
      <c r="E15" s="47">
        <f t="shared" si="0"/>
        <v>25980</v>
      </c>
      <c r="F15" s="47">
        <v>24278</v>
      </c>
      <c r="G15" s="47">
        <v>24278</v>
      </c>
      <c r="H15" s="47">
        <f t="shared" si="1"/>
        <v>1702</v>
      </c>
    </row>
    <row r="16" spans="1:8" x14ac:dyDescent="0.2">
      <c r="A16" s="5"/>
      <c r="B16" s="11" t="s">
        <v>77</v>
      </c>
      <c r="C16" s="47">
        <v>0</v>
      </c>
      <c r="D16" s="47">
        <v>0</v>
      </c>
      <c r="E16" s="47">
        <f t="shared" si="0"/>
        <v>0</v>
      </c>
      <c r="F16" s="47">
        <v>0</v>
      </c>
      <c r="G16" s="47">
        <v>0</v>
      </c>
      <c r="H16" s="47">
        <f t="shared" si="1"/>
        <v>0</v>
      </c>
    </row>
    <row r="17" spans="1:8" x14ac:dyDescent="0.2">
      <c r="A17" s="5"/>
      <c r="B17" s="11" t="s">
        <v>78</v>
      </c>
      <c r="C17" s="47">
        <v>3610000</v>
      </c>
      <c r="D17" s="47">
        <v>247724.45</v>
      </c>
      <c r="E17" s="47">
        <f t="shared" si="0"/>
        <v>3857724.45</v>
      </c>
      <c r="F17" s="47">
        <v>3355804.68</v>
      </c>
      <c r="G17" s="47">
        <v>3355804.68</v>
      </c>
      <c r="H17" s="47">
        <f t="shared" si="1"/>
        <v>501919.77</v>
      </c>
    </row>
    <row r="18" spans="1:8" x14ac:dyDescent="0.2">
      <c r="A18" s="5"/>
      <c r="B18" s="11" t="s">
        <v>79</v>
      </c>
      <c r="C18" s="47">
        <v>733400</v>
      </c>
      <c r="D18" s="47">
        <v>-63500</v>
      </c>
      <c r="E18" s="47">
        <f t="shared" si="0"/>
        <v>669900</v>
      </c>
      <c r="F18" s="47">
        <v>426763.88</v>
      </c>
      <c r="G18" s="47">
        <v>426763.88</v>
      </c>
      <c r="H18" s="47">
        <f t="shared" si="1"/>
        <v>243136.12</v>
      </c>
    </row>
    <row r="19" spans="1:8" x14ac:dyDescent="0.2">
      <c r="A19" s="5"/>
      <c r="B19" s="11" t="s">
        <v>80</v>
      </c>
      <c r="C19" s="47">
        <v>18955491</v>
      </c>
      <c r="D19" s="47">
        <v>-279607.34999999998</v>
      </c>
      <c r="E19" s="47">
        <f t="shared" si="0"/>
        <v>18675883.649999999</v>
      </c>
      <c r="F19" s="47">
        <v>14352233.42</v>
      </c>
      <c r="G19" s="47">
        <v>14352233.42</v>
      </c>
      <c r="H19" s="47">
        <f t="shared" si="1"/>
        <v>4323650.2299999986</v>
      </c>
    </row>
    <row r="20" spans="1:8" x14ac:dyDescent="0.2">
      <c r="A20" s="5"/>
      <c r="B20" s="11" t="s">
        <v>81</v>
      </c>
      <c r="C20" s="47">
        <v>3887008</v>
      </c>
      <c r="D20" s="47">
        <v>-2170616.46</v>
      </c>
      <c r="E20" s="47">
        <f t="shared" si="0"/>
        <v>1716391.54</v>
      </c>
      <c r="F20" s="47">
        <v>1594588.36</v>
      </c>
      <c r="G20" s="47">
        <v>1594588.36</v>
      </c>
      <c r="H20" s="47">
        <f t="shared" si="1"/>
        <v>121803.17999999993</v>
      </c>
    </row>
    <row r="21" spans="1:8" x14ac:dyDescent="0.2">
      <c r="A21" s="5"/>
      <c r="B21" s="11" t="s">
        <v>82</v>
      </c>
      <c r="C21" s="47">
        <v>1018585</v>
      </c>
      <c r="D21" s="47">
        <v>-154388.20000000001</v>
      </c>
      <c r="E21" s="47">
        <f t="shared" si="0"/>
        <v>864196.8</v>
      </c>
      <c r="F21" s="47">
        <v>580311.44999999995</v>
      </c>
      <c r="G21" s="47">
        <v>580311.44999999995</v>
      </c>
      <c r="H21" s="47">
        <f t="shared" si="1"/>
        <v>283885.35000000009</v>
      </c>
    </row>
    <row r="22" spans="1:8" x14ac:dyDescent="0.2">
      <c r="A22" s="5"/>
      <c r="B22" s="11" t="s">
        <v>83</v>
      </c>
      <c r="C22" s="47">
        <v>5478802.4000000004</v>
      </c>
      <c r="D22" s="47">
        <v>741769.24</v>
      </c>
      <c r="E22" s="47">
        <f t="shared" si="0"/>
        <v>6220571.6400000006</v>
      </c>
      <c r="F22" s="47">
        <v>4328198.8499999996</v>
      </c>
      <c r="G22" s="47">
        <v>4303258.8499999996</v>
      </c>
      <c r="H22" s="47">
        <f t="shared" si="1"/>
        <v>1892372.790000001</v>
      </c>
    </row>
    <row r="23" spans="1:8" x14ac:dyDescent="0.2">
      <c r="A23" s="42" t="s">
        <v>63</v>
      </c>
      <c r="B23" s="7"/>
      <c r="C23" s="47">
        <f>SUM(C24:C32)</f>
        <v>51507738.740000002</v>
      </c>
      <c r="D23" s="47">
        <f>SUM(D24:D32)</f>
        <v>8051154.7799999993</v>
      </c>
      <c r="E23" s="47">
        <f t="shared" si="0"/>
        <v>59558893.520000003</v>
      </c>
      <c r="F23" s="47">
        <f>SUM(F24:F32)</f>
        <v>44331907.739999995</v>
      </c>
      <c r="G23" s="47">
        <f>SUM(G24:G32)</f>
        <v>44304721.739999995</v>
      </c>
      <c r="H23" s="47">
        <f t="shared" si="1"/>
        <v>15226985.780000009</v>
      </c>
    </row>
    <row r="24" spans="1:8" x14ac:dyDescent="0.2">
      <c r="A24" s="5"/>
      <c r="B24" s="11" t="s">
        <v>84</v>
      </c>
      <c r="C24" s="47">
        <v>13942508.560000001</v>
      </c>
      <c r="D24" s="47">
        <v>10076406.1</v>
      </c>
      <c r="E24" s="47">
        <f t="shared" si="0"/>
        <v>24018914.66</v>
      </c>
      <c r="F24" s="47">
        <v>19024279.41</v>
      </c>
      <c r="G24" s="47">
        <v>19024279.41</v>
      </c>
      <c r="H24" s="47">
        <f t="shared" si="1"/>
        <v>4994635.25</v>
      </c>
    </row>
    <row r="25" spans="1:8" x14ac:dyDescent="0.2">
      <c r="A25" s="5"/>
      <c r="B25" s="11" t="s">
        <v>85</v>
      </c>
      <c r="C25" s="47">
        <v>902994</v>
      </c>
      <c r="D25" s="47">
        <v>-203793.2</v>
      </c>
      <c r="E25" s="47">
        <f t="shared" si="0"/>
        <v>699200.8</v>
      </c>
      <c r="F25" s="47">
        <v>621022.6</v>
      </c>
      <c r="G25" s="47">
        <v>621022.6</v>
      </c>
      <c r="H25" s="47">
        <f t="shared" si="1"/>
        <v>78178.20000000007</v>
      </c>
    </row>
    <row r="26" spans="1:8" x14ac:dyDescent="0.2">
      <c r="A26" s="5"/>
      <c r="B26" s="11" t="s">
        <v>86</v>
      </c>
      <c r="C26" s="47">
        <v>7943608.7000000002</v>
      </c>
      <c r="D26" s="47">
        <v>-4386242.99</v>
      </c>
      <c r="E26" s="47">
        <f t="shared" si="0"/>
        <v>3557365.71</v>
      </c>
      <c r="F26" s="47">
        <v>2179802.4500000002</v>
      </c>
      <c r="G26" s="47">
        <v>2179802.4500000002</v>
      </c>
      <c r="H26" s="47">
        <f t="shared" si="1"/>
        <v>1377563.2599999998</v>
      </c>
    </row>
    <row r="27" spans="1:8" x14ac:dyDescent="0.2">
      <c r="A27" s="5"/>
      <c r="B27" s="11" t="s">
        <v>87</v>
      </c>
      <c r="C27" s="47">
        <v>2057622.44</v>
      </c>
      <c r="D27" s="47">
        <v>54258.42</v>
      </c>
      <c r="E27" s="47">
        <f t="shared" si="0"/>
        <v>2111880.86</v>
      </c>
      <c r="F27" s="47">
        <v>1597934.28</v>
      </c>
      <c r="G27" s="47">
        <v>1597934.28</v>
      </c>
      <c r="H27" s="47">
        <f t="shared" si="1"/>
        <v>513946.57999999984</v>
      </c>
    </row>
    <row r="28" spans="1:8" x14ac:dyDescent="0.2">
      <c r="A28" s="5"/>
      <c r="B28" s="11" t="s">
        <v>88</v>
      </c>
      <c r="C28" s="47">
        <v>8869287</v>
      </c>
      <c r="D28" s="47">
        <v>1017354.14</v>
      </c>
      <c r="E28" s="47">
        <f t="shared" si="0"/>
        <v>9886641.1400000006</v>
      </c>
      <c r="F28" s="47">
        <v>6820441.5099999998</v>
      </c>
      <c r="G28" s="47">
        <v>6808671.5099999998</v>
      </c>
      <c r="H28" s="47">
        <f t="shared" si="1"/>
        <v>3066199.6300000008</v>
      </c>
    </row>
    <row r="29" spans="1:8" x14ac:dyDescent="0.2">
      <c r="A29" s="5"/>
      <c r="B29" s="11" t="s">
        <v>89</v>
      </c>
      <c r="C29" s="47">
        <v>2863500</v>
      </c>
      <c r="D29" s="47">
        <v>-13500</v>
      </c>
      <c r="E29" s="47">
        <f t="shared" si="0"/>
        <v>2850000</v>
      </c>
      <c r="F29" s="47">
        <v>2850000</v>
      </c>
      <c r="G29" s="47">
        <v>2850000</v>
      </c>
      <c r="H29" s="47">
        <f t="shared" si="1"/>
        <v>0</v>
      </c>
    </row>
    <row r="30" spans="1:8" x14ac:dyDescent="0.2">
      <c r="A30" s="5"/>
      <c r="B30" s="11" t="s">
        <v>90</v>
      </c>
      <c r="C30" s="47">
        <v>788016</v>
      </c>
      <c r="D30" s="47">
        <v>-244930</v>
      </c>
      <c r="E30" s="47">
        <f t="shared" si="0"/>
        <v>543086</v>
      </c>
      <c r="F30" s="47">
        <v>179461.18</v>
      </c>
      <c r="G30" s="47">
        <v>179461.18</v>
      </c>
      <c r="H30" s="47">
        <f t="shared" si="1"/>
        <v>363624.82</v>
      </c>
    </row>
    <row r="31" spans="1:8" x14ac:dyDescent="0.2">
      <c r="A31" s="5"/>
      <c r="B31" s="11" t="s">
        <v>91</v>
      </c>
      <c r="C31" s="47">
        <v>9829161</v>
      </c>
      <c r="D31" s="47">
        <v>1297427.8899999999</v>
      </c>
      <c r="E31" s="47">
        <f t="shared" si="0"/>
        <v>11126588.890000001</v>
      </c>
      <c r="F31" s="47">
        <v>8369606.3700000001</v>
      </c>
      <c r="G31" s="47">
        <v>8362606.3700000001</v>
      </c>
      <c r="H31" s="47">
        <f t="shared" si="1"/>
        <v>2756982.5200000005</v>
      </c>
    </row>
    <row r="32" spans="1:8" x14ac:dyDescent="0.2">
      <c r="A32" s="5"/>
      <c r="B32" s="11" t="s">
        <v>19</v>
      </c>
      <c r="C32" s="47">
        <v>4311041.04</v>
      </c>
      <c r="D32" s="47">
        <v>454174.42</v>
      </c>
      <c r="E32" s="47">
        <f t="shared" si="0"/>
        <v>4765215.46</v>
      </c>
      <c r="F32" s="47">
        <v>2689359.94</v>
      </c>
      <c r="G32" s="47">
        <v>2680943.94</v>
      </c>
      <c r="H32" s="47">
        <f t="shared" si="1"/>
        <v>2075855.52</v>
      </c>
    </row>
    <row r="33" spans="1:8" x14ac:dyDescent="0.2">
      <c r="A33" s="42" t="s">
        <v>64</v>
      </c>
      <c r="B33" s="7"/>
      <c r="C33" s="47">
        <f>SUM(C34:C42)</f>
        <v>56325806</v>
      </c>
      <c r="D33" s="47">
        <f>SUM(D34:D42)</f>
        <v>3435632.74</v>
      </c>
      <c r="E33" s="47">
        <f t="shared" si="0"/>
        <v>59761438.740000002</v>
      </c>
      <c r="F33" s="47">
        <f>SUM(F34:F42)</f>
        <v>40301841.509999998</v>
      </c>
      <c r="G33" s="47">
        <f>SUM(G34:G42)</f>
        <v>40301841.509999998</v>
      </c>
      <c r="H33" s="47">
        <f t="shared" si="1"/>
        <v>19459597.230000004</v>
      </c>
    </row>
    <row r="34" spans="1:8" x14ac:dyDescent="0.2">
      <c r="A34" s="5"/>
      <c r="B34" s="11" t="s">
        <v>92</v>
      </c>
      <c r="C34" s="47">
        <v>25500663</v>
      </c>
      <c r="D34" s="47">
        <v>-48295</v>
      </c>
      <c r="E34" s="47">
        <f t="shared" si="0"/>
        <v>25452368</v>
      </c>
      <c r="F34" s="47">
        <v>16921276</v>
      </c>
      <c r="G34" s="47">
        <v>16921276</v>
      </c>
      <c r="H34" s="47">
        <f t="shared" si="1"/>
        <v>8531092</v>
      </c>
    </row>
    <row r="35" spans="1:8" x14ac:dyDescent="0.2">
      <c r="A35" s="5"/>
      <c r="B35" s="11" t="s">
        <v>93</v>
      </c>
      <c r="C35" s="47">
        <v>0</v>
      </c>
      <c r="D35" s="47">
        <v>0</v>
      </c>
      <c r="E35" s="47">
        <f t="shared" si="0"/>
        <v>0</v>
      </c>
      <c r="F35" s="47">
        <v>0</v>
      </c>
      <c r="G35" s="47">
        <v>0</v>
      </c>
      <c r="H35" s="47">
        <f t="shared" si="1"/>
        <v>0</v>
      </c>
    </row>
    <row r="36" spans="1:8" x14ac:dyDescent="0.2">
      <c r="A36" s="5"/>
      <c r="B36" s="11" t="s">
        <v>94</v>
      </c>
      <c r="C36" s="47">
        <v>0</v>
      </c>
      <c r="D36" s="47">
        <v>500000</v>
      </c>
      <c r="E36" s="47">
        <f t="shared" si="0"/>
        <v>500000</v>
      </c>
      <c r="F36" s="47">
        <v>0</v>
      </c>
      <c r="G36" s="47">
        <v>0</v>
      </c>
      <c r="H36" s="47">
        <f t="shared" si="1"/>
        <v>500000</v>
      </c>
    </row>
    <row r="37" spans="1:8" x14ac:dyDescent="0.2">
      <c r="A37" s="5"/>
      <c r="B37" s="11" t="s">
        <v>95</v>
      </c>
      <c r="C37" s="47">
        <v>8039578</v>
      </c>
      <c r="D37" s="47">
        <v>2492697.21</v>
      </c>
      <c r="E37" s="47">
        <f t="shared" si="0"/>
        <v>10532275.210000001</v>
      </c>
      <c r="F37" s="47">
        <v>8225211.3799999999</v>
      </c>
      <c r="G37" s="47">
        <v>8225211.3799999999</v>
      </c>
      <c r="H37" s="47">
        <f t="shared" si="1"/>
        <v>2307063.830000001</v>
      </c>
    </row>
    <row r="38" spans="1:8" x14ac:dyDescent="0.2">
      <c r="A38" s="5"/>
      <c r="B38" s="11" t="s">
        <v>41</v>
      </c>
      <c r="C38" s="47">
        <v>22035565</v>
      </c>
      <c r="D38" s="47">
        <v>491230.53</v>
      </c>
      <c r="E38" s="47">
        <f t="shared" si="0"/>
        <v>22526795.530000001</v>
      </c>
      <c r="F38" s="47">
        <v>14405354.130000001</v>
      </c>
      <c r="G38" s="47">
        <v>14405354.130000001</v>
      </c>
      <c r="H38" s="47">
        <f t="shared" si="1"/>
        <v>8121441.4000000004</v>
      </c>
    </row>
    <row r="39" spans="1:8" x14ac:dyDescent="0.2">
      <c r="A39" s="5"/>
      <c r="B39" s="11" t="s">
        <v>96</v>
      </c>
      <c r="C39" s="47">
        <v>750000</v>
      </c>
      <c r="D39" s="47">
        <v>0</v>
      </c>
      <c r="E39" s="47">
        <f t="shared" si="0"/>
        <v>750000</v>
      </c>
      <c r="F39" s="47">
        <v>750000</v>
      </c>
      <c r="G39" s="47">
        <v>750000</v>
      </c>
      <c r="H39" s="47">
        <f t="shared" si="1"/>
        <v>0</v>
      </c>
    </row>
    <row r="40" spans="1:8" x14ac:dyDescent="0.2">
      <c r="A40" s="5"/>
      <c r="B40" s="11" t="s">
        <v>97</v>
      </c>
      <c r="C40" s="47">
        <v>0</v>
      </c>
      <c r="D40" s="47">
        <v>0</v>
      </c>
      <c r="E40" s="47">
        <f t="shared" si="0"/>
        <v>0</v>
      </c>
      <c r="F40" s="47">
        <v>0</v>
      </c>
      <c r="G40" s="47">
        <v>0</v>
      </c>
      <c r="H40" s="47">
        <f t="shared" si="1"/>
        <v>0</v>
      </c>
    </row>
    <row r="41" spans="1:8" x14ac:dyDescent="0.2">
      <c r="A41" s="5"/>
      <c r="B41" s="11" t="s">
        <v>37</v>
      </c>
      <c r="C41" s="47">
        <v>0</v>
      </c>
      <c r="D41" s="47">
        <v>0</v>
      </c>
      <c r="E41" s="47">
        <f t="shared" si="0"/>
        <v>0</v>
      </c>
      <c r="F41" s="47">
        <v>0</v>
      </c>
      <c r="G41" s="47">
        <v>0</v>
      </c>
      <c r="H41" s="47">
        <f t="shared" si="1"/>
        <v>0</v>
      </c>
    </row>
    <row r="42" spans="1:8" x14ac:dyDescent="0.2">
      <c r="A42" s="5"/>
      <c r="B42" s="11" t="s">
        <v>98</v>
      </c>
      <c r="C42" s="47">
        <v>0</v>
      </c>
      <c r="D42" s="47">
        <v>0</v>
      </c>
      <c r="E42" s="47">
        <f t="shared" si="0"/>
        <v>0</v>
      </c>
      <c r="F42" s="47">
        <v>0</v>
      </c>
      <c r="G42" s="47">
        <v>0</v>
      </c>
      <c r="H42" s="47">
        <f t="shared" si="1"/>
        <v>0</v>
      </c>
    </row>
    <row r="43" spans="1:8" x14ac:dyDescent="0.2">
      <c r="A43" s="42" t="s">
        <v>65</v>
      </c>
      <c r="B43" s="7"/>
      <c r="C43" s="47">
        <f>SUM(C44:C52)</f>
        <v>8319051</v>
      </c>
      <c r="D43" s="47">
        <f>SUM(D44:D52)</f>
        <v>-1870347.4</v>
      </c>
      <c r="E43" s="47">
        <f t="shared" si="0"/>
        <v>6448703.5999999996</v>
      </c>
      <c r="F43" s="47">
        <f>SUM(F44:F52)</f>
        <v>2692008.8</v>
      </c>
      <c r="G43" s="47">
        <f>SUM(G44:G52)</f>
        <v>2692008.8</v>
      </c>
      <c r="H43" s="47">
        <f t="shared" si="1"/>
        <v>3756694.8</v>
      </c>
    </row>
    <row r="44" spans="1:8" x14ac:dyDescent="0.2">
      <c r="A44" s="5"/>
      <c r="B44" s="11" t="s">
        <v>99</v>
      </c>
      <c r="C44" s="47">
        <v>1298037</v>
      </c>
      <c r="D44" s="47">
        <v>-174335.4</v>
      </c>
      <c r="E44" s="47">
        <f t="shared" si="0"/>
        <v>1123701.6000000001</v>
      </c>
      <c r="F44" s="47">
        <v>1092011</v>
      </c>
      <c r="G44" s="47">
        <v>1092011</v>
      </c>
      <c r="H44" s="47">
        <f t="shared" si="1"/>
        <v>31690.600000000093</v>
      </c>
    </row>
    <row r="45" spans="1:8" x14ac:dyDescent="0.2">
      <c r="A45" s="5"/>
      <c r="B45" s="11" t="s">
        <v>100</v>
      </c>
      <c r="C45" s="47">
        <v>120000</v>
      </c>
      <c r="D45" s="47">
        <v>-20000</v>
      </c>
      <c r="E45" s="47">
        <f t="shared" si="0"/>
        <v>100000</v>
      </c>
      <c r="F45" s="47">
        <v>99997.8</v>
      </c>
      <c r="G45" s="47">
        <v>99997.8</v>
      </c>
      <c r="H45" s="47">
        <f t="shared" si="1"/>
        <v>2.1999999999970896</v>
      </c>
    </row>
    <row r="46" spans="1:8" x14ac:dyDescent="0.2">
      <c r="A46" s="5"/>
      <c r="B46" s="11" t="s">
        <v>101</v>
      </c>
      <c r="C46" s="47">
        <v>0</v>
      </c>
      <c r="D46" s="47">
        <v>200000</v>
      </c>
      <c r="E46" s="47">
        <f t="shared" si="0"/>
        <v>200000</v>
      </c>
      <c r="F46" s="47">
        <v>0</v>
      </c>
      <c r="G46" s="47">
        <v>0</v>
      </c>
      <c r="H46" s="47">
        <f t="shared" si="1"/>
        <v>200000</v>
      </c>
    </row>
    <row r="47" spans="1:8" x14ac:dyDescent="0.2">
      <c r="A47" s="5"/>
      <c r="B47" s="11" t="s">
        <v>102</v>
      </c>
      <c r="C47" s="47">
        <v>5308250</v>
      </c>
      <c r="D47" s="47">
        <v>-2508250</v>
      </c>
      <c r="E47" s="47">
        <f t="shared" si="0"/>
        <v>2800000</v>
      </c>
      <c r="F47" s="47">
        <v>1500000</v>
      </c>
      <c r="G47" s="47">
        <v>1500000</v>
      </c>
      <c r="H47" s="47">
        <f t="shared" si="1"/>
        <v>1300000</v>
      </c>
    </row>
    <row r="48" spans="1:8" x14ac:dyDescent="0.2">
      <c r="A48" s="5"/>
      <c r="B48" s="11" t="s">
        <v>103</v>
      </c>
      <c r="C48" s="47">
        <v>140000</v>
      </c>
      <c r="D48" s="47">
        <v>-115000</v>
      </c>
      <c r="E48" s="47">
        <f t="shared" si="0"/>
        <v>25000</v>
      </c>
      <c r="F48" s="47">
        <v>0</v>
      </c>
      <c r="G48" s="47">
        <v>0</v>
      </c>
      <c r="H48" s="47">
        <f t="shared" si="1"/>
        <v>25000</v>
      </c>
    </row>
    <row r="49" spans="1:8" x14ac:dyDescent="0.2">
      <c r="A49" s="5"/>
      <c r="B49" s="11" t="s">
        <v>104</v>
      </c>
      <c r="C49" s="47">
        <v>321764</v>
      </c>
      <c r="D49" s="47">
        <v>-171762</v>
      </c>
      <c r="E49" s="47">
        <f t="shared" si="0"/>
        <v>150002</v>
      </c>
      <c r="F49" s="47">
        <v>0</v>
      </c>
      <c r="G49" s="47">
        <v>0</v>
      </c>
      <c r="H49" s="47">
        <f t="shared" si="1"/>
        <v>150002</v>
      </c>
    </row>
    <row r="50" spans="1:8" x14ac:dyDescent="0.2">
      <c r="A50" s="5"/>
      <c r="B50" s="11" t="s">
        <v>105</v>
      </c>
      <c r="C50" s="47">
        <v>1115200</v>
      </c>
      <c r="D50" s="47">
        <v>-1115200</v>
      </c>
      <c r="E50" s="47">
        <f t="shared" si="0"/>
        <v>0</v>
      </c>
      <c r="F50" s="47">
        <v>0</v>
      </c>
      <c r="G50" s="47">
        <v>0</v>
      </c>
      <c r="H50" s="47">
        <f t="shared" si="1"/>
        <v>0</v>
      </c>
    </row>
    <row r="51" spans="1:8" x14ac:dyDescent="0.2">
      <c r="A51" s="5"/>
      <c r="B51" s="11" t="s">
        <v>106</v>
      </c>
      <c r="C51" s="47">
        <v>0</v>
      </c>
      <c r="D51" s="47">
        <v>2050000</v>
      </c>
      <c r="E51" s="47">
        <f t="shared" si="0"/>
        <v>2050000</v>
      </c>
      <c r="F51" s="47">
        <v>0</v>
      </c>
      <c r="G51" s="47">
        <v>0</v>
      </c>
      <c r="H51" s="47">
        <f t="shared" si="1"/>
        <v>2050000</v>
      </c>
    </row>
    <row r="52" spans="1:8" x14ac:dyDescent="0.2">
      <c r="A52" s="5"/>
      <c r="B52" s="11" t="s">
        <v>107</v>
      </c>
      <c r="C52" s="47">
        <v>15800</v>
      </c>
      <c r="D52" s="47">
        <v>-15800</v>
      </c>
      <c r="E52" s="47">
        <f t="shared" si="0"/>
        <v>0</v>
      </c>
      <c r="F52" s="47">
        <v>0</v>
      </c>
      <c r="G52" s="47">
        <v>0</v>
      </c>
      <c r="H52" s="47">
        <f t="shared" si="1"/>
        <v>0</v>
      </c>
    </row>
    <row r="53" spans="1:8" x14ac:dyDescent="0.2">
      <c r="A53" s="42" t="s">
        <v>66</v>
      </c>
      <c r="B53" s="7"/>
      <c r="C53" s="47">
        <f>SUM(C54:C56)</f>
        <v>120924006</v>
      </c>
      <c r="D53" s="47">
        <f>SUM(D54:D56)</f>
        <v>192773740.32999998</v>
      </c>
      <c r="E53" s="47">
        <f t="shared" si="0"/>
        <v>313697746.32999998</v>
      </c>
      <c r="F53" s="47">
        <f>SUM(F54:F56)</f>
        <v>87305220.170000002</v>
      </c>
      <c r="G53" s="47">
        <f>SUM(G54:G56)</f>
        <v>87414298.929999992</v>
      </c>
      <c r="H53" s="47">
        <f t="shared" si="1"/>
        <v>226392526.15999997</v>
      </c>
    </row>
    <row r="54" spans="1:8" x14ac:dyDescent="0.2">
      <c r="A54" s="5"/>
      <c r="B54" s="11" t="s">
        <v>108</v>
      </c>
      <c r="C54" s="47">
        <v>91873398</v>
      </c>
      <c r="D54" s="47">
        <v>193618758.38</v>
      </c>
      <c r="E54" s="47">
        <f t="shared" si="0"/>
        <v>285492156.38</v>
      </c>
      <c r="F54" s="47">
        <v>73100696.340000004</v>
      </c>
      <c r="G54" s="47">
        <v>73209775.099999994</v>
      </c>
      <c r="H54" s="47">
        <f t="shared" si="1"/>
        <v>212391460.03999999</v>
      </c>
    </row>
    <row r="55" spans="1:8" x14ac:dyDescent="0.2">
      <c r="A55" s="5"/>
      <c r="B55" s="11" t="s">
        <v>109</v>
      </c>
      <c r="C55" s="47">
        <v>28263112</v>
      </c>
      <c r="D55" s="47">
        <v>-5261142.47</v>
      </c>
      <c r="E55" s="47">
        <f t="shared" si="0"/>
        <v>23001969.530000001</v>
      </c>
      <c r="F55" s="47">
        <v>12353746.539999999</v>
      </c>
      <c r="G55" s="47">
        <v>12353746.539999999</v>
      </c>
      <c r="H55" s="47">
        <f t="shared" si="1"/>
        <v>10648222.990000002</v>
      </c>
    </row>
    <row r="56" spans="1:8" x14ac:dyDescent="0.2">
      <c r="A56" s="5"/>
      <c r="B56" s="11" t="s">
        <v>110</v>
      </c>
      <c r="C56" s="47">
        <v>787496</v>
      </c>
      <c r="D56" s="47">
        <v>4416124.42</v>
      </c>
      <c r="E56" s="47">
        <f t="shared" si="0"/>
        <v>5203620.42</v>
      </c>
      <c r="F56" s="47">
        <v>1850777.29</v>
      </c>
      <c r="G56" s="47">
        <v>1850777.29</v>
      </c>
      <c r="H56" s="47">
        <f t="shared" si="1"/>
        <v>3352843.13</v>
      </c>
    </row>
    <row r="57" spans="1:8" x14ac:dyDescent="0.2">
      <c r="A57" s="42" t="s">
        <v>67</v>
      </c>
      <c r="B57" s="7"/>
      <c r="C57" s="47">
        <f>SUM(C58:C64)</f>
        <v>2360000</v>
      </c>
      <c r="D57" s="47">
        <f>SUM(D58:D64)</f>
        <v>-2360000</v>
      </c>
      <c r="E57" s="47">
        <f t="shared" si="0"/>
        <v>0</v>
      </c>
      <c r="F57" s="47">
        <f>SUM(F58:F64)</f>
        <v>0</v>
      </c>
      <c r="G57" s="47">
        <f>SUM(G58:G64)</f>
        <v>0</v>
      </c>
      <c r="H57" s="47">
        <f t="shared" si="1"/>
        <v>0</v>
      </c>
    </row>
    <row r="58" spans="1:8" x14ac:dyDescent="0.2">
      <c r="A58" s="5"/>
      <c r="B58" s="11" t="s">
        <v>111</v>
      </c>
      <c r="C58" s="47">
        <v>0</v>
      </c>
      <c r="D58" s="47">
        <v>0</v>
      </c>
      <c r="E58" s="47">
        <f t="shared" si="0"/>
        <v>0</v>
      </c>
      <c r="F58" s="47">
        <v>0</v>
      </c>
      <c r="G58" s="47">
        <v>0</v>
      </c>
      <c r="H58" s="47">
        <f t="shared" si="1"/>
        <v>0</v>
      </c>
    </row>
    <row r="59" spans="1:8" x14ac:dyDescent="0.2">
      <c r="A59" s="5"/>
      <c r="B59" s="11" t="s">
        <v>112</v>
      </c>
      <c r="C59" s="47">
        <v>0</v>
      </c>
      <c r="D59" s="47">
        <v>0</v>
      </c>
      <c r="E59" s="47">
        <f t="shared" si="0"/>
        <v>0</v>
      </c>
      <c r="F59" s="47">
        <v>0</v>
      </c>
      <c r="G59" s="47">
        <v>0</v>
      </c>
      <c r="H59" s="47">
        <f t="shared" si="1"/>
        <v>0</v>
      </c>
    </row>
    <row r="60" spans="1:8" x14ac:dyDescent="0.2">
      <c r="A60" s="5"/>
      <c r="B60" s="11" t="s">
        <v>113</v>
      </c>
      <c r="C60" s="47">
        <v>0</v>
      </c>
      <c r="D60" s="47">
        <v>0</v>
      </c>
      <c r="E60" s="47">
        <f t="shared" si="0"/>
        <v>0</v>
      </c>
      <c r="F60" s="47">
        <v>0</v>
      </c>
      <c r="G60" s="47">
        <v>0</v>
      </c>
      <c r="H60" s="47">
        <f t="shared" si="1"/>
        <v>0</v>
      </c>
    </row>
    <row r="61" spans="1:8" x14ac:dyDescent="0.2">
      <c r="A61" s="5"/>
      <c r="B61" s="11" t="s">
        <v>114</v>
      </c>
      <c r="C61" s="47">
        <v>0</v>
      </c>
      <c r="D61" s="47">
        <v>0</v>
      </c>
      <c r="E61" s="47">
        <f t="shared" si="0"/>
        <v>0</v>
      </c>
      <c r="F61" s="47">
        <v>0</v>
      </c>
      <c r="G61" s="47">
        <v>0</v>
      </c>
      <c r="H61" s="47">
        <f t="shared" si="1"/>
        <v>0</v>
      </c>
    </row>
    <row r="62" spans="1:8" x14ac:dyDescent="0.2">
      <c r="A62" s="5"/>
      <c r="B62" s="11" t="s">
        <v>115</v>
      </c>
      <c r="C62" s="47">
        <v>0</v>
      </c>
      <c r="D62" s="47">
        <v>0</v>
      </c>
      <c r="E62" s="47">
        <f t="shared" si="0"/>
        <v>0</v>
      </c>
      <c r="F62" s="47">
        <v>0</v>
      </c>
      <c r="G62" s="47">
        <v>0</v>
      </c>
      <c r="H62" s="47">
        <f t="shared" si="1"/>
        <v>0</v>
      </c>
    </row>
    <row r="63" spans="1:8" x14ac:dyDescent="0.2">
      <c r="A63" s="5"/>
      <c r="B63" s="11" t="s">
        <v>116</v>
      </c>
      <c r="C63" s="47">
        <v>0</v>
      </c>
      <c r="D63" s="47">
        <v>0</v>
      </c>
      <c r="E63" s="47">
        <f t="shared" si="0"/>
        <v>0</v>
      </c>
      <c r="F63" s="47">
        <v>0</v>
      </c>
      <c r="G63" s="47">
        <v>0</v>
      </c>
      <c r="H63" s="47">
        <f t="shared" si="1"/>
        <v>0</v>
      </c>
    </row>
    <row r="64" spans="1:8" x14ac:dyDescent="0.2">
      <c r="A64" s="5"/>
      <c r="B64" s="11" t="s">
        <v>117</v>
      </c>
      <c r="C64" s="47">
        <v>2360000</v>
      </c>
      <c r="D64" s="47">
        <v>-2360000</v>
      </c>
      <c r="E64" s="47">
        <f t="shared" si="0"/>
        <v>0</v>
      </c>
      <c r="F64" s="47">
        <v>0</v>
      </c>
      <c r="G64" s="47">
        <v>0</v>
      </c>
      <c r="H64" s="47">
        <f t="shared" si="1"/>
        <v>0</v>
      </c>
    </row>
    <row r="65" spans="1:8" x14ac:dyDescent="0.2">
      <c r="A65" s="42" t="s">
        <v>68</v>
      </c>
      <c r="B65" s="7"/>
      <c r="C65" s="47">
        <f>SUM(C66:C68)</f>
        <v>7451206</v>
      </c>
      <c r="D65" s="47">
        <f>SUM(D66:D68)</f>
        <v>7885995.8099999996</v>
      </c>
      <c r="E65" s="47">
        <f t="shared" si="0"/>
        <v>15337201.809999999</v>
      </c>
      <c r="F65" s="47">
        <f>SUM(F66:F68)</f>
        <v>13398288.9</v>
      </c>
      <c r="G65" s="47">
        <f>SUM(G66:G68)</f>
        <v>13398288.9</v>
      </c>
      <c r="H65" s="47">
        <f t="shared" si="1"/>
        <v>1938912.9099999983</v>
      </c>
    </row>
    <row r="66" spans="1:8" x14ac:dyDescent="0.2">
      <c r="A66" s="5"/>
      <c r="B66" s="11" t="s">
        <v>38</v>
      </c>
      <c r="C66" s="47">
        <v>0</v>
      </c>
      <c r="D66" s="47">
        <v>0</v>
      </c>
      <c r="E66" s="47">
        <f t="shared" si="0"/>
        <v>0</v>
      </c>
      <c r="F66" s="47">
        <v>0</v>
      </c>
      <c r="G66" s="47">
        <v>0</v>
      </c>
      <c r="H66" s="47">
        <f t="shared" si="1"/>
        <v>0</v>
      </c>
    </row>
    <row r="67" spans="1:8" x14ac:dyDescent="0.2">
      <c r="A67" s="5"/>
      <c r="B67" s="11" t="s">
        <v>39</v>
      </c>
      <c r="C67" s="47">
        <v>0</v>
      </c>
      <c r="D67" s="47">
        <v>0</v>
      </c>
      <c r="E67" s="47">
        <f t="shared" si="0"/>
        <v>0</v>
      </c>
      <c r="F67" s="47">
        <v>0</v>
      </c>
      <c r="G67" s="47">
        <v>0</v>
      </c>
      <c r="H67" s="47">
        <f t="shared" si="1"/>
        <v>0</v>
      </c>
    </row>
    <row r="68" spans="1:8" x14ac:dyDescent="0.2">
      <c r="A68" s="5"/>
      <c r="B68" s="11" t="s">
        <v>40</v>
      </c>
      <c r="C68" s="47">
        <v>7451206</v>
      </c>
      <c r="D68" s="47">
        <v>7885995.8099999996</v>
      </c>
      <c r="E68" s="47">
        <f t="shared" si="0"/>
        <v>15337201.809999999</v>
      </c>
      <c r="F68" s="47">
        <v>13398288.9</v>
      </c>
      <c r="G68" s="47">
        <v>13398288.9</v>
      </c>
      <c r="H68" s="47">
        <f t="shared" si="1"/>
        <v>1938912.9099999983</v>
      </c>
    </row>
    <row r="69" spans="1:8" x14ac:dyDescent="0.2">
      <c r="A69" s="42" t="s">
        <v>69</v>
      </c>
      <c r="B69" s="7"/>
      <c r="C69" s="47">
        <f>SUM(C70:C76)</f>
        <v>15401065.43</v>
      </c>
      <c r="D69" s="47">
        <f>SUM(D70:D76)</f>
        <v>-287253.31</v>
      </c>
      <c r="E69" s="47">
        <f t="shared" si="0"/>
        <v>15113812.119999999</v>
      </c>
      <c r="F69" s="47">
        <f>SUM(F70:F76)</f>
        <v>15100625</v>
      </c>
      <c r="G69" s="47">
        <f>SUM(G70:G76)</f>
        <v>15100625</v>
      </c>
      <c r="H69" s="47">
        <f t="shared" si="1"/>
        <v>13187.11999999918</v>
      </c>
    </row>
    <row r="70" spans="1:8" x14ac:dyDescent="0.2">
      <c r="A70" s="5"/>
      <c r="B70" s="11" t="s">
        <v>118</v>
      </c>
      <c r="C70" s="47">
        <v>15000000</v>
      </c>
      <c r="D70" s="47">
        <v>0</v>
      </c>
      <c r="E70" s="47">
        <f t="shared" ref="E70:E76" si="2">C70+D70</f>
        <v>15000000</v>
      </c>
      <c r="F70" s="47">
        <v>15000000</v>
      </c>
      <c r="G70" s="47">
        <v>15000000</v>
      </c>
      <c r="H70" s="47">
        <f t="shared" ref="H70:H76" si="3">E70-F70</f>
        <v>0</v>
      </c>
    </row>
    <row r="71" spans="1:8" x14ac:dyDescent="0.2">
      <c r="A71" s="5"/>
      <c r="B71" s="11" t="s">
        <v>119</v>
      </c>
      <c r="C71" s="47">
        <v>401065.43</v>
      </c>
      <c r="D71" s="47">
        <v>-287253.31</v>
      </c>
      <c r="E71" s="47">
        <f t="shared" si="2"/>
        <v>113812.12</v>
      </c>
      <c r="F71" s="47">
        <v>100625</v>
      </c>
      <c r="G71" s="47">
        <v>100625</v>
      </c>
      <c r="H71" s="47">
        <f t="shared" si="3"/>
        <v>13187.119999999995</v>
      </c>
    </row>
    <row r="72" spans="1:8" x14ac:dyDescent="0.2">
      <c r="A72" s="5"/>
      <c r="B72" s="11" t="s">
        <v>120</v>
      </c>
      <c r="C72" s="47">
        <v>0</v>
      </c>
      <c r="D72" s="47">
        <v>0</v>
      </c>
      <c r="E72" s="47">
        <f t="shared" si="2"/>
        <v>0</v>
      </c>
      <c r="F72" s="47">
        <v>0</v>
      </c>
      <c r="G72" s="47">
        <v>0</v>
      </c>
      <c r="H72" s="47">
        <f t="shared" si="3"/>
        <v>0</v>
      </c>
    </row>
    <row r="73" spans="1:8" x14ac:dyDescent="0.2">
      <c r="A73" s="5"/>
      <c r="B73" s="11" t="s">
        <v>121</v>
      </c>
      <c r="C73" s="47">
        <v>0</v>
      </c>
      <c r="D73" s="47">
        <v>0</v>
      </c>
      <c r="E73" s="47">
        <f t="shared" si="2"/>
        <v>0</v>
      </c>
      <c r="F73" s="47">
        <v>0</v>
      </c>
      <c r="G73" s="47">
        <v>0</v>
      </c>
      <c r="H73" s="47">
        <f t="shared" si="3"/>
        <v>0</v>
      </c>
    </row>
    <row r="74" spans="1:8" x14ac:dyDescent="0.2">
      <c r="A74" s="5"/>
      <c r="B74" s="11" t="s">
        <v>122</v>
      </c>
      <c r="C74" s="47">
        <v>0</v>
      </c>
      <c r="D74" s="47">
        <v>0</v>
      </c>
      <c r="E74" s="47">
        <f t="shared" si="2"/>
        <v>0</v>
      </c>
      <c r="F74" s="47">
        <v>0</v>
      </c>
      <c r="G74" s="47">
        <v>0</v>
      </c>
      <c r="H74" s="47">
        <f t="shared" si="3"/>
        <v>0</v>
      </c>
    </row>
    <row r="75" spans="1:8" x14ac:dyDescent="0.2">
      <c r="A75" s="5"/>
      <c r="B75" s="11" t="s">
        <v>123</v>
      </c>
      <c r="C75" s="47">
        <v>0</v>
      </c>
      <c r="D75" s="47">
        <v>0</v>
      </c>
      <c r="E75" s="47">
        <f t="shared" si="2"/>
        <v>0</v>
      </c>
      <c r="F75" s="47">
        <v>0</v>
      </c>
      <c r="G75" s="47">
        <v>0</v>
      </c>
      <c r="H75" s="47">
        <f t="shared" si="3"/>
        <v>0</v>
      </c>
    </row>
    <row r="76" spans="1:8" x14ac:dyDescent="0.2">
      <c r="A76" s="6"/>
      <c r="B76" s="12" t="s">
        <v>124</v>
      </c>
      <c r="C76" s="45">
        <v>0</v>
      </c>
      <c r="D76" s="45">
        <v>0</v>
      </c>
      <c r="E76" s="45">
        <f t="shared" si="2"/>
        <v>0</v>
      </c>
      <c r="F76" s="45">
        <v>0</v>
      </c>
      <c r="G76" s="45">
        <v>0</v>
      </c>
      <c r="H76" s="45">
        <f t="shared" si="3"/>
        <v>0</v>
      </c>
    </row>
    <row r="77" spans="1:8" x14ac:dyDescent="0.2">
      <c r="A77" s="8"/>
      <c r="B77" s="13" t="s">
        <v>53</v>
      </c>
      <c r="C77" s="49">
        <f t="shared" ref="C77:H77" si="4">SUM(C5+C13+C23+C33+C43+C53+C57+C65+C69)</f>
        <v>481795164</v>
      </c>
      <c r="D77" s="49">
        <f t="shared" si="4"/>
        <v>202651721.13999999</v>
      </c>
      <c r="E77" s="49">
        <f t="shared" si="4"/>
        <v>684446885.13999999</v>
      </c>
      <c r="F77" s="49">
        <f t="shared" si="4"/>
        <v>338020985.82999998</v>
      </c>
      <c r="G77" s="49">
        <f t="shared" si="4"/>
        <v>338077938.58999997</v>
      </c>
      <c r="H77" s="49">
        <f t="shared" si="4"/>
        <v>346425899.31</v>
      </c>
    </row>
    <row r="78" spans="1:8" x14ac:dyDescent="0.2">
      <c r="B78" s="1" t="s">
        <v>163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E13" sqref="E1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169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4"/>
      <c r="C5" s="17"/>
      <c r="D5" s="17"/>
      <c r="E5" s="17"/>
      <c r="F5" s="17"/>
      <c r="G5" s="17"/>
      <c r="H5" s="17"/>
    </row>
    <row r="6" spans="1:8" x14ac:dyDescent="0.2">
      <c r="A6" s="5"/>
      <c r="B6" s="14" t="s">
        <v>0</v>
      </c>
      <c r="C6" s="46">
        <v>308065336</v>
      </c>
      <c r="D6" s="46">
        <v>3371101.87</v>
      </c>
      <c r="E6" s="46">
        <f>C6+D6</f>
        <v>311436437.87</v>
      </c>
      <c r="F6" s="46">
        <v>205220113.83000001</v>
      </c>
      <c r="G6" s="46">
        <v>205167987.83000001</v>
      </c>
      <c r="H6" s="46">
        <f>E6-F6</f>
        <v>106216324.03999999</v>
      </c>
    </row>
    <row r="7" spans="1:8" x14ac:dyDescent="0.2">
      <c r="A7" s="5"/>
      <c r="B7" s="14"/>
      <c r="C7" s="46"/>
      <c r="D7" s="46"/>
      <c r="E7" s="46"/>
      <c r="F7" s="46"/>
      <c r="G7" s="46"/>
      <c r="H7" s="46"/>
    </row>
    <row r="8" spans="1:8" x14ac:dyDescent="0.2">
      <c r="A8" s="5"/>
      <c r="B8" s="14" t="s">
        <v>1</v>
      </c>
      <c r="C8" s="46">
        <v>136694263</v>
      </c>
      <c r="D8" s="46">
        <v>198789388.74000001</v>
      </c>
      <c r="E8" s="46">
        <f>C8+D8</f>
        <v>335483651.74000001</v>
      </c>
      <c r="F8" s="46">
        <v>103395517.87</v>
      </c>
      <c r="G8" s="46">
        <v>103504596.63</v>
      </c>
      <c r="H8" s="46">
        <f>E8-F8</f>
        <v>232088133.87</v>
      </c>
    </row>
    <row r="9" spans="1:8" x14ac:dyDescent="0.2">
      <c r="A9" s="5"/>
      <c r="B9" s="14"/>
      <c r="C9" s="46"/>
      <c r="D9" s="46"/>
      <c r="E9" s="46"/>
      <c r="F9" s="46"/>
      <c r="G9" s="46"/>
      <c r="H9" s="46"/>
    </row>
    <row r="10" spans="1:8" x14ac:dyDescent="0.2">
      <c r="A10" s="5"/>
      <c r="B10" s="14" t="s">
        <v>2</v>
      </c>
      <c r="C10" s="46">
        <v>15000000</v>
      </c>
      <c r="D10" s="46">
        <v>0</v>
      </c>
      <c r="E10" s="46">
        <f>C10+D10</f>
        <v>15000000</v>
      </c>
      <c r="F10" s="46">
        <v>15000000</v>
      </c>
      <c r="G10" s="46">
        <v>15000000</v>
      </c>
      <c r="H10" s="46">
        <f>E10-F10</f>
        <v>0</v>
      </c>
    </row>
    <row r="11" spans="1:8" x14ac:dyDescent="0.2">
      <c r="A11" s="5"/>
      <c r="B11" s="14"/>
      <c r="C11" s="46"/>
      <c r="D11" s="46"/>
      <c r="E11" s="46"/>
      <c r="F11" s="46"/>
      <c r="G11" s="46"/>
      <c r="H11" s="46"/>
    </row>
    <row r="12" spans="1:8" x14ac:dyDescent="0.2">
      <c r="A12" s="5"/>
      <c r="B12" s="14" t="s">
        <v>41</v>
      </c>
      <c r="C12" s="46">
        <v>22035565</v>
      </c>
      <c r="D12" s="46">
        <v>491230.53</v>
      </c>
      <c r="E12" s="46">
        <f>C12+D12</f>
        <v>22526795.530000001</v>
      </c>
      <c r="F12" s="46">
        <v>14405354.130000001</v>
      </c>
      <c r="G12" s="46">
        <v>14405354.130000001</v>
      </c>
      <c r="H12" s="46">
        <f>E12-F12</f>
        <v>8121441.4000000004</v>
      </c>
    </row>
    <row r="13" spans="1:8" x14ac:dyDescent="0.2">
      <c r="A13" s="5"/>
      <c r="B13" s="14"/>
      <c r="C13" s="46"/>
      <c r="D13" s="46"/>
      <c r="E13" s="46"/>
      <c r="F13" s="46"/>
      <c r="G13" s="46"/>
      <c r="H13" s="46"/>
    </row>
    <row r="14" spans="1:8" x14ac:dyDescent="0.2">
      <c r="A14" s="5"/>
      <c r="B14" s="14" t="s">
        <v>38</v>
      </c>
      <c r="C14" s="46">
        <v>0</v>
      </c>
      <c r="D14" s="46">
        <v>0</v>
      </c>
      <c r="E14" s="46">
        <f>C14+D14</f>
        <v>0</v>
      </c>
      <c r="F14" s="46">
        <v>0</v>
      </c>
      <c r="G14" s="46">
        <v>0</v>
      </c>
      <c r="H14" s="46">
        <f>E14-F14</f>
        <v>0</v>
      </c>
    </row>
    <row r="15" spans="1:8" x14ac:dyDescent="0.2">
      <c r="A15" s="6"/>
      <c r="B15" s="15"/>
      <c r="C15" s="43"/>
      <c r="D15" s="43"/>
      <c r="E15" s="43"/>
      <c r="F15" s="43"/>
      <c r="G15" s="43"/>
      <c r="H15" s="43"/>
    </row>
    <row r="16" spans="1:8" x14ac:dyDescent="0.2">
      <c r="A16" s="16"/>
      <c r="B16" s="13" t="s">
        <v>53</v>
      </c>
      <c r="C16" s="49">
        <f>SUM(C6+C8+C10+C12+C14)</f>
        <v>481795164</v>
      </c>
      <c r="D16" s="49">
        <f>SUM(D6+D8+D10+D12+D14)</f>
        <v>202651721.14000002</v>
      </c>
      <c r="E16" s="49">
        <f>SUM(E6+E8+E10+E12+E14)</f>
        <v>684446885.13999999</v>
      </c>
      <c r="F16" s="49">
        <f t="shared" ref="F16:H16" si="0">SUM(F6+F8+F10+F12+F14)</f>
        <v>338020985.83000004</v>
      </c>
      <c r="G16" s="49">
        <f t="shared" si="0"/>
        <v>338077938.59000003</v>
      </c>
      <c r="H16" s="49">
        <f t="shared" si="0"/>
        <v>346425899.30999994</v>
      </c>
    </row>
    <row r="18" spans="2:2" x14ac:dyDescent="0.2">
      <c r="B18" s="1" t="s">
        <v>163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164</v>
      </c>
      <c r="B1" s="53"/>
      <c r="C1" s="53"/>
      <c r="D1" s="53"/>
      <c r="E1" s="53"/>
      <c r="F1" s="53"/>
      <c r="G1" s="53"/>
      <c r="H1" s="54"/>
    </row>
    <row r="2" spans="1:8" x14ac:dyDescent="0.2">
      <c r="B2" s="21"/>
      <c r="C2" s="21"/>
      <c r="D2" s="21"/>
      <c r="E2" s="21"/>
      <c r="F2" s="21"/>
      <c r="G2" s="21"/>
      <c r="H2" s="21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2"/>
      <c r="B6" s="18"/>
      <c r="C6" s="30"/>
      <c r="D6" s="30"/>
      <c r="E6" s="30"/>
      <c r="F6" s="30"/>
      <c r="G6" s="30"/>
      <c r="H6" s="30"/>
    </row>
    <row r="7" spans="1:8" x14ac:dyDescent="0.2">
      <c r="A7" s="4" t="s">
        <v>128</v>
      </c>
      <c r="B7" s="50"/>
      <c r="C7" s="47">
        <v>12131313.58</v>
      </c>
      <c r="D7" s="47">
        <v>324100</v>
      </c>
      <c r="E7" s="47">
        <f>C7+D7</f>
        <v>12455413.58</v>
      </c>
      <c r="F7" s="47">
        <v>7524335.46</v>
      </c>
      <c r="G7" s="47">
        <v>7524335.46</v>
      </c>
      <c r="H7" s="47">
        <f>E7-F7</f>
        <v>4931078.12</v>
      </c>
    </row>
    <row r="8" spans="1:8" x14ac:dyDescent="0.2">
      <c r="A8" s="4" t="s">
        <v>129</v>
      </c>
      <c r="B8" s="50"/>
      <c r="C8" s="47">
        <v>9555011.2599999998</v>
      </c>
      <c r="D8" s="47">
        <v>1386500.77</v>
      </c>
      <c r="E8" s="47">
        <f t="shared" ref="E8:E41" si="0">C8+D8</f>
        <v>10941512.029999999</v>
      </c>
      <c r="F8" s="47">
        <v>6023945.7400000002</v>
      </c>
      <c r="G8" s="47">
        <v>6023945.7400000002</v>
      </c>
      <c r="H8" s="47">
        <f t="shared" ref="H8:H41" si="1">E8-F8</f>
        <v>4917566.2899999991</v>
      </c>
    </row>
    <row r="9" spans="1:8" x14ac:dyDescent="0.2">
      <c r="A9" s="4" t="s">
        <v>130</v>
      </c>
      <c r="B9" s="50"/>
      <c r="C9" s="47">
        <v>1317810.26</v>
      </c>
      <c r="D9" s="47">
        <v>0</v>
      </c>
      <c r="E9" s="47">
        <f t="shared" si="0"/>
        <v>1317810.26</v>
      </c>
      <c r="F9" s="47">
        <v>840307.18</v>
      </c>
      <c r="G9" s="47">
        <v>840307.18</v>
      </c>
      <c r="H9" s="47">
        <f t="shared" si="1"/>
        <v>477503.07999999996</v>
      </c>
    </row>
    <row r="10" spans="1:8" x14ac:dyDescent="0.2">
      <c r="A10" s="4" t="s">
        <v>131</v>
      </c>
      <c r="B10" s="50"/>
      <c r="C10" s="47">
        <v>5143114.57</v>
      </c>
      <c r="D10" s="47">
        <v>356245.1</v>
      </c>
      <c r="E10" s="47">
        <f t="shared" si="0"/>
        <v>5499359.6699999999</v>
      </c>
      <c r="F10" s="47">
        <v>3332894.33</v>
      </c>
      <c r="G10" s="47">
        <v>3332894.33</v>
      </c>
      <c r="H10" s="47">
        <f t="shared" si="1"/>
        <v>2166465.34</v>
      </c>
    </row>
    <row r="11" spans="1:8" x14ac:dyDescent="0.2">
      <c r="A11" s="4" t="s">
        <v>132</v>
      </c>
      <c r="B11" s="50"/>
      <c r="C11" s="47">
        <v>2146491.75</v>
      </c>
      <c r="D11" s="47">
        <v>6889.51</v>
      </c>
      <c r="E11" s="47">
        <f t="shared" si="0"/>
        <v>2153381.2599999998</v>
      </c>
      <c r="F11" s="47">
        <v>1156495.3700000001</v>
      </c>
      <c r="G11" s="47">
        <v>1156495.3700000001</v>
      </c>
      <c r="H11" s="47">
        <f t="shared" si="1"/>
        <v>996885.88999999966</v>
      </c>
    </row>
    <row r="12" spans="1:8" x14ac:dyDescent="0.2">
      <c r="A12" s="4" t="s">
        <v>133</v>
      </c>
      <c r="B12" s="50"/>
      <c r="C12" s="47">
        <v>35086695.369999997</v>
      </c>
      <c r="D12" s="47">
        <v>-345339.53</v>
      </c>
      <c r="E12" s="47">
        <f t="shared" si="0"/>
        <v>34741355.839999996</v>
      </c>
      <c r="F12" s="47">
        <v>24261872.57</v>
      </c>
      <c r="G12" s="47">
        <v>24261872.57</v>
      </c>
      <c r="H12" s="47">
        <f t="shared" si="1"/>
        <v>10479483.269999996</v>
      </c>
    </row>
    <row r="13" spans="1:8" x14ac:dyDescent="0.2">
      <c r="A13" s="4" t="s">
        <v>134</v>
      </c>
      <c r="B13" s="50"/>
      <c r="C13" s="47">
        <v>6636288.4900000002</v>
      </c>
      <c r="D13" s="47">
        <v>28479.02</v>
      </c>
      <c r="E13" s="47">
        <f t="shared" si="0"/>
        <v>6664767.5099999998</v>
      </c>
      <c r="F13" s="47">
        <v>3976281.31</v>
      </c>
      <c r="G13" s="47">
        <v>3976281.31</v>
      </c>
      <c r="H13" s="47">
        <f t="shared" si="1"/>
        <v>2688486.1999999997</v>
      </c>
    </row>
    <row r="14" spans="1:8" x14ac:dyDescent="0.2">
      <c r="A14" s="4" t="s">
        <v>135</v>
      </c>
      <c r="B14" s="50"/>
      <c r="C14" s="47">
        <v>33255523.469999999</v>
      </c>
      <c r="D14" s="47">
        <v>-2743250.04</v>
      </c>
      <c r="E14" s="47">
        <f t="shared" si="0"/>
        <v>30512273.43</v>
      </c>
      <c r="F14" s="47">
        <v>20644073.559999999</v>
      </c>
      <c r="G14" s="47">
        <v>20628657.559999999</v>
      </c>
      <c r="H14" s="47">
        <f t="shared" si="1"/>
        <v>9868199.870000001</v>
      </c>
    </row>
    <row r="15" spans="1:8" x14ac:dyDescent="0.2">
      <c r="A15" s="4" t="s">
        <v>136</v>
      </c>
      <c r="B15" s="50"/>
      <c r="C15" s="47">
        <v>403379.36</v>
      </c>
      <c r="D15" s="47">
        <v>0</v>
      </c>
      <c r="E15" s="47">
        <f t="shared" si="0"/>
        <v>403379.36</v>
      </c>
      <c r="F15" s="47">
        <v>265255.51</v>
      </c>
      <c r="G15" s="47">
        <v>265255.51</v>
      </c>
      <c r="H15" s="47">
        <f t="shared" si="1"/>
        <v>138123.84999999998</v>
      </c>
    </row>
    <row r="16" spans="1:8" x14ac:dyDescent="0.2">
      <c r="A16" s="4" t="s">
        <v>137</v>
      </c>
      <c r="B16" s="50"/>
      <c r="C16" s="47">
        <v>3174394.22</v>
      </c>
      <c r="D16" s="47">
        <v>18752.36</v>
      </c>
      <c r="E16" s="47">
        <f t="shared" si="0"/>
        <v>3193146.58</v>
      </c>
      <c r="F16" s="47">
        <v>2055790.39</v>
      </c>
      <c r="G16" s="47">
        <v>2055790.39</v>
      </c>
      <c r="H16" s="47">
        <f t="shared" si="1"/>
        <v>1137356.1900000002</v>
      </c>
    </row>
    <row r="17" spans="1:8" x14ac:dyDescent="0.2">
      <c r="A17" s="4" t="s">
        <v>138</v>
      </c>
      <c r="B17" s="50"/>
      <c r="C17" s="47">
        <v>1017591.53</v>
      </c>
      <c r="D17" s="47">
        <v>5370.71</v>
      </c>
      <c r="E17" s="47">
        <f t="shared" si="0"/>
        <v>1022962.24</v>
      </c>
      <c r="F17" s="47">
        <v>561028.68999999994</v>
      </c>
      <c r="G17" s="47">
        <v>561028.68999999994</v>
      </c>
      <c r="H17" s="47">
        <f t="shared" si="1"/>
        <v>461933.55000000005</v>
      </c>
    </row>
    <row r="18" spans="1:8" x14ac:dyDescent="0.2">
      <c r="A18" s="4" t="s">
        <v>139</v>
      </c>
      <c r="B18" s="50"/>
      <c r="C18" s="47">
        <v>11201383.27</v>
      </c>
      <c r="D18" s="47">
        <v>2282273.0699999998</v>
      </c>
      <c r="E18" s="47">
        <f t="shared" si="0"/>
        <v>13483656.34</v>
      </c>
      <c r="F18" s="47">
        <v>10329058.51</v>
      </c>
      <c r="G18" s="47">
        <v>10329058.51</v>
      </c>
      <c r="H18" s="47">
        <f t="shared" si="1"/>
        <v>3154597.83</v>
      </c>
    </row>
    <row r="19" spans="1:8" x14ac:dyDescent="0.2">
      <c r="A19" s="4" t="s">
        <v>140</v>
      </c>
      <c r="B19" s="50"/>
      <c r="C19" s="47">
        <v>87731706.299999997</v>
      </c>
      <c r="D19" s="47">
        <v>-9317919</v>
      </c>
      <c r="E19" s="47">
        <f t="shared" si="0"/>
        <v>78413787.299999997</v>
      </c>
      <c r="F19" s="47">
        <v>49143048.68</v>
      </c>
      <c r="G19" s="47">
        <v>49131278.68</v>
      </c>
      <c r="H19" s="47">
        <f t="shared" si="1"/>
        <v>29270738.619999997</v>
      </c>
    </row>
    <row r="20" spans="1:8" x14ac:dyDescent="0.2">
      <c r="A20" s="4" t="s">
        <v>141</v>
      </c>
      <c r="B20" s="50"/>
      <c r="C20" s="47">
        <v>13290835.199999999</v>
      </c>
      <c r="D20" s="47">
        <v>-29120.41</v>
      </c>
      <c r="E20" s="47">
        <f t="shared" si="0"/>
        <v>13261714.789999999</v>
      </c>
      <c r="F20" s="47">
        <v>8771068.7899999991</v>
      </c>
      <c r="G20" s="47">
        <v>8746128.7899999991</v>
      </c>
      <c r="H20" s="47">
        <f t="shared" si="1"/>
        <v>4490646</v>
      </c>
    </row>
    <row r="21" spans="1:8" x14ac:dyDescent="0.2">
      <c r="A21" s="4" t="s">
        <v>142</v>
      </c>
      <c r="B21" s="50"/>
      <c r="C21" s="47">
        <v>6617990.4000000004</v>
      </c>
      <c r="D21" s="47">
        <v>630000</v>
      </c>
      <c r="E21" s="47">
        <f t="shared" si="0"/>
        <v>7247990.4000000004</v>
      </c>
      <c r="F21" s="47">
        <v>4157616.65</v>
      </c>
      <c r="G21" s="47">
        <v>4157616.65</v>
      </c>
      <c r="H21" s="47">
        <f t="shared" si="1"/>
        <v>3090373.7500000005</v>
      </c>
    </row>
    <row r="22" spans="1:8" x14ac:dyDescent="0.2">
      <c r="A22" s="4" t="s">
        <v>143</v>
      </c>
      <c r="B22" s="50"/>
      <c r="C22" s="47">
        <v>10453246.140000001</v>
      </c>
      <c r="D22" s="47">
        <v>-1599216.2</v>
      </c>
      <c r="E22" s="47">
        <f t="shared" si="0"/>
        <v>8854029.9400000013</v>
      </c>
      <c r="F22" s="47">
        <v>7094983.3899999997</v>
      </c>
      <c r="G22" s="47">
        <v>7094983.3899999997</v>
      </c>
      <c r="H22" s="47">
        <f t="shared" si="1"/>
        <v>1759046.5500000017</v>
      </c>
    </row>
    <row r="23" spans="1:8" x14ac:dyDescent="0.2">
      <c r="A23" s="4" t="s">
        <v>144</v>
      </c>
      <c r="B23" s="50"/>
      <c r="C23" s="47">
        <v>2741263.21</v>
      </c>
      <c r="D23" s="47">
        <v>300587.75</v>
      </c>
      <c r="E23" s="47">
        <f t="shared" si="0"/>
        <v>3041850.96</v>
      </c>
      <c r="F23" s="47">
        <v>2196651.59</v>
      </c>
      <c r="G23" s="47">
        <v>2196651.59</v>
      </c>
      <c r="H23" s="47">
        <f t="shared" si="1"/>
        <v>845199.37000000011</v>
      </c>
    </row>
    <row r="24" spans="1:8" x14ac:dyDescent="0.2">
      <c r="A24" s="4" t="s">
        <v>145</v>
      </c>
      <c r="B24" s="50"/>
      <c r="C24" s="47">
        <v>131175755.70999999</v>
      </c>
      <c r="D24" s="47">
        <v>197031287.08000001</v>
      </c>
      <c r="E24" s="47">
        <f t="shared" si="0"/>
        <v>328207042.79000002</v>
      </c>
      <c r="F24" s="47">
        <v>98898893.349999994</v>
      </c>
      <c r="G24" s="47">
        <v>99007972.109999999</v>
      </c>
      <c r="H24" s="47">
        <f t="shared" si="1"/>
        <v>229308149.44000003</v>
      </c>
    </row>
    <row r="25" spans="1:8" x14ac:dyDescent="0.2">
      <c r="A25" s="4" t="s">
        <v>146</v>
      </c>
      <c r="B25" s="50"/>
      <c r="C25" s="47">
        <v>2028750.36</v>
      </c>
      <c r="D25" s="47">
        <v>348.35</v>
      </c>
      <c r="E25" s="47">
        <f t="shared" si="0"/>
        <v>2029098.7100000002</v>
      </c>
      <c r="F25" s="47">
        <v>1325629.24</v>
      </c>
      <c r="G25" s="47">
        <v>1325629.24</v>
      </c>
      <c r="H25" s="47">
        <f t="shared" si="1"/>
        <v>703469.4700000002</v>
      </c>
    </row>
    <row r="26" spans="1:8" x14ac:dyDescent="0.2">
      <c r="A26" s="4" t="s">
        <v>147</v>
      </c>
      <c r="B26" s="50"/>
      <c r="C26" s="47">
        <v>10500919.77</v>
      </c>
      <c r="D26" s="47">
        <v>1261300</v>
      </c>
      <c r="E26" s="47">
        <f t="shared" si="0"/>
        <v>11762219.77</v>
      </c>
      <c r="F26" s="47">
        <v>8406740.7300000004</v>
      </c>
      <c r="G26" s="47">
        <v>8406740.7300000004</v>
      </c>
      <c r="H26" s="47">
        <f t="shared" si="1"/>
        <v>3355479.0399999991</v>
      </c>
    </row>
    <row r="27" spans="1:8" x14ac:dyDescent="0.2">
      <c r="A27" s="4" t="s">
        <v>148</v>
      </c>
      <c r="B27" s="50"/>
      <c r="C27" s="47">
        <v>4991100.22</v>
      </c>
      <c r="D27" s="47">
        <v>850153.99</v>
      </c>
      <c r="E27" s="47">
        <f t="shared" si="0"/>
        <v>5841254.21</v>
      </c>
      <c r="F27" s="47">
        <v>3218421.97</v>
      </c>
      <c r="G27" s="47">
        <v>3218421.97</v>
      </c>
      <c r="H27" s="47">
        <f t="shared" si="1"/>
        <v>2622832.2399999998</v>
      </c>
    </row>
    <row r="28" spans="1:8" x14ac:dyDescent="0.2">
      <c r="A28" s="4" t="s">
        <v>149</v>
      </c>
      <c r="B28" s="50"/>
      <c r="C28" s="47">
        <v>4338146.18</v>
      </c>
      <c r="D28" s="47">
        <v>170900</v>
      </c>
      <c r="E28" s="47">
        <f t="shared" si="0"/>
        <v>4509046.18</v>
      </c>
      <c r="F28" s="47">
        <v>3406862.68</v>
      </c>
      <c r="G28" s="47">
        <v>3406862.68</v>
      </c>
      <c r="H28" s="47">
        <f t="shared" si="1"/>
        <v>1102183.4999999995</v>
      </c>
    </row>
    <row r="29" spans="1:8" x14ac:dyDescent="0.2">
      <c r="A29" s="4" t="s">
        <v>150</v>
      </c>
      <c r="B29" s="50"/>
      <c r="C29" s="47">
        <v>1611653.17</v>
      </c>
      <c r="D29" s="47">
        <v>217082.51</v>
      </c>
      <c r="E29" s="47">
        <f t="shared" si="0"/>
        <v>1828735.68</v>
      </c>
      <c r="F29" s="47">
        <v>1333485.3700000001</v>
      </c>
      <c r="G29" s="47">
        <v>1333485.3700000001</v>
      </c>
      <c r="H29" s="47">
        <f t="shared" si="1"/>
        <v>495250.30999999982</v>
      </c>
    </row>
    <row r="30" spans="1:8" x14ac:dyDescent="0.2">
      <c r="A30" s="4" t="s">
        <v>151</v>
      </c>
      <c r="B30" s="50"/>
      <c r="C30" s="47">
        <v>1220117.6399999999</v>
      </c>
      <c r="D30" s="47">
        <v>205950.55</v>
      </c>
      <c r="E30" s="47">
        <f t="shared" si="0"/>
        <v>1426068.19</v>
      </c>
      <c r="F30" s="47">
        <v>828244.92</v>
      </c>
      <c r="G30" s="47">
        <v>828244.92</v>
      </c>
      <c r="H30" s="47">
        <f t="shared" si="1"/>
        <v>597823.2699999999</v>
      </c>
    </row>
    <row r="31" spans="1:8" x14ac:dyDescent="0.2">
      <c r="A31" s="4" t="s">
        <v>152</v>
      </c>
      <c r="B31" s="50"/>
      <c r="C31" s="47">
        <v>5507222.0499999998</v>
      </c>
      <c r="D31" s="47">
        <v>822890.62</v>
      </c>
      <c r="E31" s="47">
        <f t="shared" si="0"/>
        <v>6330112.6699999999</v>
      </c>
      <c r="F31" s="47">
        <v>4391715.09</v>
      </c>
      <c r="G31" s="47">
        <v>4391715.09</v>
      </c>
      <c r="H31" s="47">
        <f t="shared" si="1"/>
        <v>1938397.58</v>
      </c>
    </row>
    <row r="32" spans="1:8" x14ac:dyDescent="0.2">
      <c r="A32" s="4" t="s">
        <v>153</v>
      </c>
      <c r="B32" s="50"/>
      <c r="C32" s="47">
        <v>5432860.8200000003</v>
      </c>
      <c r="D32" s="47">
        <v>179375.79</v>
      </c>
      <c r="E32" s="47">
        <f t="shared" si="0"/>
        <v>5612236.6100000003</v>
      </c>
      <c r="F32" s="47">
        <v>3446258.28</v>
      </c>
      <c r="G32" s="47">
        <v>3446258.28</v>
      </c>
      <c r="H32" s="47">
        <f t="shared" si="1"/>
        <v>2165978.3300000005</v>
      </c>
    </row>
    <row r="33" spans="1:8" x14ac:dyDescent="0.2">
      <c r="A33" s="4" t="s">
        <v>154</v>
      </c>
      <c r="B33" s="50"/>
      <c r="C33" s="47">
        <v>4268253.4400000004</v>
      </c>
      <c r="D33" s="47">
        <v>30999.759999999998</v>
      </c>
      <c r="E33" s="47">
        <f t="shared" si="0"/>
        <v>4299253.2</v>
      </c>
      <c r="F33" s="47">
        <v>3031765.81</v>
      </c>
      <c r="G33" s="47">
        <v>3031765.81</v>
      </c>
      <c r="H33" s="47">
        <f t="shared" si="1"/>
        <v>1267487.3900000001</v>
      </c>
    </row>
    <row r="34" spans="1:8" x14ac:dyDescent="0.2">
      <c r="A34" s="4" t="s">
        <v>155</v>
      </c>
      <c r="B34" s="50"/>
      <c r="C34" s="47">
        <v>3297885.64</v>
      </c>
      <c r="D34" s="47">
        <v>8852</v>
      </c>
      <c r="E34" s="47">
        <f t="shared" si="0"/>
        <v>3306737.64</v>
      </c>
      <c r="F34" s="47">
        <v>2172271.46</v>
      </c>
      <c r="G34" s="47">
        <v>2172271.46</v>
      </c>
      <c r="H34" s="47">
        <f t="shared" si="1"/>
        <v>1134466.1800000002</v>
      </c>
    </row>
    <row r="35" spans="1:8" x14ac:dyDescent="0.2">
      <c r="A35" s="4" t="s">
        <v>156</v>
      </c>
      <c r="B35" s="50"/>
      <c r="C35" s="47">
        <v>928181.38</v>
      </c>
      <c r="D35" s="47">
        <v>24667</v>
      </c>
      <c r="E35" s="47">
        <f t="shared" si="0"/>
        <v>952848.38</v>
      </c>
      <c r="F35" s="47">
        <v>598677.07999999996</v>
      </c>
      <c r="G35" s="47">
        <v>598677.07999999996</v>
      </c>
      <c r="H35" s="47">
        <f t="shared" si="1"/>
        <v>354171.30000000005</v>
      </c>
    </row>
    <row r="36" spans="1:8" x14ac:dyDescent="0.2">
      <c r="A36" s="4" t="s">
        <v>157</v>
      </c>
      <c r="B36" s="50"/>
      <c r="C36" s="47">
        <v>16688483.1</v>
      </c>
      <c r="D36" s="47">
        <v>10304436.380000001</v>
      </c>
      <c r="E36" s="47">
        <f t="shared" si="0"/>
        <v>26992919.48</v>
      </c>
      <c r="F36" s="47">
        <v>21929138.210000001</v>
      </c>
      <c r="G36" s="47">
        <v>21929138.210000001</v>
      </c>
      <c r="H36" s="47">
        <f t="shared" si="1"/>
        <v>5063781.2699999996</v>
      </c>
    </row>
    <row r="37" spans="1:8" x14ac:dyDescent="0.2">
      <c r="A37" s="4" t="s">
        <v>158</v>
      </c>
      <c r="B37" s="50"/>
      <c r="C37" s="47">
        <v>698208.95</v>
      </c>
      <c r="D37" s="47">
        <v>-16800</v>
      </c>
      <c r="E37" s="47">
        <f t="shared" si="0"/>
        <v>681408.95</v>
      </c>
      <c r="F37" s="47">
        <v>431971.85</v>
      </c>
      <c r="G37" s="47">
        <v>431971.85</v>
      </c>
      <c r="H37" s="47">
        <f t="shared" si="1"/>
        <v>249437.09999999998</v>
      </c>
    </row>
    <row r="38" spans="1:8" x14ac:dyDescent="0.2">
      <c r="A38" s="4" t="s">
        <v>159</v>
      </c>
      <c r="B38" s="50"/>
      <c r="C38" s="47">
        <v>21851219.190000001</v>
      </c>
      <c r="D38" s="47">
        <v>155924</v>
      </c>
      <c r="E38" s="47">
        <f t="shared" si="0"/>
        <v>22007143.190000001</v>
      </c>
      <c r="F38" s="47">
        <v>15344926.07</v>
      </c>
      <c r="G38" s="47">
        <v>15344926.07</v>
      </c>
      <c r="H38" s="47">
        <f t="shared" si="1"/>
        <v>6662217.120000001</v>
      </c>
    </row>
    <row r="39" spans="1:8" x14ac:dyDescent="0.2">
      <c r="A39" s="4" t="s">
        <v>160</v>
      </c>
      <c r="B39" s="50"/>
      <c r="C39" s="47">
        <v>20445864</v>
      </c>
      <c r="D39" s="47">
        <v>2100000</v>
      </c>
      <c r="E39" s="47">
        <f t="shared" si="0"/>
        <v>22545864</v>
      </c>
      <c r="F39" s="47">
        <v>15345204</v>
      </c>
      <c r="G39" s="47">
        <v>15345204</v>
      </c>
      <c r="H39" s="47">
        <f t="shared" si="1"/>
        <v>7200660</v>
      </c>
    </row>
    <row r="40" spans="1:8" x14ac:dyDescent="0.2">
      <c r="A40" s="4" t="s">
        <v>161</v>
      </c>
      <c r="B40" s="50"/>
      <c r="C40" s="47">
        <v>1713246</v>
      </c>
      <c r="D40" s="47">
        <v>0</v>
      </c>
      <c r="E40" s="47">
        <f t="shared" si="0"/>
        <v>1713246</v>
      </c>
      <c r="F40" s="47">
        <v>1142160</v>
      </c>
      <c r="G40" s="47">
        <v>1142160</v>
      </c>
      <c r="H40" s="47">
        <f t="shared" si="1"/>
        <v>571086</v>
      </c>
    </row>
    <row r="41" spans="1:8" x14ac:dyDescent="0.2">
      <c r="A41" s="4" t="s">
        <v>162</v>
      </c>
      <c r="B41" s="50"/>
      <c r="C41" s="47">
        <v>3193258</v>
      </c>
      <c r="D41" s="47">
        <v>-2000000</v>
      </c>
      <c r="E41" s="47">
        <f t="shared" si="0"/>
        <v>1193258</v>
      </c>
      <c r="F41" s="47">
        <v>433912</v>
      </c>
      <c r="G41" s="47">
        <v>433912</v>
      </c>
      <c r="H41" s="47">
        <f t="shared" si="1"/>
        <v>759346</v>
      </c>
    </row>
    <row r="42" spans="1:8" x14ac:dyDescent="0.2">
      <c r="A42" s="4"/>
      <c r="B42" s="50"/>
      <c r="C42" s="47"/>
      <c r="D42" s="47"/>
      <c r="E42" s="47"/>
      <c r="F42" s="47"/>
      <c r="G42" s="47"/>
      <c r="H42" s="47"/>
    </row>
    <row r="43" spans="1:8" x14ac:dyDescent="0.2">
      <c r="A43" s="4"/>
      <c r="B43" s="19"/>
      <c r="C43" s="45"/>
      <c r="D43" s="45"/>
      <c r="E43" s="45"/>
      <c r="F43" s="45"/>
      <c r="G43" s="45"/>
      <c r="H43" s="45"/>
    </row>
    <row r="44" spans="1:8" x14ac:dyDescent="0.2">
      <c r="A44" s="20"/>
      <c r="B44" s="41" t="s">
        <v>53</v>
      </c>
      <c r="C44" s="51">
        <f t="shared" ref="C44:H44" si="2">SUM(C7:C43)</f>
        <v>481795164.00000006</v>
      </c>
      <c r="D44" s="51">
        <f t="shared" si="2"/>
        <v>202651721.13999999</v>
      </c>
      <c r="E44" s="51">
        <f t="shared" si="2"/>
        <v>684446885.1400001</v>
      </c>
      <c r="F44" s="51">
        <f t="shared" si="2"/>
        <v>338020985.82999992</v>
      </c>
      <c r="G44" s="51">
        <f t="shared" si="2"/>
        <v>338077938.58999991</v>
      </c>
      <c r="H44" s="51">
        <f t="shared" si="2"/>
        <v>346425899.31000006</v>
      </c>
    </row>
    <row r="46" spans="1:8" ht="45" customHeight="1" x14ac:dyDescent="0.2"/>
    <row r="47" spans="1:8" x14ac:dyDescent="0.2">
      <c r="A47" s="52" t="s">
        <v>165</v>
      </c>
      <c r="B47" s="53"/>
      <c r="C47" s="53"/>
      <c r="D47" s="53"/>
      <c r="E47" s="53"/>
      <c r="F47" s="53"/>
      <c r="G47" s="53"/>
      <c r="H47" s="54"/>
    </row>
    <row r="49" spans="1:8" x14ac:dyDescent="0.2">
      <c r="A49" s="57" t="s">
        <v>54</v>
      </c>
      <c r="B49" s="58"/>
      <c r="C49" s="52" t="s">
        <v>60</v>
      </c>
      <c r="D49" s="53"/>
      <c r="E49" s="53"/>
      <c r="F49" s="53"/>
      <c r="G49" s="54"/>
      <c r="H49" s="55" t="s">
        <v>59</v>
      </c>
    </row>
    <row r="50" spans="1:8" ht="22.5" x14ac:dyDescent="0.2">
      <c r="A50" s="59"/>
      <c r="B50" s="60"/>
      <c r="C50" s="9" t="s">
        <v>55</v>
      </c>
      <c r="D50" s="9" t="s">
        <v>125</v>
      </c>
      <c r="E50" s="9" t="s">
        <v>56</v>
      </c>
      <c r="F50" s="9" t="s">
        <v>57</v>
      </c>
      <c r="G50" s="9" t="s">
        <v>58</v>
      </c>
      <c r="H50" s="56"/>
    </row>
    <row r="51" spans="1:8" x14ac:dyDescent="0.2">
      <c r="A51" s="61"/>
      <c r="B51" s="62"/>
      <c r="C51" s="10">
        <v>1</v>
      </c>
      <c r="D51" s="10">
        <v>2</v>
      </c>
      <c r="E51" s="10" t="s">
        <v>126</v>
      </c>
      <c r="F51" s="10">
        <v>4</v>
      </c>
      <c r="G51" s="10">
        <v>5</v>
      </c>
      <c r="H51" s="10" t="s">
        <v>127</v>
      </c>
    </row>
    <row r="52" spans="1:8" x14ac:dyDescent="0.2">
      <c r="A52" s="22"/>
      <c r="B52" s="23"/>
      <c r="C52" s="27"/>
      <c r="D52" s="27"/>
      <c r="E52" s="27"/>
      <c r="F52" s="27"/>
      <c r="G52" s="27"/>
      <c r="H52" s="27"/>
    </row>
    <row r="53" spans="1:8" x14ac:dyDescent="0.2">
      <c r="A53" s="4" t="s">
        <v>8</v>
      </c>
      <c r="B53" s="2"/>
      <c r="C53" s="28">
        <v>0</v>
      </c>
      <c r="D53" s="28">
        <v>0</v>
      </c>
      <c r="E53" s="28">
        <f>C53+D53</f>
        <v>0</v>
      </c>
      <c r="F53" s="28">
        <v>0</v>
      </c>
      <c r="G53" s="28">
        <v>0</v>
      </c>
      <c r="H53" s="28">
        <f>E53-F53</f>
        <v>0</v>
      </c>
    </row>
    <row r="54" spans="1:8" x14ac:dyDescent="0.2">
      <c r="A54" s="4" t="s">
        <v>9</v>
      </c>
      <c r="B54" s="2"/>
      <c r="C54" s="28">
        <v>0</v>
      </c>
      <c r="D54" s="28">
        <v>0</v>
      </c>
      <c r="E54" s="28">
        <f t="shared" ref="E54:E56" si="3">C54+D54</f>
        <v>0</v>
      </c>
      <c r="F54" s="28">
        <v>0</v>
      </c>
      <c r="G54" s="28">
        <v>0</v>
      </c>
      <c r="H54" s="28">
        <f t="shared" ref="H54:H56" si="4">E54-F54</f>
        <v>0</v>
      </c>
    </row>
    <row r="55" spans="1:8" x14ac:dyDescent="0.2">
      <c r="A55" s="4" t="s">
        <v>10</v>
      </c>
      <c r="B55" s="2"/>
      <c r="C55" s="28">
        <v>0</v>
      </c>
      <c r="D55" s="28">
        <v>0</v>
      </c>
      <c r="E55" s="28">
        <f t="shared" si="3"/>
        <v>0</v>
      </c>
      <c r="F55" s="28">
        <v>0</v>
      </c>
      <c r="G55" s="28">
        <v>0</v>
      </c>
      <c r="H55" s="28">
        <f t="shared" si="4"/>
        <v>0</v>
      </c>
    </row>
    <row r="56" spans="1:8" x14ac:dyDescent="0.2">
      <c r="A56" s="4" t="s">
        <v>11</v>
      </c>
      <c r="B56" s="2"/>
      <c r="C56" s="28">
        <v>0</v>
      </c>
      <c r="D56" s="28">
        <v>0</v>
      </c>
      <c r="E56" s="28">
        <f t="shared" si="3"/>
        <v>0</v>
      </c>
      <c r="F56" s="28">
        <v>0</v>
      </c>
      <c r="G56" s="28">
        <v>0</v>
      </c>
      <c r="H56" s="28">
        <f t="shared" si="4"/>
        <v>0</v>
      </c>
    </row>
    <row r="57" spans="1:8" x14ac:dyDescent="0.2">
      <c r="A57" s="4"/>
      <c r="B57" s="2"/>
      <c r="C57" s="29"/>
      <c r="D57" s="29"/>
      <c r="E57" s="29"/>
      <c r="F57" s="29"/>
      <c r="G57" s="29"/>
      <c r="H57" s="29"/>
    </row>
    <row r="58" spans="1:8" x14ac:dyDescent="0.2">
      <c r="A58" s="20"/>
      <c r="B58" s="41" t="s">
        <v>53</v>
      </c>
      <c r="C58" s="51">
        <f>SUM(C53:C57)</f>
        <v>0</v>
      </c>
      <c r="D58" s="51">
        <f>SUM(D53:D57)</f>
        <v>0</v>
      </c>
      <c r="E58" s="51">
        <f>SUM(E53:E56)</f>
        <v>0</v>
      </c>
      <c r="F58" s="51">
        <f>SUM(F53:F56)</f>
        <v>0</v>
      </c>
      <c r="G58" s="51">
        <f>SUM(G53:G56)</f>
        <v>0</v>
      </c>
      <c r="H58" s="51">
        <f>SUM(H53:H56)</f>
        <v>0</v>
      </c>
    </row>
    <row r="60" spans="1:8" ht="45" customHeight="1" x14ac:dyDescent="0.2"/>
    <row r="61" spans="1:8" x14ac:dyDescent="0.2">
      <c r="A61" s="52" t="s">
        <v>166</v>
      </c>
      <c r="B61" s="53"/>
      <c r="C61" s="53"/>
      <c r="D61" s="53"/>
      <c r="E61" s="53"/>
      <c r="F61" s="53"/>
      <c r="G61" s="53"/>
      <c r="H61" s="54"/>
    </row>
    <row r="62" spans="1:8" x14ac:dyDescent="0.2">
      <c r="A62" s="57" t="s">
        <v>54</v>
      </c>
      <c r="B62" s="58"/>
      <c r="C62" s="52" t="s">
        <v>60</v>
      </c>
      <c r="D62" s="53"/>
      <c r="E62" s="53"/>
      <c r="F62" s="53"/>
      <c r="G62" s="54"/>
      <c r="H62" s="55" t="s">
        <v>59</v>
      </c>
    </row>
    <row r="63" spans="1:8" ht="22.5" x14ac:dyDescent="0.2">
      <c r="A63" s="59"/>
      <c r="B63" s="60"/>
      <c r="C63" s="9" t="s">
        <v>55</v>
      </c>
      <c r="D63" s="9" t="s">
        <v>125</v>
      </c>
      <c r="E63" s="9" t="s">
        <v>56</v>
      </c>
      <c r="F63" s="9" t="s">
        <v>57</v>
      </c>
      <c r="G63" s="9" t="s">
        <v>58</v>
      </c>
      <c r="H63" s="56"/>
    </row>
    <row r="64" spans="1:8" x14ac:dyDescent="0.2">
      <c r="A64" s="61"/>
      <c r="B64" s="62"/>
      <c r="C64" s="10">
        <v>1</v>
      </c>
      <c r="D64" s="10">
        <v>2</v>
      </c>
      <c r="E64" s="10" t="s">
        <v>126</v>
      </c>
      <c r="F64" s="10">
        <v>4</v>
      </c>
      <c r="G64" s="10">
        <v>5</v>
      </c>
      <c r="H64" s="10" t="s">
        <v>127</v>
      </c>
    </row>
    <row r="65" spans="1:8" x14ac:dyDescent="0.2">
      <c r="A65" s="22"/>
      <c r="B65" s="23"/>
      <c r="C65" s="27"/>
      <c r="D65" s="27"/>
      <c r="E65" s="27"/>
      <c r="F65" s="27"/>
      <c r="G65" s="27"/>
      <c r="H65" s="27"/>
    </row>
    <row r="66" spans="1:8" ht="22.5" x14ac:dyDescent="0.2">
      <c r="A66" s="4"/>
      <c r="B66" s="25" t="s">
        <v>13</v>
      </c>
      <c r="C66" s="28">
        <v>0</v>
      </c>
      <c r="D66" s="28">
        <v>0</v>
      </c>
      <c r="E66" s="28">
        <f>C66+D66</f>
        <v>0</v>
      </c>
      <c r="F66" s="28">
        <v>0</v>
      </c>
      <c r="G66" s="28">
        <v>0</v>
      </c>
      <c r="H66" s="28">
        <f>E66-F66</f>
        <v>0</v>
      </c>
    </row>
    <row r="67" spans="1:8" x14ac:dyDescent="0.2">
      <c r="A67" s="4"/>
      <c r="B67" s="25"/>
      <c r="C67" s="28"/>
      <c r="D67" s="28"/>
      <c r="E67" s="28"/>
      <c r="F67" s="28"/>
      <c r="G67" s="28"/>
      <c r="H67" s="28"/>
    </row>
    <row r="68" spans="1:8" x14ac:dyDescent="0.2">
      <c r="A68" s="4"/>
      <c r="B68" s="25" t="s">
        <v>12</v>
      </c>
      <c r="C68" s="28">
        <v>0</v>
      </c>
      <c r="D68" s="28">
        <v>0</v>
      </c>
      <c r="E68" s="28">
        <f>C68+D68</f>
        <v>0</v>
      </c>
      <c r="F68" s="28">
        <v>0</v>
      </c>
      <c r="G68" s="28">
        <v>0</v>
      </c>
      <c r="H68" s="28">
        <f>E68-F68</f>
        <v>0</v>
      </c>
    </row>
    <row r="69" spans="1:8" x14ac:dyDescent="0.2">
      <c r="A69" s="4"/>
      <c r="B69" s="25"/>
      <c r="C69" s="28"/>
      <c r="D69" s="28"/>
      <c r="E69" s="28"/>
      <c r="F69" s="28"/>
      <c r="G69" s="28"/>
      <c r="H69" s="28"/>
    </row>
    <row r="70" spans="1:8" ht="22.5" x14ac:dyDescent="0.2">
      <c r="A70" s="4"/>
      <c r="B70" s="25" t="s">
        <v>14</v>
      </c>
      <c r="C70" s="28">
        <v>0</v>
      </c>
      <c r="D70" s="28">
        <v>0</v>
      </c>
      <c r="E70" s="28">
        <f>C70+D70</f>
        <v>0</v>
      </c>
      <c r="F70" s="28">
        <v>0</v>
      </c>
      <c r="G70" s="28">
        <v>0</v>
      </c>
      <c r="H70" s="28">
        <f>E70-F70</f>
        <v>0</v>
      </c>
    </row>
    <row r="71" spans="1:8" x14ac:dyDescent="0.2">
      <c r="A71" s="4"/>
      <c r="B71" s="25"/>
      <c r="C71" s="28"/>
      <c r="D71" s="28"/>
      <c r="E71" s="28"/>
      <c r="F71" s="28"/>
      <c r="G71" s="28"/>
      <c r="H71" s="28"/>
    </row>
    <row r="72" spans="1:8" ht="22.5" x14ac:dyDescent="0.2">
      <c r="A72" s="4"/>
      <c r="B72" s="25" t="s">
        <v>26</v>
      </c>
      <c r="C72" s="28">
        <v>0</v>
      </c>
      <c r="D72" s="28">
        <v>0</v>
      </c>
      <c r="E72" s="28">
        <f>C72+D72</f>
        <v>0</v>
      </c>
      <c r="F72" s="28">
        <v>0</v>
      </c>
      <c r="G72" s="28">
        <v>0</v>
      </c>
      <c r="H72" s="28">
        <f>E72-F72</f>
        <v>0</v>
      </c>
    </row>
    <row r="73" spans="1:8" x14ac:dyDescent="0.2">
      <c r="A73" s="4"/>
      <c r="B73" s="25"/>
      <c r="C73" s="28"/>
      <c r="D73" s="28"/>
      <c r="E73" s="28"/>
      <c r="F73" s="28"/>
      <c r="G73" s="28"/>
      <c r="H73" s="28"/>
    </row>
    <row r="74" spans="1:8" ht="22.5" x14ac:dyDescent="0.2">
      <c r="A74" s="4"/>
      <c r="B74" s="25" t="s">
        <v>27</v>
      </c>
      <c r="C74" s="28">
        <v>0</v>
      </c>
      <c r="D74" s="28">
        <v>0</v>
      </c>
      <c r="E74" s="28">
        <f>C74+D74</f>
        <v>0</v>
      </c>
      <c r="F74" s="28">
        <v>0</v>
      </c>
      <c r="G74" s="28">
        <v>0</v>
      </c>
      <c r="H74" s="28">
        <f>E74-F74</f>
        <v>0</v>
      </c>
    </row>
    <row r="75" spans="1:8" x14ac:dyDescent="0.2">
      <c r="A75" s="4"/>
      <c r="B75" s="25"/>
      <c r="C75" s="28"/>
      <c r="D75" s="28"/>
      <c r="E75" s="28"/>
      <c r="F75" s="28"/>
      <c r="G75" s="28"/>
      <c r="H75" s="28"/>
    </row>
    <row r="76" spans="1:8" ht="22.5" x14ac:dyDescent="0.2">
      <c r="A76" s="4"/>
      <c r="B76" s="25" t="s">
        <v>34</v>
      </c>
      <c r="C76" s="28">
        <v>0</v>
      </c>
      <c r="D76" s="28">
        <v>0</v>
      </c>
      <c r="E76" s="28">
        <f>C76+D76</f>
        <v>0</v>
      </c>
      <c r="F76" s="28">
        <v>0</v>
      </c>
      <c r="G76" s="28">
        <v>0</v>
      </c>
      <c r="H76" s="28">
        <f>E76-F76</f>
        <v>0</v>
      </c>
    </row>
    <row r="77" spans="1:8" x14ac:dyDescent="0.2">
      <c r="A77" s="4"/>
      <c r="B77" s="25"/>
      <c r="C77" s="28"/>
      <c r="D77" s="28"/>
      <c r="E77" s="28"/>
      <c r="F77" s="28"/>
      <c r="G77" s="28"/>
      <c r="H77" s="28"/>
    </row>
    <row r="78" spans="1:8" x14ac:dyDescent="0.2">
      <c r="A78" s="4"/>
      <c r="B78" s="25" t="s">
        <v>15</v>
      </c>
      <c r="C78" s="28">
        <v>0</v>
      </c>
      <c r="D78" s="28">
        <v>0</v>
      </c>
      <c r="E78" s="28">
        <f>C78+D78</f>
        <v>0</v>
      </c>
      <c r="F78" s="28">
        <v>0</v>
      </c>
      <c r="G78" s="28">
        <v>0</v>
      </c>
      <c r="H78" s="28">
        <f>E78-F78</f>
        <v>0</v>
      </c>
    </row>
    <row r="79" spans="1:8" x14ac:dyDescent="0.2">
      <c r="A79" s="24"/>
      <c r="B79" s="26"/>
      <c r="C79" s="29"/>
      <c r="D79" s="29"/>
      <c r="E79" s="29"/>
      <c r="F79" s="29"/>
      <c r="G79" s="29"/>
      <c r="H79" s="29"/>
    </row>
    <row r="80" spans="1:8" x14ac:dyDescent="0.2">
      <c r="A80" s="20"/>
      <c r="B80" s="41" t="s">
        <v>53</v>
      </c>
      <c r="C80" s="51">
        <f t="shared" ref="C80:H80" si="5">SUM(C66:C78)</f>
        <v>0</v>
      </c>
      <c r="D80" s="51">
        <f t="shared" si="5"/>
        <v>0</v>
      </c>
      <c r="E80" s="51">
        <f t="shared" si="5"/>
        <v>0</v>
      </c>
      <c r="F80" s="51">
        <f t="shared" si="5"/>
        <v>0</v>
      </c>
      <c r="G80" s="51">
        <f t="shared" si="5"/>
        <v>0</v>
      </c>
      <c r="H80" s="51">
        <f t="shared" si="5"/>
        <v>0</v>
      </c>
    </row>
    <row r="81" spans="2:2" x14ac:dyDescent="0.2">
      <c r="B81" s="1" t="s">
        <v>163</v>
      </c>
    </row>
  </sheetData>
  <sheetProtection formatCells="0" formatColumns="0" formatRows="0" insertRows="0" deleteRows="0" autoFilter="0"/>
  <mergeCells count="12">
    <mergeCell ref="A1:H1"/>
    <mergeCell ref="A3:B5"/>
    <mergeCell ref="C3:G3"/>
    <mergeCell ref="H3:H4"/>
    <mergeCell ref="A47:H47"/>
    <mergeCell ref="A49:B51"/>
    <mergeCell ref="C49:G49"/>
    <mergeCell ref="H49:H50"/>
    <mergeCell ref="A61:H61"/>
    <mergeCell ref="A62:B64"/>
    <mergeCell ref="C62:G62"/>
    <mergeCell ref="H62:H6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workbookViewId="0">
      <selection activeCell="B12" sqref="B1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10" ht="50.1" customHeight="1" x14ac:dyDescent="0.2">
      <c r="A1" s="52" t="s">
        <v>167</v>
      </c>
      <c r="B1" s="53"/>
      <c r="C1" s="53"/>
      <c r="D1" s="53"/>
      <c r="E1" s="53"/>
      <c r="F1" s="53"/>
      <c r="G1" s="53"/>
      <c r="H1" s="54"/>
    </row>
    <row r="2" spans="1:10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  <c r="J2" s="1"/>
    </row>
    <row r="3" spans="1:10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10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38"/>
      <c r="B5" s="39"/>
      <c r="C5" s="44"/>
      <c r="D5" s="44"/>
      <c r="E5" s="44"/>
      <c r="F5" s="44"/>
      <c r="G5" s="44"/>
      <c r="H5" s="44"/>
    </row>
    <row r="6" spans="1:10" x14ac:dyDescent="0.2">
      <c r="A6" s="35" t="s">
        <v>16</v>
      </c>
      <c r="B6" s="33"/>
      <c r="C6" s="47">
        <f t="shared" ref="C6:H6" si="0">SUM(C7:C14)</f>
        <v>174600710.26000002</v>
      </c>
      <c r="D6" s="47">
        <f t="shared" si="0"/>
        <v>-8141798.5300000003</v>
      </c>
      <c r="E6" s="47">
        <f t="shared" si="0"/>
        <v>166458911.73000002</v>
      </c>
      <c r="F6" s="47">
        <f t="shared" si="0"/>
        <v>104417625.72999999</v>
      </c>
      <c r="G6" s="47">
        <f t="shared" si="0"/>
        <v>104365499.72999999</v>
      </c>
      <c r="H6" s="47">
        <f t="shared" si="0"/>
        <v>62041286.000000007</v>
      </c>
    </row>
    <row r="7" spans="1:10" x14ac:dyDescent="0.2">
      <c r="A7" s="32"/>
      <c r="B7" s="36" t="s">
        <v>42</v>
      </c>
      <c r="C7" s="47">
        <v>12131313.58</v>
      </c>
      <c r="D7" s="47">
        <v>324100</v>
      </c>
      <c r="E7" s="47">
        <f>C7+D7</f>
        <v>12455413.58</v>
      </c>
      <c r="F7" s="47">
        <v>7524335.46</v>
      </c>
      <c r="G7" s="47">
        <v>7524335.46</v>
      </c>
      <c r="H7" s="47">
        <f>E7-F7</f>
        <v>4931078.12</v>
      </c>
    </row>
    <row r="8" spans="1:10" x14ac:dyDescent="0.2">
      <c r="A8" s="32"/>
      <c r="B8" s="36" t="s">
        <v>17</v>
      </c>
      <c r="C8" s="47">
        <v>403379.36</v>
      </c>
      <c r="D8" s="47">
        <v>50301</v>
      </c>
      <c r="E8" s="47">
        <f t="shared" ref="E8:E14" si="1">C8+D8</f>
        <v>453680.36</v>
      </c>
      <c r="F8" s="47">
        <v>265255.51</v>
      </c>
      <c r="G8" s="47">
        <v>265255.51</v>
      </c>
      <c r="H8" s="47">
        <f t="shared" ref="H8:H14" si="2">E8-F8</f>
        <v>188424.84999999998</v>
      </c>
    </row>
    <row r="9" spans="1:10" x14ac:dyDescent="0.2">
      <c r="A9" s="32"/>
      <c r="B9" s="36" t="s">
        <v>43</v>
      </c>
      <c r="C9" s="47">
        <v>24936257.07</v>
      </c>
      <c r="D9" s="47">
        <v>3897669.81</v>
      </c>
      <c r="E9" s="47">
        <f t="shared" si="1"/>
        <v>28833926.879999999</v>
      </c>
      <c r="F9" s="47">
        <v>17247925.780000001</v>
      </c>
      <c r="G9" s="47">
        <v>17247925.780000001</v>
      </c>
      <c r="H9" s="47">
        <f t="shared" si="2"/>
        <v>11586001.099999998</v>
      </c>
    </row>
    <row r="10" spans="1:10" x14ac:dyDescent="0.2">
      <c r="A10" s="32"/>
      <c r="B10" s="36" t="s">
        <v>3</v>
      </c>
      <c r="C10" s="47">
        <v>0</v>
      </c>
      <c r="D10" s="47">
        <v>0</v>
      </c>
      <c r="E10" s="47">
        <f t="shared" si="1"/>
        <v>0</v>
      </c>
      <c r="F10" s="47">
        <v>0</v>
      </c>
      <c r="G10" s="47">
        <v>0</v>
      </c>
      <c r="H10" s="47">
        <f t="shared" si="2"/>
        <v>0</v>
      </c>
    </row>
    <row r="11" spans="1:10" x14ac:dyDescent="0.2">
      <c r="A11" s="32"/>
      <c r="B11" s="36" t="s">
        <v>23</v>
      </c>
      <c r="C11" s="47">
        <v>25489076.82</v>
      </c>
      <c r="D11" s="47">
        <v>-3669640.64</v>
      </c>
      <c r="E11" s="47">
        <f t="shared" si="1"/>
        <v>21819436.18</v>
      </c>
      <c r="F11" s="47">
        <v>13797348.369999999</v>
      </c>
      <c r="G11" s="47">
        <v>13781932.369999999</v>
      </c>
      <c r="H11" s="47">
        <f t="shared" si="2"/>
        <v>8022087.8100000005</v>
      </c>
    </row>
    <row r="12" spans="1:10" x14ac:dyDescent="0.2">
      <c r="A12" s="32"/>
      <c r="B12" s="36" t="s">
        <v>18</v>
      </c>
      <c r="C12" s="47">
        <v>0</v>
      </c>
      <c r="D12" s="47">
        <v>0</v>
      </c>
      <c r="E12" s="47">
        <f t="shared" si="1"/>
        <v>0</v>
      </c>
      <c r="F12" s="47">
        <v>0</v>
      </c>
      <c r="G12" s="47">
        <v>0</v>
      </c>
      <c r="H12" s="47">
        <f t="shared" si="2"/>
        <v>0</v>
      </c>
    </row>
    <row r="13" spans="1:10" x14ac:dyDescent="0.2">
      <c r="A13" s="32"/>
      <c r="B13" s="36" t="s">
        <v>44</v>
      </c>
      <c r="C13" s="47">
        <v>107640531.90000001</v>
      </c>
      <c r="D13" s="47">
        <v>-8717039.4100000001</v>
      </c>
      <c r="E13" s="47">
        <f t="shared" si="1"/>
        <v>98923492.49000001</v>
      </c>
      <c r="F13" s="47">
        <v>62071734.119999997</v>
      </c>
      <c r="G13" s="47">
        <v>62035024.119999997</v>
      </c>
      <c r="H13" s="47">
        <f t="shared" si="2"/>
        <v>36851758.370000012</v>
      </c>
    </row>
    <row r="14" spans="1:10" x14ac:dyDescent="0.2">
      <c r="A14" s="32"/>
      <c r="B14" s="36" t="s">
        <v>19</v>
      </c>
      <c r="C14" s="47">
        <v>4000151.53</v>
      </c>
      <c r="D14" s="47">
        <v>-27189.29</v>
      </c>
      <c r="E14" s="47">
        <f t="shared" si="1"/>
        <v>3972962.2399999998</v>
      </c>
      <c r="F14" s="47">
        <v>3511026.49</v>
      </c>
      <c r="G14" s="47">
        <v>3511026.49</v>
      </c>
      <c r="H14" s="47">
        <f t="shared" si="2"/>
        <v>461935.74999999953</v>
      </c>
    </row>
    <row r="15" spans="1:10" x14ac:dyDescent="0.2">
      <c r="A15" s="34"/>
      <c r="B15" s="36"/>
      <c r="C15" s="47"/>
      <c r="D15" s="47"/>
      <c r="E15" s="47"/>
      <c r="F15" s="47"/>
      <c r="G15" s="47"/>
      <c r="H15" s="47"/>
    </row>
    <row r="16" spans="1:10" x14ac:dyDescent="0.2">
      <c r="A16" s="35" t="s">
        <v>20</v>
      </c>
      <c r="B16" s="37"/>
      <c r="C16" s="47">
        <f t="shared" ref="C16:H16" si="3">SUM(C17:C23)</f>
        <v>271195029.07999998</v>
      </c>
      <c r="D16" s="47">
        <f t="shared" si="3"/>
        <v>209672465.68000001</v>
      </c>
      <c r="E16" s="47">
        <f t="shared" si="3"/>
        <v>480867494.75999999</v>
      </c>
      <c r="F16" s="47">
        <f t="shared" si="3"/>
        <v>209216492.26999998</v>
      </c>
      <c r="G16" s="47">
        <f t="shared" si="3"/>
        <v>209325571.02999997</v>
      </c>
      <c r="H16" s="47">
        <f t="shared" si="3"/>
        <v>271651002.49000001</v>
      </c>
    </row>
    <row r="17" spans="1:8" x14ac:dyDescent="0.2">
      <c r="A17" s="32"/>
      <c r="B17" s="36" t="s">
        <v>45</v>
      </c>
      <c r="C17" s="47">
        <v>21851219.190000001</v>
      </c>
      <c r="D17" s="47">
        <v>155924</v>
      </c>
      <c r="E17" s="47">
        <f>C17+D17</f>
        <v>22007143.190000001</v>
      </c>
      <c r="F17" s="47">
        <v>15344926.07</v>
      </c>
      <c r="G17" s="47">
        <v>15344926.07</v>
      </c>
      <c r="H17" s="47">
        <f t="shared" ref="H17:H23" si="4">E17-F17</f>
        <v>6662217.120000001</v>
      </c>
    </row>
    <row r="18" spans="1:8" x14ac:dyDescent="0.2">
      <c r="A18" s="32"/>
      <c r="B18" s="36" t="s">
        <v>28</v>
      </c>
      <c r="C18" s="47">
        <v>185612718.50999999</v>
      </c>
      <c r="D18" s="47">
        <v>207769495.18000001</v>
      </c>
      <c r="E18" s="47">
        <f t="shared" ref="E18:E23" si="5">C18+D18</f>
        <v>393382213.69</v>
      </c>
      <c r="F18" s="47">
        <v>148248453</v>
      </c>
      <c r="G18" s="47">
        <v>148357531.75999999</v>
      </c>
      <c r="H18" s="47">
        <f t="shared" si="4"/>
        <v>245133760.69</v>
      </c>
    </row>
    <row r="19" spans="1:8" x14ac:dyDescent="0.2">
      <c r="A19" s="32"/>
      <c r="B19" s="36" t="s">
        <v>21</v>
      </c>
      <c r="C19" s="47">
        <v>0</v>
      </c>
      <c r="D19" s="47">
        <v>0</v>
      </c>
      <c r="E19" s="47">
        <f t="shared" si="5"/>
        <v>0</v>
      </c>
      <c r="F19" s="47">
        <v>0</v>
      </c>
      <c r="G19" s="47">
        <v>0</v>
      </c>
      <c r="H19" s="47">
        <f t="shared" si="4"/>
        <v>0</v>
      </c>
    </row>
    <row r="20" spans="1:8" x14ac:dyDescent="0.2">
      <c r="A20" s="32"/>
      <c r="B20" s="36" t="s">
        <v>46</v>
      </c>
      <c r="C20" s="47">
        <v>9190082.8699999992</v>
      </c>
      <c r="D20" s="47">
        <v>1012266.41</v>
      </c>
      <c r="E20" s="47">
        <f t="shared" si="5"/>
        <v>10202349.279999999</v>
      </c>
      <c r="F20" s="47">
        <v>6820883.3700000001</v>
      </c>
      <c r="G20" s="47">
        <v>6820883.3700000001</v>
      </c>
      <c r="H20" s="47">
        <f t="shared" si="4"/>
        <v>3381465.9099999992</v>
      </c>
    </row>
    <row r="21" spans="1:8" x14ac:dyDescent="0.2">
      <c r="A21" s="32"/>
      <c r="B21" s="36" t="s">
        <v>47</v>
      </c>
      <c r="C21" s="47">
        <v>1750000</v>
      </c>
      <c r="D21" s="47">
        <v>-10000</v>
      </c>
      <c r="E21" s="47">
        <f t="shared" si="5"/>
        <v>1740000</v>
      </c>
      <c r="F21" s="47">
        <v>1017090</v>
      </c>
      <c r="G21" s="47">
        <v>1017090</v>
      </c>
      <c r="H21" s="47">
        <f t="shared" si="4"/>
        <v>722910</v>
      </c>
    </row>
    <row r="22" spans="1:8" x14ac:dyDescent="0.2">
      <c r="A22" s="32"/>
      <c r="B22" s="36" t="s">
        <v>48</v>
      </c>
      <c r="C22" s="47">
        <v>52791008.509999998</v>
      </c>
      <c r="D22" s="47">
        <v>744780.09</v>
      </c>
      <c r="E22" s="47">
        <f t="shared" si="5"/>
        <v>53535788.600000001</v>
      </c>
      <c r="F22" s="47">
        <v>37785139.829999998</v>
      </c>
      <c r="G22" s="47">
        <v>37785139.829999998</v>
      </c>
      <c r="H22" s="47">
        <f t="shared" si="4"/>
        <v>15750648.770000003</v>
      </c>
    </row>
    <row r="23" spans="1:8" x14ac:dyDescent="0.2">
      <c r="A23" s="32"/>
      <c r="B23" s="36" t="s">
        <v>4</v>
      </c>
      <c r="C23" s="47">
        <v>0</v>
      </c>
      <c r="D23" s="47">
        <v>0</v>
      </c>
      <c r="E23" s="47">
        <f t="shared" si="5"/>
        <v>0</v>
      </c>
      <c r="F23" s="47">
        <v>0</v>
      </c>
      <c r="G23" s="47">
        <v>0</v>
      </c>
      <c r="H23" s="47">
        <f t="shared" si="4"/>
        <v>0</v>
      </c>
    </row>
    <row r="24" spans="1:8" x14ac:dyDescent="0.2">
      <c r="A24" s="34"/>
      <c r="B24" s="36"/>
      <c r="C24" s="47"/>
      <c r="D24" s="47"/>
      <c r="E24" s="47"/>
      <c r="F24" s="47"/>
      <c r="G24" s="47"/>
      <c r="H24" s="47"/>
    </row>
    <row r="25" spans="1:8" x14ac:dyDescent="0.2">
      <c r="A25" s="35" t="s">
        <v>49</v>
      </c>
      <c r="B25" s="37"/>
      <c r="C25" s="47">
        <f t="shared" ref="C25:H25" si="6">SUM(C26:C34)</f>
        <v>10647056.659999998</v>
      </c>
      <c r="D25" s="47">
        <f t="shared" si="6"/>
        <v>1021053.99</v>
      </c>
      <c r="E25" s="47">
        <f t="shared" si="6"/>
        <v>11668110.65</v>
      </c>
      <c r="F25" s="47">
        <f t="shared" si="6"/>
        <v>7465591.8300000001</v>
      </c>
      <c r="G25" s="47">
        <f t="shared" si="6"/>
        <v>7465591.8300000001</v>
      </c>
      <c r="H25" s="47">
        <f t="shared" si="6"/>
        <v>4202518.8199999994</v>
      </c>
    </row>
    <row r="26" spans="1:8" x14ac:dyDescent="0.2">
      <c r="A26" s="32"/>
      <c r="B26" s="36" t="s">
        <v>29</v>
      </c>
      <c r="C26" s="47">
        <v>4991100.22</v>
      </c>
      <c r="D26" s="47">
        <v>850153.99</v>
      </c>
      <c r="E26" s="47">
        <f>C26+D26</f>
        <v>5841254.21</v>
      </c>
      <c r="F26" s="47">
        <v>3218421.97</v>
      </c>
      <c r="G26" s="47">
        <v>3218421.97</v>
      </c>
      <c r="H26" s="47">
        <f t="shared" ref="H26:H34" si="7">E26-F26</f>
        <v>2622832.2399999998</v>
      </c>
    </row>
    <row r="27" spans="1:8" x14ac:dyDescent="0.2">
      <c r="A27" s="32"/>
      <c r="B27" s="36" t="s">
        <v>24</v>
      </c>
      <c r="C27" s="47">
        <v>0</v>
      </c>
      <c r="D27" s="47">
        <v>0</v>
      </c>
      <c r="E27" s="47">
        <f t="shared" ref="E27:E34" si="8">C27+D27</f>
        <v>0</v>
      </c>
      <c r="F27" s="47">
        <v>0</v>
      </c>
      <c r="G27" s="47">
        <v>0</v>
      </c>
      <c r="H27" s="47">
        <f t="shared" si="7"/>
        <v>0</v>
      </c>
    </row>
    <row r="28" spans="1:8" x14ac:dyDescent="0.2">
      <c r="A28" s="32"/>
      <c r="B28" s="36" t="s">
        <v>30</v>
      </c>
      <c r="C28" s="47">
        <v>0</v>
      </c>
      <c r="D28" s="47">
        <v>0</v>
      </c>
      <c r="E28" s="47">
        <f t="shared" si="8"/>
        <v>0</v>
      </c>
      <c r="F28" s="47">
        <v>0</v>
      </c>
      <c r="G28" s="47">
        <v>0</v>
      </c>
      <c r="H28" s="47">
        <f t="shared" si="7"/>
        <v>0</v>
      </c>
    </row>
    <row r="29" spans="1:8" x14ac:dyDescent="0.2">
      <c r="A29" s="32"/>
      <c r="B29" s="36" t="s">
        <v>50</v>
      </c>
      <c r="C29" s="47">
        <v>0</v>
      </c>
      <c r="D29" s="47">
        <v>0</v>
      </c>
      <c r="E29" s="47">
        <f t="shared" si="8"/>
        <v>0</v>
      </c>
      <c r="F29" s="47">
        <v>0</v>
      </c>
      <c r="G29" s="47">
        <v>0</v>
      </c>
      <c r="H29" s="47">
        <f t="shared" si="7"/>
        <v>0</v>
      </c>
    </row>
    <row r="30" spans="1:8" x14ac:dyDescent="0.2">
      <c r="A30" s="32"/>
      <c r="B30" s="36" t="s">
        <v>22</v>
      </c>
      <c r="C30" s="47">
        <v>0</v>
      </c>
      <c r="D30" s="47">
        <v>0</v>
      </c>
      <c r="E30" s="47">
        <f t="shared" si="8"/>
        <v>0</v>
      </c>
      <c r="F30" s="47">
        <v>0</v>
      </c>
      <c r="G30" s="47">
        <v>0</v>
      </c>
      <c r="H30" s="47">
        <f t="shared" si="7"/>
        <v>0</v>
      </c>
    </row>
    <row r="31" spans="1:8" x14ac:dyDescent="0.2">
      <c r="A31" s="32"/>
      <c r="B31" s="36" t="s">
        <v>5</v>
      </c>
      <c r="C31" s="47">
        <v>0</v>
      </c>
      <c r="D31" s="47">
        <v>0</v>
      </c>
      <c r="E31" s="47">
        <f t="shared" si="8"/>
        <v>0</v>
      </c>
      <c r="F31" s="47">
        <v>0</v>
      </c>
      <c r="G31" s="47">
        <v>0</v>
      </c>
      <c r="H31" s="47">
        <f t="shared" si="7"/>
        <v>0</v>
      </c>
    </row>
    <row r="32" spans="1:8" x14ac:dyDescent="0.2">
      <c r="A32" s="32"/>
      <c r="B32" s="36" t="s">
        <v>6</v>
      </c>
      <c r="C32" s="47">
        <v>4338146.18</v>
      </c>
      <c r="D32" s="47">
        <v>170900</v>
      </c>
      <c r="E32" s="47">
        <f t="shared" si="8"/>
        <v>4509046.18</v>
      </c>
      <c r="F32" s="47">
        <v>3406862.68</v>
      </c>
      <c r="G32" s="47">
        <v>3406862.68</v>
      </c>
      <c r="H32" s="47">
        <f t="shared" si="7"/>
        <v>1102183.4999999995</v>
      </c>
    </row>
    <row r="33" spans="1:8" x14ac:dyDescent="0.2">
      <c r="A33" s="32"/>
      <c r="B33" s="36" t="s">
        <v>51</v>
      </c>
      <c r="C33" s="47">
        <v>1317810.26</v>
      </c>
      <c r="D33" s="47">
        <v>0</v>
      </c>
      <c r="E33" s="47">
        <f t="shared" si="8"/>
        <v>1317810.26</v>
      </c>
      <c r="F33" s="47">
        <v>840307.18</v>
      </c>
      <c r="G33" s="47">
        <v>840307.18</v>
      </c>
      <c r="H33" s="47">
        <f t="shared" si="7"/>
        <v>477503.07999999996</v>
      </c>
    </row>
    <row r="34" spans="1:8" x14ac:dyDescent="0.2">
      <c r="A34" s="32"/>
      <c r="B34" s="36" t="s">
        <v>31</v>
      </c>
      <c r="C34" s="47">
        <v>0</v>
      </c>
      <c r="D34" s="47">
        <v>0</v>
      </c>
      <c r="E34" s="47">
        <f t="shared" si="8"/>
        <v>0</v>
      </c>
      <c r="F34" s="47">
        <v>0</v>
      </c>
      <c r="G34" s="47">
        <v>0</v>
      </c>
      <c r="H34" s="47">
        <f t="shared" si="7"/>
        <v>0</v>
      </c>
    </row>
    <row r="35" spans="1:8" x14ac:dyDescent="0.2">
      <c r="A35" s="34"/>
      <c r="B35" s="36"/>
      <c r="C35" s="47"/>
      <c r="D35" s="47"/>
      <c r="E35" s="47"/>
      <c r="F35" s="47"/>
      <c r="G35" s="47"/>
      <c r="H35" s="47"/>
    </row>
    <row r="36" spans="1:8" x14ac:dyDescent="0.2">
      <c r="A36" s="35" t="s">
        <v>32</v>
      </c>
      <c r="B36" s="37"/>
      <c r="C36" s="47">
        <f t="shared" ref="C36:H36" si="9">SUM(C37:C40)</f>
        <v>25352368</v>
      </c>
      <c r="D36" s="47">
        <f t="shared" si="9"/>
        <v>100000</v>
      </c>
      <c r="E36" s="47">
        <f t="shared" si="9"/>
        <v>25452368</v>
      </c>
      <c r="F36" s="47">
        <f t="shared" si="9"/>
        <v>16921276</v>
      </c>
      <c r="G36" s="47">
        <f t="shared" si="9"/>
        <v>16921276</v>
      </c>
      <c r="H36" s="47">
        <f t="shared" si="9"/>
        <v>8531092</v>
      </c>
    </row>
    <row r="37" spans="1:8" x14ac:dyDescent="0.2">
      <c r="A37" s="32"/>
      <c r="B37" s="36" t="s">
        <v>52</v>
      </c>
      <c r="C37" s="47">
        <v>0</v>
      </c>
      <c r="D37" s="47">
        <v>0</v>
      </c>
      <c r="E37" s="47">
        <f>C37+D37</f>
        <v>0</v>
      </c>
      <c r="F37" s="47">
        <v>0</v>
      </c>
      <c r="G37" s="47">
        <v>0</v>
      </c>
      <c r="H37" s="47">
        <f t="shared" ref="H37:H40" si="10">E37-F37</f>
        <v>0</v>
      </c>
    </row>
    <row r="38" spans="1:8" ht="22.5" x14ac:dyDescent="0.2">
      <c r="A38" s="32"/>
      <c r="B38" s="36" t="s">
        <v>25</v>
      </c>
      <c r="C38" s="47">
        <v>25352368</v>
      </c>
      <c r="D38" s="47">
        <v>100000</v>
      </c>
      <c r="E38" s="47">
        <f t="shared" ref="E38:E40" si="11">C38+D38</f>
        <v>25452368</v>
      </c>
      <c r="F38" s="47">
        <v>16921276</v>
      </c>
      <c r="G38" s="47">
        <v>16921276</v>
      </c>
      <c r="H38" s="47">
        <f t="shared" si="10"/>
        <v>8531092</v>
      </c>
    </row>
    <row r="39" spans="1:8" x14ac:dyDescent="0.2">
      <c r="A39" s="32"/>
      <c r="B39" s="36" t="s">
        <v>33</v>
      </c>
      <c r="C39" s="47">
        <v>0</v>
      </c>
      <c r="D39" s="47">
        <v>0</v>
      </c>
      <c r="E39" s="47">
        <f t="shared" si="11"/>
        <v>0</v>
      </c>
      <c r="F39" s="47">
        <v>0</v>
      </c>
      <c r="G39" s="47">
        <v>0</v>
      </c>
      <c r="H39" s="47">
        <f t="shared" si="10"/>
        <v>0</v>
      </c>
    </row>
    <row r="40" spans="1:8" x14ac:dyDescent="0.2">
      <c r="A40" s="32"/>
      <c r="B40" s="36" t="s">
        <v>7</v>
      </c>
      <c r="C40" s="47">
        <v>0</v>
      </c>
      <c r="D40" s="47">
        <v>0</v>
      </c>
      <c r="E40" s="47">
        <f t="shared" si="11"/>
        <v>0</v>
      </c>
      <c r="F40" s="47">
        <v>0</v>
      </c>
      <c r="G40" s="47">
        <v>0</v>
      </c>
      <c r="H40" s="47">
        <f t="shared" si="10"/>
        <v>0</v>
      </c>
    </row>
    <row r="41" spans="1:8" x14ac:dyDescent="0.2">
      <c r="A41" s="34"/>
      <c r="B41" s="36"/>
      <c r="C41" s="47"/>
      <c r="D41" s="47"/>
      <c r="E41" s="47"/>
      <c r="F41" s="47"/>
      <c r="G41" s="47"/>
      <c r="H41" s="47"/>
    </row>
    <row r="42" spans="1:8" x14ac:dyDescent="0.2">
      <c r="A42" s="40"/>
      <c r="B42" s="41" t="s">
        <v>53</v>
      </c>
      <c r="C42" s="51">
        <f t="shared" ref="C42:H42" si="12">SUM(C36+C25+C16+C6)</f>
        <v>481795164</v>
      </c>
      <c r="D42" s="51">
        <f t="shared" si="12"/>
        <v>202651721.14000002</v>
      </c>
      <c r="E42" s="51">
        <f t="shared" si="12"/>
        <v>684446885.13999999</v>
      </c>
      <c r="F42" s="51">
        <f t="shared" si="12"/>
        <v>338020985.82999992</v>
      </c>
      <c r="G42" s="51">
        <f t="shared" si="12"/>
        <v>338077938.58999991</v>
      </c>
      <c r="H42" s="51">
        <f t="shared" si="12"/>
        <v>346425899.31</v>
      </c>
    </row>
    <row r="43" spans="1:8" x14ac:dyDescent="0.2">
      <c r="A43" s="31"/>
      <c r="B43" s="31"/>
      <c r="C43" s="31"/>
      <c r="D43" s="31"/>
      <c r="E43" s="31"/>
      <c r="F43" s="31"/>
      <c r="G43" s="31"/>
      <c r="H43" s="31"/>
    </row>
    <row r="44" spans="1:8" x14ac:dyDescent="0.2">
      <c r="A44" s="31"/>
      <c r="B44" s="1" t="s">
        <v>163</v>
      </c>
      <c r="C44" s="31"/>
      <c r="D44" s="31"/>
      <c r="E44" s="31"/>
      <c r="F44" s="48"/>
      <c r="G44" s="31"/>
      <c r="H44" s="31"/>
    </row>
    <row r="45" spans="1:8" x14ac:dyDescent="0.2">
      <c r="A45" s="31"/>
      <c r="B45" s="31"/>
      <c r="C45" s="31"/>
      <c r="D45" s="31"/>
      <c r="E45" s="31"/>
      <c r="F45" s="31"/>
      <c r="G45" s="31"/>
      <c r="H45" s="3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2018-03-08T21:21:25Z</cp:lastPrinted>
  <dcterms:created xsi:type="dcterms:W3CDTF">2014-02-10T03:37:14Z</dcterms:created>
  <dcterms:modified xsi:type="dcterms:W3CDTF">2021-10-05T20:06:46Z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