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Formatos 1ertrim2022 SIRET_21abr2022 buenos\"/>
    </mc:Choice>
  </mc:AlternateContent>
  <bookViews>
    <workbookView xWindow="-120" yWindow="-120" windowWidth="20730" windowHeight="110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4" i="4" l="1"/>
  <c r="F64" i="4"/>
  <c r="E64" i="4"/>
  <c r="D64" i="4"/>
  <c r="C64" i="4"/>
  <c r="B64" i="4"/>
  <c r="G42" i="5" l="1"/>
  <c r="F42" i="5"/>
  <c r="E42" i="5"/>
  <c r="D42" i="5"/>
  <c r="C42" i="5"/>
  <c r="B42" i="5"/>
  <c r="G36" i="5"/>
  <c r="F36" i="5"/>
  <c r="E36" i="5"/>
  <c r="D36" i="5"/>
  <c r="C36" i="5"/>
  <c r="B36" i="5"/>
  <c r="G25" i="5"/>
  <c r="F25" i="5"/>
  <c r="E25" i="5"/>
  <c r="D25" i="5"/>
  <c r="C25" i="5"/>
  <c r="B25" i="5"/>
  <c r="G16" i="5"/>
  <c r="F16" i="5"/>
  <c r="E16" i="5"/>
  <c r="D16" i="5"/>
  <c r="C16" i="5"/>
  <c r="B16" i="5"/>
  <c r="G6" i="5"/>
  <c r="F6" i="5"/>
  <c r="E6" i="5"/>
  <c r="D6" i="5"/>
  <c r="C6" i="5"/>
  <c r="B6" i="5"/>
  <c r="C50" i="4"/>
  <c r="D50" i="4"/>
  <c r="E50" i="4"/>
  <c r="F50" i="4"/>
  <c r="G50" i="4"/>
  <c r="B50" i="4"/>
  <c r="D76" i="6" l="1"/>
  <c r="G76" i="6" s="1"/>
  <c r="G75" i="6"/>
  <c r="D75" i="6"/>
  <c r="D74" i="6"/>
  <c r="G74" i="6" s="1"/>
  <c r="D73" i="6"/>
  <c r="G73" i="6" s="1"/>
  <c r="D72" i="6"/>
  <c r="G72" i="6" s="1"/>
  <c r="G71" i="6"/>
  <c r="D71" i="6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G65" i="6"/>
  <c r="F65" i="6"/>
  <c r="E65" i="6"/>
  <c r="D65" i="6"/>
  <c r="C65" i="6"/>
  <c r="B65" i="6"/>
  <c r="D64" i="6"/>
  <c r="G64" i="6" s="1"/>
  <c r="G63" i="6"/>
  <c r="D63" i="6"/>
  <c r="D62" i="6"/>
  <c r="G62" i="6" s="1"/>
  <c r="D61" i="6"/>
  <c r="G61" i="6" s="1"/>
  <c r="D60" i="6"/>
  <c r="G60" i="6" s="1"/>
  <c r="G59" i="6"/>
  <c r="D59" i="6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G51" i="6"/>
  <c r="D51" i="6"/>
  <c r="D50" i="6"/>
  <c r="G50" i="6" s="1"/>
  <c r="D49" i="6"/>
  <c r="G49" i="6" s="1"/>
  <c r="D48" i="6"/>
  <c r="G48" i="6" s="1"/>
  <c r="G47" i="6"/>
  <c r="D47" i="6"/>
  <c r="D46" i="6"/>
  <c r="G46" i="6" s="1"/>
  <c r="D45" i="6"/>
  <c r="G45" i="6" s="1"/>
  <c r="D44" i="6"/>
  <c r="G44" i="6" s="1"/>
  <c r="G43" i="6"/>
  <c r="F43" i="6"/>
  <c r="E43" i="6"/>
  <c r="D43" i="6"/>
  <c r="C43" i="6"/>
  <c r="B43" i="6"/>
  <c r="D42" i="6"/>
  <c r="G42" i="6" s="1"/>
  <c r="G41" i="6"/>
  <c r="D41" i="6"/>
  <c r="D40" i="6"/>
  <c r="G40" i="6" s="1"/>
  <c r="D39" i="6"/>
  <c r="G39" i="6" s="1"/>
  <c r="D38" i="6"/>
  <c r="G38" i="6" s="1"/>
  <c r="G37" i="6"/>
  <c r="D37" i="6"/>
  <c r="D36" i="6"/>
  <c r="G36" i="6" s="1"/>
  <c r="D35" i="6"/>
  <c r="G35" i="6" s="1"/>
  <c r="D34" i="6"/>
  <c r="G34" i="6" s="1"/>
  <c r="G33" i="6"/>
  <c r="F33" i="6"/>
  <c r="E33" i="6"/>
  <c r="D33" i="6"/>
  <c r="C33" i="6"/>
  <c r="B33" i="6"/>
  <c r="D32" i="6"/>
  <c r="G32" i="6" s="1"/>
  <c r="G31" i="6"/>
  <c r="D31" i="6"/>
  <c r="D30" i="6"/>
  <c r="G30" i="6" s="1"/>
  <c r="D29" i="6"/>
  <c r="G29" i="6" s="1"/>
  <c r="D28" i="6"/>
  <c r="G28" i="6" s="1"/>
  <c r="G27" i="6"/>
  <c r="D27" i="6"/>
  <c r="D26" i="6"/>
  <c r="G26" i="6" s="1"/>
  <c r="D25" i="6"/>
  <c r="G25" i="6" s="1"/>
  <c r="D24" i="6"/>
  <c r="G24" i="6" s="1"/>
  <c r="G23" i="6"/>
  <c r="F23" i="6"/>
  <c r="E23" i="6"/>
  <c r="D23" i="6"/>
  <c r="C23" i="6"/>
  <c r="B23" i="6"/>
  <c r="D22" i="6"/>
  <c r="G22" i="6" s="1"/>
  <c r="G21" i="6"/>
  <c r="D21" i="6"/>
  <c r="D20" i="6"/>
  <c r="G20" i="6" s="1"/>
  <c r="D19" i="6"/>
  <c r="G19" i="6" s="1"/>
  <c r="D18" i="6"/>
  <c r="G18" i="6" s="1"/>
  <c r="G17" i="6"/>
  <c r="D17" i="6"/>
  <c r="D16" i="6"/>
  <c r="G16" i="6" s="1"/>
  <c r="D15" i="6"/>
  <c r="G15" i="6" s="1"/>
  <c r="D14" i="6"/>
  <c r="G14" i="6" s="1"/>
  <c r="G13" i="6"/>
  <c r="F13" i="6"/>
  <c r="E13" i="6"/>
  <c r="D13" i="6"/>
  <c r="C13" i="6"/>
  <c r="B13" i="6"/>
  <c r="D12" i="6"/>
  <c r="G12" i="6" s="1"/>
  <c r="G11" i="6"/>
  <c r="D11" i="6"/>
  <c r="D10" i="6"/>
  <c r="G10" i="6" s="1"/>
  <c r="D9" i="6"/>
  <c r="G9" i="6" s="1"/>
  <c r="D8" i="6"/>
  <c r="G8" i="6" s="1"/>
  <c r="G7" i="6"/>
  <c r="D7" i="6"/>
  <c r="D6" i="6"/>
  <c r="G6" i="6" s="1"/>
  <c r="F5" i="6"/>
  <c r="F77" i="6" s="1"/>
  <c r="E5" i="6"/>
  <c r="E77" i="6" s="1"/>
  <c r="D5" i="6"/>
  <c r="D77" i="6" s="1"/>
  <c r="C5" i="6"/>
  <c r="C77" i="6" s="1"/>
  <c r="B5" i="6"/>
  <c r="B77" i="6" s="1"/>
  <c r="G5" i="6" l="1"/>
  <c r="G77" i="6" s="1"/>
</calcChain>
</file>

<file path=xl/sharedStrings.xml><?xml version="1.0" encoding="utf-8"?>
<sst xmlns="http://schemas.openxmlformats.org/spreadsheetml/2006/main" count="236" uniqueCount="177">
  <si>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</si>
  <si>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</si>
  <si>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</si>
  <si>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</si>
  <si>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</si>
  <si>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</si>
  <si>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</si>
  <si>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</si>
  <si>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</si>
  <si>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</si>
  <si>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</si>
  <si>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</si>
  <si>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</si>
  <si>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</si>
  <si>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</si>
  <si>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</si>
  <si>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</si>
  <si>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</si>
  <si>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</si>
  <si>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</si>
  <si>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</si>
  <si>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</si>
  <si>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</si>
  <si>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</si>
  <si>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</si>
  <si>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</si>
  <si>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</si>
  <si>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</si>
  <si>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</si>
  <si>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</si>
  <si>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</si>
  <si>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</si>
  <si>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</si>
  <si>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</si>
  <si>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</si>
  <si>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</si>
  <si>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</si>
  <si>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</si>
  <si>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</si>
  <si>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</si>
  <si>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</si>
  <si>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</si>
  <si>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</si>
  <si>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</si>
  <si>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</si>
  <si>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</si>
  <si>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</si>
  <si>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</si>
  <si>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</si>
  <si>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</si>
  <si>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</si>
  <si>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</si>
  <si>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</si>
  <si>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</si>
  <si>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</si>
  <si>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</si>
  <si>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</si>
  <si>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</si>
  <si>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</si>
  <si>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</si>
  <si>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</si>
  <si>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</si>
  <si>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</si>
  <si>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</si>
  <si>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</si>
  <si>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</si>
  <si>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</si>
  <si>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</si>
  <si>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</si>
  <si>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</si>
  <si>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</si>
  <si>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</si>
  <si>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</si>
  <si>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</si>
  <si>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</si>
  <si>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</si>
  <si>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</si>
  <si>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</si>
  <si>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</si>
  <si>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</si>
  <si>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</si>
  <si>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</si>
  <si>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</si>
  <si>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</si>
  <si>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</si>
  <si>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</si>
  <si>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</si>
  <si>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</si>
  <si>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</si>
  <si>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</si>
  <si>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</si>
  <si>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</si>
  <si>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</si>
  <si>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</si>
  <si>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</si>
  <si>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</si>
  <si>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</si>
  <si>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</si>
  <si>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</si>
  <si>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</si>
  <si>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</si>
  <si>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</si>
  <si>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</si>
  <si>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</si>
  <si>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</si>
  <si>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</si>
  <si>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</si>
  <si>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</si>
  <si>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</si>
  <si>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</si>
  <si>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</si>
  <si>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</si>
  <si>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</si>
  <si>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</si>
  <si>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</si>
  <si>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</si>
  <si>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</si>
  <si>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</si>
  <si>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</si>
  <si>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</si>
  <si>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</si>
  <si>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</si>
  <si>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</si>
  <si>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</si>
  <si>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</si>
  <si>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</si>
  <si>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</si>
  <si>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</si>
  <si>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Dolores Hidalgo CIN
Estado Analítico del Ejercicio del Presupuesto de Egresos
Clasificación por Objeto del Gasto (Capítulo y Concepto)
Del 1 de Enero al 31 de Marzo de 2022</t>
  </si>
  <si>
    <t>Municipio Dolores Hidalgo CIN
Estado Analítico del Ejercicio del Presupuesto de Egresos
Clasificación Económica (por Tipo de Gasto)
Del 1 de Enero al 31 de Marzo de 2022</t>
  </si>
  <si>
    <t>Municipio Dolores Hidalgo CIN
Estado Analítico del Ejercicio del Presupuesto de Egresos
Clasificación Administrativa
Del 1 de Enero al 31 de Marzo de 2022</t>
  </si>
  <si>
    <t>31111-0101 H. AYUNTAMIENTO</t>
  </si>
  <si>
    <t>31111-0201 SECRETARIA PARTICULA</t>
  </si>
  <si>
    <t>31111-0202 Jefatura de Gabinete</t>
  </si>
  <si>
    <t>31111-0203 Desarrollo Institucional</t>
  </si>
  <si>
    <t>31111-0204 Vinculación</t>
  </si>
  <si>
    <t>31111-0205 Coordinación de comunicación</t>
  </si>
  <si>
    <t>31111-0206 Giras y eventos</t>
  </si>
  <si>
    <t>31111-0401 Secretaría del Ayuntamiento</t>
  </si>
  <si>
    <t>31111-0402 Jurídico</t>
  </si>
  <si>
    <t>31111-0403 Archivo general</t>
  </si>
  <si>
    <t>31111-0404 Protección civil</t>
  </si>
  <si>
    <t>31111-0405 Derechos humanos</t>
  </si>
  <si>
    <t>31111-0501 Desarrollo social urbano</t>
  </si>
  <si>
    <t>31111-0502 Desarrollo rural y agroalimen</t>
  </si>
  <si>
    <t>31111-0601 Tesorería</t>
  </si>
  <si>
    <t>31111-0602 Ingresos</t>
  </si>
  <si>
    <t>31111-0603 Recursos Humanos</t>
  </si>
  <si>
    <t>31111-0701 Seguridad pública</t>
  </si>
  <si>
    <t>31111-0702 Tránsito y transporte</t>
  </si>
  <si>
    <t>31111-0801 Oficialia mayor</t>
  </si>
  <si>
    <t>31111-1001 Desarrollo económico y susten</t>
  </si>
  <si>
    <t>31111-1101 Educación y Cultura</t>
  </si>
  <si>
    <t>31111-1102 Casa de la cultura</t>
  </si>
  <si>
    <t>31111-2001 Infraestructura y conectivida</t>
  </si>
  <si>
    <t>31111-2101 Turismo, Patrimonio histórico</t>
  </si>
  <si>
    <t>31111-2301 Provisones salariales y econó</t>
  </si>
  <si>
    <t>31111-2701 Contraloría municipal</t>
  </si>
  <si>
    <t>31111-2901 Erogaciones no sectorizables</t>
  </si>
  <si>
    <t>31111-3201 Des urbano y ordenamiento eco</t>
  </si>
  <si>
    <t>31111-3301 Instancia de la mujer</t>
  </si>
  <si>
    <t>31111-3401 Unidad de transp y acceso a l</t>
  </si>
  <si>
    <t>31111-3501 Servicios municipales</t>
  </si>
  <si>
    <t>31111-3502 Protección al medio ambiente</t>
  </si>
  <si>
    <t>31111-3503 Rastro municipal</t>
  </si>
  <si>
    <t>31111-3504 Alumbrado público</t>
  </si>
  <si>
    <t>31111-3505 Panteón municipal</t>
  </si>
  <si>
    <t>31111-3506 Maquinaria</t>
  </si>
  <si>
    <t>31111-3507 Matenimiento urbano</t>
  </si>
  <si>
    <t>31111-3508 Centro antirrabico</t>
  </si>
  <si>
    <t>31120-3301 DIF Municipal</t>
  </si>
  <si>
    <t>31120-3302 COMUDE</t>
  </si>
  <si>
    <t>31120-3303 Instituto de planeación</t>
  </si>
  <si>
    <t>Gobierno (Federal/Estatal/Municipal) de Municipio Dolores Hidalgo CIN
Estado Analítico del Ejercicio del Presupuesto de Egresos
Clasificación Administrativa
Del 1 de Enero al 31 de Marzo de 2022</t>
  </si>
  <si>
    <t>Sector Paraestatal del Gobierno (Federal/Estatal/Municipal) de Municipio Dolores Hidalgo CIN
Estado Analítico del Ejercicio del Presupuesto de Egresos
Clasificación Administrativa
Del 1 de Enero al 31 de Marzo de 2022</t>
  </si>
  <si>
    <t>Municipio Dolores Hidalgo CIN
Estado Analítico del Ejercicio del Presupuesto de Egresos
Clasificación Funcional (Finalidad y Función)
Del 1 de Enero al 31 de Marzo de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</si>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</sst>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68" t="s">
        <v>128</v>
      </c>
      <c r="B1" s="69"/>
      <c r="C1" s="69"/>
      <c r="D1" s="69"/>
      <c r="E1" s="69"/>
      <c r="F1" s="69"/>
      <c r="G1" s="70"/>
    </row>
    <row r="2" spans="1:7" x14ac:dyDescent="0.2">
      <c r="A2" s="22"/>
      <c r="B2" s="25" t="s">
        <v>0</v>
      </c>
      <c r="C2" s="26"/>
      <c r="D2" s="26"/>
      <c r="E2" s="26"/>
      <c r="F2" s="27"/>
      <c r="G2" s="7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7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0">
        <f>SUM(B6:B12)</f>
        <v>183137869</v>
      </c>
      <c r="C5" s="40">
        <f>SUM(C6:C12)</f>
        <v>2289407.79</v>
      </c>
      <c r="D5" s="40">
        <f>B5+C5</f>
        <v>185427276.78999999</v>
      </c>
      <c r="E5" s="40">
        <f>SUM(E6:E12)</f>
        <v>35447474.82</v>
      </c>
      <c r="F5" s="40">
        <f>SUM(F6:F12)</f>
        <v>35447474.82</v>
      </c>
      <c r="G5" s="40">
        <f>D5-E5</f>
        <v>149979801.97</v>
      </c>
    </row>
    <row r="6" spans="1:7" x14ac:dyDescent="0.2">
      <c r="A6" s="36" t="s">
        <v>11</v>
      </c>
      <c r="B6" s="41">
        <v>122844035.31999999</v>
      </c>
      <c r="C6" s="41">
        <v>119568.13</v>
      </c>
      <c r="D6" s="41">
        <f t="shared" ref="D6:D69" si="0">B6+C6</f>
        <v>122963603.44999999</v>
      </c>
      <c r="E6" s="41">
        <v>26363299</v>
      </c>
      <c r="F6" s="41">
        <v>26363299</v>
      </c>
      <c r="G6" s="41">
        <f t="shared" ref="G6:G69" si="1">D6-E6</f>
        <v>96600304.449999988</v>
      </c>
    </row>
    <row r="7" spans="1:7" x14ac:dyDescent="0.2">
      <c r="A7" s="36" t="s">
        <v>12</v>
      </c>
      <c r="B7" s="41">
        <v>0</v>
      </c>
      <c r="C7" s="41">
        <v>404430</v>
      </c>
      <c r="D7" s="41">
        <f t="shared" si="0"/>
        <v>404430</v>
      </c>
      <c r="E7" s="41">
        <v>0</v>
      </c>
      <c r="F7" s="41">
        <v>0</v>
      </c>
      <c r="G7" s="41">
        <f t="shared" si="1"/>
        <v>404430</v>
      </c>
    </row>
    <row r="8" spans="1:7" x14ac:dyDescent="0.2">
      <c r="A8" s="36" t="s">
        <v>13</v>
      </c>
      <c r="B8" s="41">
        <v>18743039.399999999</v>
      </c>
      <c r="C8" s="41">
        <v>983730.82</v>
      </c>
      <c r="D8" s="41">
        <f t="shared" si="0"/>
        <v>19726770.219999999</v>
      </c>
      <c r="E8" s="41">
        <v>991452.05</v>
      </c>
      <c r="F8" s="41">
        <v>991452.05</v>
      </c>
      <c r="G8" s="41">
        <f t="shared" si="1"/>
        <v>18735318.169999998</v>
      </c>
    </row>
    <row r="9" spans="1:7" x14ac:dyDescent="0.2">
      <c r="A9" s="36" t="s">
        <v>14</v>
      </c>
      <c r="B9" s="41">
        <v>15485007.779999999</v>
      </c>
      <c r="C9" s="41">
        <v>142400</v>
      </c>
      <c r="D9" s="41">
        <f t="shared" si="0"/>
        <v>15627407.779999999</v>
      </c>
      <c r="E9" s="41">
        <v>2266838.6800000002</v>
      </c>
      <c r="F9" s="41">
        <v>2266838.6800000002</v>
      </c>
      <c r="G9" s="41">
        <f t="shared" si="1"/>
        <v>13360569.1</v>
      </c>
    </row>
    <row r="10" spans="1:7" x14ac:dyDescent="0.2">
      <c r="A10" s="36" t="s">
        <v>15</v>
      </c>
      <c r="B10" s="41">
        <v>24455786.5</v>
      </c>
      <c r="C10" s="41">
        <v>238724.28</v>
      </c>
      <c r="D10" s="41">
        <f t="shared" si="0"/>
        <v>24694510.780000001</v>
      </c>
      <c r="E10" s="41">
        <v>5825885.0899999999</v>
      </c>
      <c r="F10" s="41">
        <v>5825885.0899999999</v>
      </c>
      <c r="G10" s="41">
        <f t="shared" si="1"/>
        <v>18868625.690000001</v>
      </c>
    </row>
    <row r="11" spans="1:7" x14ac:dyDescent="0.2">
      <c r="A11" s="36" t="s">
        <v>16</v>
      </c>
      <c r="B11" s="41">
        <v>360000</v>
      </c>
      <c r="C11" s="41">
        <v>400554.56</v>
      </c>
      <c r="D11" s="41">
        <f t="shared" si="0"/>
        <v>760554.56</v>
      </c>
      <c r="E11" s="41">
        <v>0</v>
      </c>
      <c r="F11" s="41">
        <v>0</v>
      </c>
      <c r="G11" s="41">
        <f t="shared" si="1"/>
        <v>760554.56</v>
      </c>
    </row>
    <row r="12" spans="1:7" x14ac:dyDescent="0.2">
      <c r="A12" s="36" t="s">
        <v>17</v>
      </c>
      <c r="B12" s="41">
        <v>1250000</v>
      </c>
      <c r="C12" s="41">
        <v>0</v>
      </c>
      <c r="D12" s="41">
        <f t="shared" si="0"/>
        <v>1250000</v>
      </c>
      <c r="E12" s="41">
        <v>0</v>
      </c>
      <c r="F12" s="41">
        <v>0</v>
      </c>
      <c r="G12" s="41">
        <f t="shared" si="1"/>
        <v>1250000</v>
      </c>
    </row>
    <row r="13" spans="1:7" x14ac:dyDescent="0.2">
      <c r="A13" s="39" t="s">
        <v>18</v>
      </c>
      <c r="B13" s="42">
        <f>SUM(B14:B22)</f>
        <v>32065847.710000001</v>
      </c>
      <c r="C13" s="42">
        <f>SUM(C14:C22)</f>
        <v>2370591.4</v>
      </c>
      <c r="D13" s="42">
        <f t="shared" si="0"/>
        <v>34436439.109999999</v>
      </c>
      <c r="E13" s="42">
        <f>SUM(E14:E22)</f>
        <v>7854411.6300000008</v>
      </c>
      <c r="F13" s="42">
        <f>SUM(F14:F22)</f>
        <v>7854411.6300000008</v>
      </c>
      <c r="G13" s="42">
        <f t="shared" si="1"/>
        <v>26582027.479999997</v>
      </c>
    </row>
    <row r="14" spans="1:7" x14ac:dyDescent="0.2">
      <c r="A14" s="36" t="s">
        <v>19</v>
      </c>
      <c r="B14" s="41">
        <v>2280947.71</v>
      </c>
      <c r="C14" s="41">
        <v>61000</v>
      </c>
      <c r="D14" s="41">
        <f t="shared" si="0"/>
        <v>2341947.71</v>
      </c>
      <c r="E14" s="41">
        <v>591418.9</v>
      </c>
      <c r="F14" s="41">
        <v>591418.9</v>
      </c>
      <c r="G14" s="41">
        <f t="shared" si="1"/>
        <v>1750528.81</v>
      </c>
    </row>
    <row r="15" spans="1:7" x14ac:dyDescent="0.2">
      <c r="A15" s="36" t="s">
        <v>20</v>
      </c>
      <c r="B15" s="41">
        <v>30000</v>
      </c>
      <c r="C15" s="41">
        <v>0</v>
      </c>
      <c r="D15" s="41">
        <f t="shared" si="0"/>
        <v>30000</v>
      </c>
      <c r="E15" s="41">
        <v>1253</v>
      </c>
      <c r="F15" s="41">
        <v>1253</v>
      </c>
      <c r="G15" s="41">
        <f t="shared" si="1"/>
        <v>28747</v>
      </c>
    </row>
    <row r="16" spans="1:7" x14ac:dyDescent="0.2">
      <c r="A16" s="36" t="s">
        <v>21</v>
      </c>
      <c r="B16" s="41">
        <v>0</v>
      </c>
      <c r="C16" s="41">
        <v>0</v>
      </c>
      <c r="D16" s="41">
        <f t="shared" si="0"/>
        <v>0</v>
      </c>
      <c r="E16" s="41">
        <v>0</v>
      </c>
      <c r="F16" s="41">
        <v>0</v>
      </c>
      <c r="G16" s="41">
        <f t="shared" si="1"/>
        <v>0</v>
      </c>
    </row>
    <row r="17" spans="1:7" x14ac:dyDescent="0.2">
      <c r="A17" s="36" t="s">
        <v>22</v>
      </c>
      <c r="B17" s="41">
        <v>1497000</v>
      </c>
      <c r="C17" s="41">
        <v>1198792</v>
      </c>
      <c r="D17" s="41">
        <f t="shared" si="0"/>
        <v>2695792</v>
      </c>
      <c r="E17" s="41">
        <v>581668.67000000004</v>
      </c>
      <c r="F17" s="41">
        <v>581668.67000000004</v>
      </c>
      <c r="G17" s="41">
        <f t="shared" si="1"/>
        <v>2114123.33</v>
      </c>
    </row>
    <row r="18" spans="1:7" x14ac:dyDescent="0.2">
      <c r="A18" s="36" t="s">
        <v>23</v>
      </c>
      <c r="B18" s="41">
        <v>260000</v>
      </c>
      <c r="C18" s="41">
        <v>0</v>
      </c>
      <c r="D18" s="41">
        <f t="shared" si="0"/>
        <v>260000</v>
      </c>
      <c r="E18" s="41">
        <v>11200</v>
      </c>
      <c r="F18" s="41">
        <v>11200</v>
      </c>
      <c r="G18" s="41">
        <f t="shared" si="1"/>
        <v>248800</v>
      </c>
    </row>
    <row r="19" spans="1:7" x14ac:dyDescent="0.2">
      <c r="A19" s="36" t="s">
        <v>24</v>
      </c>
      <c r="B19" s="41">
        <v>18855000</v>
      </c>
      <c r="C19" s="41">
        <v>-198952.6</v>
      </c>
      <c r="D19" s="41">
        <f t="shared" si="0"/>
        <v>18656047.399999999</v>
      </c>
      <c r="E19" s="41">
        <v>4406330.3</v>
      </c>
      <c r="F19" s="41">
        <v>4406330.3</v>
      </c>
      <c r="G19" s="41">
        <f t="shared" si="1"/>
        <v>14249717.099999998</v>
      </c>
    </row>
    <row r="20" spans="1:7" x14ac:dyDescent="0.2">
      <c r="A20" s="36" t="s">
        <v>25</v>
      </c>
      <c r="B20" s="41">
        <v>3444500</v>
      </c>
      <c r="C20" s="41">
        <v>10000</v>
      </c>
      <c r="D20" s="41">
        <f t="shared" si="0"/>
        <v>3454500</v>
      </c>
      <c r="E20" s="41">
        <v>7250</v>
      </c>
      <c r="F20" s="41">
        <v>7250</v>
      </c>
      <c r="G20" s="41">
        <f t="shared" si="1"/>
        <v>3447250</v>
      </c>
    </row>
    <row r="21" spans="1:7" x14ac:dyDescent="0.2">
      <c r="A21" s="36" t="s">
        <v>26</v>
      </c>
      <c r="B21" s="41">
        <v>540000</v>
      </c>
      <c r="C21" s="41">
        <v>300000</v>
      </c>
      <c r="D21" s="41">
        <f t="shared" si="0"/>
        <v>840000</v>
      </c>
      <c r="E21" s="41">
        <v>345689.61</v>
      </c>
      <c r="F21" s="41">
        <v>345689.61</v>
      </c>
      <c r="G21" s="41">
        <f t="shared" si="1"/>
        <v>494310.39</v>
      </c>
    </row>
    <row r="22" spans="1:7" x14ac:dyDescent="0.2">
      <c r="A22" s="36" t="s">
        <v>27</v>
      </c>
      <c r="B22" s="41">
        <v>5158400</v>
      </c>
      <c r="C22" s="41">
        <v>999752</v>
      </c>
      <c r="D22" s="41">
        <f t="shared" si="0"/>
        <v>6158152</v>
      </c>
      <c r="E22" s="41">
        <v>1909601.15</v>
      </c>
      <c r="F22" s="41">
        <v>1909601.15</v>
      </c>
      <c r="G22" s="41">
        <f t="shared" si="1"/>
        <v>4248550.8499999996</v>
      </c>
    </row>
    <row r="23" spans="1:7" x14ac:dyDescent="0.2">
      <c r="A23" s="39" t="s">
        <v>28</v>
      </c>
      <c r="B23" s="42">
        <f>SUM(B24:B32)</f>
        <v>49848178.890000001</v>
      </c>
      <c r="C23" s="42">
        <f>SUM(C24:C32)</f>
        <v>22031178.669999998</v>
      </c>
      <c r="D23" s="42">
        <f t="shared" si="0"/>
        <v>71879357.560000002</v>
      </c>
      <c r="E23" s="42">
        <f>SUM(E24:E32)</f>
        <v>11970180.27</v>
      </c>
      <c r="F23" s="42">
        <f>SUM(F24:F32)</f>
        <v>11970180.27</v>
      </c>
      <c r="G23" s="42">
        <f t="shared" si="1"/>
        <v>59909177.290000007</v>
      </c>
    </row>
    <row r="24" spans="1:7" x14ac:dyDescent="0.2">
      <c r="A24" s="36" t="s">
        <v>29</v>
      </c>
      <c r="B24" s="41">
        <v>14479364.08</v>
      </c>
      <c r="C24" s="41">
        <v>15841596.76</v>
      </c>
      <c r="D24" s="41">
        <f t="shared" si="0"/>
        <v>30320960.84</v>
      </c>
      <c r="E24" s="41">
        <v>6108272.1600000001</v>
      </c>
      <c r="F24" s="41">
        <v>6108272.1600000001</v>
      </c>
      <c r="G24" s="41">
        <f t="shared" si="1"/>
        <v>24212688.68</v>
      </c>
    </row>
    <row r="25" spans="1:7" x14ac:dyDescent="0.2">
      <c r="A25" s="36" t="s">
        <v>30</v>
      </c>
      <c r="B25" s="41">
        <v>614200</v>
      </c>
      <c r="C25" s="41">
        <v>4000000</v>
      </c>
      <c r="D25" s="41">
        <f t="shared" si="0"/>
        <v>4614200</v>
      </c>
      <c r="E25" s="41">
        <v>239741.31</v>
      </c>
      <c r="F25" s="41">
        <v>239741.31</v>
      </c>
      <c r="G25" s="41">
        <f t="shared" si="1"/>
        <v>4374458.6900000004</v>
      </c>
    </row>
    <row r="26" spans="1:7" x14ac:dyDescent="0.2">
      <c r="A26" s="36" t="s">
        <v>31</v>
      </c>
      <c r="B26" s="41">
        <v>2190000</v>
      </c>
      <c r="C26" s="41">
        <v>860592</v>
      </c>
      <c r="D26" s="41">
        <f t="shared" si="0"/>
        <v>3050592</v>
      </c>
      <c r="E26" s="41">
        <v>828336.26</v>
      </c>
      <c r="F26" s="41">
        <v>828336.26</v>
      </c>
      <c r="G26" s="41">
        <f t="shared" si="1"/>
        <v>2222255.7400000002</v>
      </c>
    </row>
    <row r="27" spans="1:7" x14ac:dyDescent="0.2">
      <c r="A27" s="36" t="s">
        <v>32</v>
      </c>
      <c r="B27" s="41">
        <v>1938513.98</v>
      </c>
      <c r="C27" s="41">
        <v>113940</v>
      </c>
      <c r="D27" s="41">
        <f t="shared" si="0"/>
        <v>2052453.98</v>
      </c>
      <c r="E27" s="41">
        <v>336957.69</v>
      </c>
      <c r="F27" s="41">
        <v>336957.69</v>
      </c>
      <c r="G27" s="41">
        <f t="shared" si="1"/>
        <v>1715496.29</v>
      </c>
    </row>
    <row r="28" spans="1:7" x14ac:dyDescent="0.2">
      <c r="A28" s="36" t="s">
        <v>33</v>
      </c>
      <c r="B28" s="41">
        <v>7424000</v>
      </c>
      <c r="C28" s="41">
        <v>1145440.73</v>
      </c>
      <c r="D28" s="41">
        <f t="shared" si="0"/>
        <v>8569440.7300000004</v>
      </c>
      <c r="E28" s="41">
        <v>1993012.35</v>
      </c>
      <c r="F28" s="41">
        <v>1993012.35</v>
      </c>
      <c r="G28" s="41">
        <f t="shared" si="1"/>
        <v>6576428.3800000008</v>
      </c>
    </row>
    <row r="29" spans="1:7" x14ac:dyDescent="0.2">
      <c r="A29" s="36" t="s">
        <v>34</v>
      </c>
      <c r="B29" s="41">
        <v>2000000</v>
      </c>
      <c r="C29" s="41">
        <v>-400000</v>
      </c>
      <c r="D29" s="41">
        <f t="shared" si="0"/>
        <v>1600000</v>
      </c>
      <c r="E29" s="41">
        <v>28750</v>
      </c>
      <c r="F29" s="41">
        <v>28750</v>
      </c>
      <c r="G29" s="41">
        <f t="shared" si="1"/>
        <v>1571250</v>
      </c>
    </row>
    <row r="30" spans="1:7" x14ac:dyDescent="0.2">
      <c r="A30" s="36" t="s">
        <v>35</v>
      </c>
      <c r="B30" s="41">
        <v>279000</v>
      </c>
      <c r="C30" s="41">
        <v>-1000</v>
      </c>
      <c r="D30" s="41">
        <f t="shared" si="0"/>
        <v>278000</v>
      </c>
      <c r="E30" s="41">
        <v>33838.35</v>
      </c>
      <c r="F30" s="41">
        <v>33838.35</v>
      </c>
      <c r="G30" s="41">
        <f t="shared" si="1"/>
        <v>244161.65</v>
      </c>
    </row>
    <row r="31" spans="1:7" x14ac:dyDescent="0.2">
      <c r="A31" s="36" t="s">
        <v>36</v>
      </c>
      <c r="B31" s="41">
        <v>15409400</v>
      </c>
      <c r="C31" s="41">
        <v>320609.18</v>
      </c>
      <c r="D31" s="41">
        <f t="shared" si="0"/>
        <v>15730009.18</v>
      </c>
      <c r="E31" s="41">
        <v>1560123.68</v>
      </c>
      <c r="F31" s="41">
        <v>1560123.68</v>
      </c>
      <c r="G31" s="41">
        <f t="shared" si="1"/>
        <v>14169885.5</v>
      </c>
    </row>
    <row r="32" spans="1:7" x14ac:dyDescent="0.2">
      <c r="A32" s="36" t="s">
        <v>37</v>
      </c>
      <c r="B32" s="41">
        <v>5513700.8300000001</v>
      </c>
      <c r="C32" s="41">
        <v>150000</v>
      </c>
      <c r="D32" s="41">
        <f t="shared" si="0"/>
        <v>5663700.8300000001</v>
      </c>
      <c r="E32" s="41">
        <v>841148.47</v>
      </c>
      <c r="F32" s="41">
        <v>841148.47</v>
      </c>
      <c r="G32" s="41">
        <f t="shared" si="1"/>
        <v>4822552.3600000003</v>
      </c>
    </row>
    <row r="33" spans="1:7" x14ac:dyDescent="0.2">
      <c r="A33" s="39" t="s">
        <v>38</v>
      </c>
      <c r="B33" s="42">
        <f>SUM(B34:B42)</f>
        <v>52006104.399999999</v>
      </c>
      <c r="C33" s="42">
        <f>SUM(C34:C42)</f>
        <v>674760</v>
      </c>
      <c r="D33" s="42">
        <f t="shared" si="0"/>
        <v>52680864.399999999</v>
      </c>
      <c r="E33" s="42">
        <f>SUM(E34:E42)</f>
        <v>10944015.41</v>
      </c>
      <c r="F33" s="42">
        <f>SUM(F34:F42)</f>
        <v>10944015.41</v>
      </c>
      <c r="G33" s="42">
        <f t="shared" si="1"/>
        <v>41736848.989999995</v>
      </c>
    </row>
    <row r="34" spans="1:7" x14ac:dyDescent="0.2">
      <c r="A34" s="36" t="s">
        <v>39</v>
      </c>
      <c r="B34" s="41">
        <v>25060087.57</v>
      </c>
      <c r="C34" s="41">
        <v>0</v>
      </c>
      <c r="D34" s="41">
        <f t="shared" si="0"/>
        <v>25060087.57</v>
      </c>
      <c r="E34" s="41">
        <v>5170523.51</v>
      </c>
      <c r="F34" s="41">
        <v>5170523.51</v>
      </c>
      <c r="G34" s="41">
        <f t="shared" si="1"/>
        <v>19889564.060000002</v>
      </c>
    </row>
    <row r="35" spans="1:7" x14ac:dyDescent="0.2">
      <c r="A35" s="36" t="s">
        <v>40</v>
      </c>
      <c r="B35" s="41">
        <v>0</v>
      </c>
      <c r="C35" s="41">
        <v>0</v>
      </c>
      <c r="D35" s="41">
        <f t="shared" si="0"/>
        <v>0</v>
      </c>
      <c r="E35" s="41">
        <v>0</v>
      </c>
      <c r="F35" s="41">
        <v>0</v>
      </c>
      <c r="G35" s="41">
        <f t="shared" si="1"/>
        <v>0</v>
      </c>
    </row>
    <row r="36" spans="1:7" x14ac:dyDescent="0.2">
      <c r="A36" s="36" t="s">
        <v>41</v>
      </c>
      <c r="B36" s="41">
        <v>0</v>
      </c>
      <c r="C36" s="41">
        <v>0</v>
      </c>
      <c r="D36" s="41">
        <f t="shared" si="0"/>
        <v>0</v>
      </c>
      <c r="E36" s="41">
        <v>0</v>
      </c>
      <c r="F36" s="41">
        <v>0</v>
      </c>
      <c r="G36" s="41">
        <f t="shared" si="1"/>
        <v>0</v>
      </c>
    </row>
    <row r="37" spans="1:7" x14ac:dyDescent="0.2">
      <c r="A37" s="36" t="s">
        <v>42</v>
      </c>
      <c r="B37" s="41">
        <v>8350000</v>
      </c>
      <c r="C37" s="41">
        <v>674760</v>
      </c>
      <c r="D37" s="41">
        <f t="shared" si="0"/>
        <v>9024760</v>
      </c>
      <c r="E37" s="41">
        <v>1336309.82</v>
      </c>
      <c r="F37" s="41">
        <v>1336309.82</v>
      </c>
      <c r="G37" s="41">
        <f t="shared" si="1"/>
        <v>7688450.1799999997</v>
      </c>
    </row>
    <row r="38" spans="1:7" x14ac:dyDescent="0.2">
      <c r="A38" s="36" t="s">
        <v>43</v>
      </c>
      <c r="B38" s="41">
        <v>18596016.829999998</v>
      </c>
      <c r="C38" s="41">
        <v>0</v>
      </c>
      <c r="D38" s="41">
        <f t="shared" si="0"/>
        <v>18596016.829999998</v>
      </c>
      <c r="E38" s="41">
        <v>4437182.08</v>
      </c>
      <c r="F38" s="41">
        <v>4437182.08</v>
      </c>
      <c r="G38" s="41">
        <f t="shared" si="1"/>
        <v>14158834.749999998</v>
      </c>
    </row>
    <row r="39" spans="1:7" x14ac:dyDescent="0.2">
      <c r="A39" s="36" t="s">
        <v>44</v>
      </c>
      <c r="B39" s="41">
        <v>0</v>
      </c>
      <c r="C39" s="41">
        <v>0</v>
      </c>
      <c r="D39" s="41">
        <f t="shared" si="0"/>
        <v>0</v>
      </c>
      <c r="E39" s="41">
        <v>0</v>
      </c>
      <c r="F39" s="41">
        <v>0</v>
      </c>
      <c r="G39" s="41">
        <f t="shared" si="1"/>
        <v>0</v>
      </c>
    </row>
    <row r="40" spans="1:7" x14ac:dyDescent="0.2">
      <c r="A40" s="36" t="s">
        <v>45</v>
      </c>
      <c r="B40" s="41">
        <v>0</v>
      </c>
      <c r="C40" s="41">
        <v>0</v>
      </c>
      <c r="D40" s="41">
        <f t="shared" si="0"/>
        <v>0</v>
      </c>
      <c r="E40" s="41">
        <v>0</v>
      </c>
      <c r="F40" s="41">
        <v>0</v>
      </c>
      <c r="G40" s="41">
        <f t="shared" si="1"/>
        <v>0</v>
      </c>
    </row>
    <row r="41" spans="1:7" x14ac:dyDescent="0.2">
      <c r="A41" s="36" t="s">
        <v>46</v>
      </c>
      <c r="B41" s="41">
        <v>0</v>
      </c>
      <c r="C41" s="41">
        <v>0</v>
      </c>
      <c r="D41" s="41">
        <f t="shared" si="0"/>
        <v>0</v>
      </c>
      <c r="E41" s="41">
        <v>0</v>
      </c>
      <c r="F41" s="41">
        <v>0</v>
      </c>
      <c r="G41" s="41">
        <f t="shared" si="1"/>
        <v>0</v>
      </c>
    </row>
    <row r="42" spans="1:7" x14ac:dyDescent="0.2">
      <c r="A42" s="36" t="s">
        <v>47</v>
      </c>
      <c r="B42" s="41">
        <v>0</v>
      </c>
      <c r="C42" s="41">
        <v>0</v>
      </c>
      <c r="D42" s="41">
        <f t="shared" si="0"/>
        <v>0</v>
      </c>
      <c r="E42" s="41">
        <v>0</v>
      </c>
      <c r="F42" s="41">
        <v>0</v>
      </c>
      <c r="G42" s="41">
        <f t="shared" si="1"/>
        <v>0</v>
      </c>
    </row>
    <row r="43" spans="1:7" x14ac:dyDescent="0.2">
      <c r="A43" s="39" t="s">
        <v>48</v>
      </c>
      <c r="B43" s="42">
        <f>SUM(B44:B52)</f>
        <v>290000</v>
      </c>
      <c r="C43" s="42">
        <f>SUM(C44:C52)</f>
        <v>926644.04</v>
      </c>
      <c r="D43" s="42">
        <f t="shared" si="0"/>
        <v>1216644.04</v>
      </c>
      <c r="E43" s="42">
        <f>SUM(E44:E52)</f>
        <v>544646</v>
      </c>
      <c r="F43" s="42">
        <f>SUM(F44:F52)</f>
        <v>544646</v>
      </c>
      <c r="G43" s="42">
        <f t="shared" si="1"/>
        <v>671998.04</v>
      </c>
    </row>
    <row r="44" spans="1:7" x14ac:dyDescent="0.2">
      <c r="A44" s="36" t="s">
        <v>49</v>
      </c>
      <c r="B44" s="41">
        <v>0</v>
      </c>
      <c r="C44" s="41">
        <v>433880</v>
      </c>
      <c r="D44" s="41">
        <f t="shared" si="0"/>
        <v>433880</v>
      </c>
      <c r="E44" s="41">
        <v>125201.96</v>
      </c>
      <c r="F44" s="41">
        <v>125201.96</v>
      </c>
      <c r="G44" s="41">
        <f t="shared" si="1"/>
        <v>308678.03999999998</v>
      </c>
    </row>
    <row r="45" spans="1:7" x14ac:dyDescent="0.2">
      <c r="A45" s="36" t="s">
        <v>50</v>
      </c>
      <c r="B45" s="41">
        <v>100000</v>
      </c>
      <c r="C45" s="41">
        <v>13320</v>
      </c>
      <c r="D45" s="41">
        <f t="shared" si="0"/>
        <v>113320</v>
      </c>
      <c r="E45" s="41">
        <v>0</v>
      </c>
      <c r="F45" s="41">
        <v>0</v>
      </c>
      <c r="G45" s="41">
        <f t="shared" si="1"/>
        <v>113320</v>
      </c>
    </row>
    <row r="46" spans="1:7" x14ac:dyDescent="0.2">
      <c r="A46" s="36" t="s">
        <v>51</v>
      </c>
      <c r="B46" s="41">
        <v>0</v>
      </c>
      <c r="C46" s="41">
        <v>0</v>
      </c>
      <c r="D46" s="41">
        <f t="shared" si="0"/>
        <v>0</v>
      </c>
      <c r="E46" s="41">
        <v>0</v>
      </c>
      <c r="F46" s="41">
        <v>0</v>
      </c>
      <c r="G46" s="41">
        <f t="shared" si="1"/>
        <v>0</v>
      </c>
    </row>
    <row r="47" spans="1:7" x14ac:dyDescent="0.2">
      <c r="A47" s="36" t="s">
        <v>52</v>
      </c>
      <c r="B47" s="41">
        <v>0</v>
      </c>
      <c r="C47" s="41">
        <v>0</v>
      </c>
      <c r="D47" s="41">
        <f t="shared" si="0"/>
        <v>0</v>
      </c>
      <c r="E47" s="41">
        <v>0</v>
      </c>
      <c r="F47" s="41">
        <v>0</v>
      </c>
      <c r="G47" s="41">
        <f t="shared" si="1"/>
        <v>0</v>
      </c>
    </row>
    <row r="48" spans="1:7" x14ac:dyDescent="0.2">
      <c r="A48" s="36" t="s">
        <v>53</v>
      </c>
      <c r="B48" s="41">
        <v>0</v>
      </c>
      <c r="C48" s="41">
        <v>0</v>
      </c>
      <c r="D48" s="41">
        <f t="shared" si="0"/>
        <v>0</v>
      </c>
      <c r="E48" s="41">
        <v>0</v>
      </c>
      <c r="F48" s="41">
        <v>0</v>
      </c>
      <c r="G48" s="41">
        <f t="shared" si="1"/>
        <v>0</v>
      </c>
    </row>
    <row r="49" spans="1:7" x14ac:dyDescent="0.2">
      <c r="A49" s="36" t="s">
        <v>54</v>
      </c>
      <c r="B49" s="41">
        <v>190000</v>
      </c>
      <c r="C49" s="41">
        <v>479444.04</v>
      </c>
      <c r="D49" s="41">
        <f t="shared" si="0"/>
        <v>669444.04</v>
      </c>
      <c r="E49" s="41">
        <v>419444.04</v>
      </c>
      <c r="F49" s="41">
        <v>419444.04</v>
      </c>
      <c r="G49" s="41">
        <f t="shared" si="1"/>
        <v>250000.00000000006</v>
      </c>
    </row>
    <row r="50" spans="1:7" x14ac:dyDescent="0.2">
      <c r="A50" s="36" t="s">
        <v>55</v>
      </c>
      <c r="B50" s="41">
        <v>0</v>
      </c>
      <c r="C50" s="41">
        <v>0</v>
      </c>
      <c r="D50" s="41">
        <f t="shared" si="0"/>
        <v>0</v>
      </c>
      <c r="E50" s="41">
        <v>0</v>
      </c>
      <c r="F50" s="41">
        <v>0</v>
      </c>
      <c r="G50" s="41">
        <f t="shared" si="1"/>
        <v>0</v>
      </c>
    </row>
    <row r="51" spans="1:7" x14ac:dyDescent="0.2">
      <c r="A51" s="36" t="s">
        <v>56</v>
      </c>
      <c r="B51" s="41">
        <v>0</v>
      </c>
      <c r="C51" s="41">
        <v>0</v>
      </c>
      <c r="D51" s="41">
        <f t="shared" si="0"/>
        <v>0</v>
      </c>
      <c r="E51" s="41">
        <v>0</v>
      </c>
      <c r="F51" s="41">
        <v>0</v>
      </c>
      <c r="G51" s="41">
        <f t="shared" si="1"/>
        <v>0</v>
      </c>
    </row>
    <row r="52" spans="1:7" x14ac:dyDescent="0.2">
      <c r="A52" s="36" t="s">
        <v>57</v>
      </c>
      <c r="B52" s="41">
        <v>0</v>
      </c>
      <c r="C52" s="41">
        <v>0</v>
      </c>
      <c r="D52" s="41">
        <f t="shared" si="0"/>
        <v>0</v>
      </c>
      <c r="E52" s="41">
        <v>0</v>
      </c>
      <c r="F52" s="41">
        <v>0</v>
      </c>
      <c r="G52" s="41">
        <f t="shared" si="1"/>
        <v>0</v>
      </c>
    </row>
    <row r="53" spans="1:7" x14ac:dyDescent="0.2">
      <c r="A53" s="39" t="s">
        <v>58</v>
      </c>
      <c r="B53" s="42">
        <f>SUM(B54:B56)</f>
        <v>141874269.49000001</v>
      </c>
      <c r="C53" s="42">
        <f>SUM(C54:C56)</f>
        <v>8415724.1699999999</v>
      </c>
      <c r="D53" s="42">
        <f t="shared" si="0"/>
        <v>150289993.66</v>
      </c>
      <c r="E53" s="42">
        <f>SUM(E54:E56)</f>
        <v>9947869.1799999997</v>
      </c>
      <c r="F53" s="42">
        <f>SUM(F54:F56)</f>
        <v>9947869.1799999997</v>
      </c>
      <c r="G53" s="42">
        <f t="shared" si="1"/>
        <v>140342124.47999999</v>
      </c>
    </row>
    <row r="54" spans="1:7" x14ac:dyDescent="0.2">
      <c r="A54" s="36" t="s">
        <v>59</v>
      </c>
      <c r="B54" s="41">
        <v>108238146.7</v>
      </c>
      <c r="C54" s="41">
        <v>7114722.1399999997</v>
      </c>
      <c r="D54" s="41">
        <f t="shared" si="0"/>
        <v>115352868.84</v>
      </c>
      <c r="E54" s="41">
        <v>5079948.1500000004</v>
      </c>
      <c r="F54" s="41">
        <v>5079948.1500000004</v>
      </c>
      <c r="G54" s="41">
        <f t="shared" si="1"/>
        <v>110272920.69</v>
      </c>
    </row>
    <row r="55" spans="1:7" x14ac:dyDescent="0.2">
      <c r="A55" s="36" t="s">
        <v>60</v>
      </c>
      <c r="B55" s="41">
        <v>33297417.190000001</v>
      </c>
      <c r="C55" s="41">
        <v>-1060292.3700000001</v>
      </c>
      <c r="D55" s="41">
        <f t="shared" si="0"/>
        <v>32237124.82</v>
      </c>
      <c r="E55" s="41">
        <v>4867921.03</v>
      </c>
      <c r="F55" s="41">
        <v>4867921.03</v>
      </c>
      <c r="G55" s="41">
        <f t="shared" si="1"/>
        <v>27369203.789999999</v>
      </c>
    </row>
    <row r="56" spans="1:7" x14ac:dyDescent="0.2">
      <c r="A56" s="36" t="s">
        <v>61</v>
      </c>
      <c r="B56" s="41">
        <v>338705.6</v>
      </c>
      <c r="C56" s="41">
        <v>2361294.4</v>
      </c>
      <c r="D56" s="41">
        <f t="shared" si="0"/>
        <v>2700000</v>
      </c>
      <c r="E56" s="41">
        <v>0</v>
      </c>
      <c r="F56" s="41">
        <v>0</v>
      </c>
      <c r="G56" s="41">
        <f t="shared" si="1"/>
        <v>2700000</v>
      </c>
    </row>
    <row r="57" spans="1:7" x14ac:dyDescent="0.2">
      <c r="A57" s="39" t="s">
        <v>62</v>
      </c>
      <c r="B57" s="42">
        <f>SUM(B58:B64)</f>
        <v>68938772.370000005</v>
      </c>
      <c r="C57" s="42">
        <f>SUM(C58:C64)</f>
        <v>631360.31000000006</v>
      </c>
      <c r="D57" s="42">
        <f t="shared" si="0"/>
        <v>69570132.680000007</v>
      </c>
      <c r="E57" s="42">
        <f>SUM(E58:E64)</f>
        <v>0</v>
      </c>
      <c r="F57" s="42">
        <f>SUM(F58:F64)</f>
        <v>0</v>
      </c>
      <c r="G57" s="42">
        <f t="shared" si="1"/>
        <v>69570132.680000007</v>
      </c>
    </row>
    <row r="58" spans="1:7" x14ac:dyDescent="0.2">
      <c r="A58" s="36" t="s">
        <v>63</v>
      </c>
      <c r="B58" s="41">
        <v>0</v>
      </c>
      <c r="C58" s="41">
        <v>0</v>
      </c>
      <c r="D58" s="41">
        <f t="shared" si="0"/>
        <v>0</v>
      </c>
      <c r="E58" s="41">
        <v>0</v>
      </c>
      <c r="F58" s="41">
        <v>0</v>
      </c>
      <c r="G58" s="41">
        <f t="shared" si="1"/>
        <v>0</v>
      </c>
    </row>
    <row r="59" spans="1:7" x14ac:dyDescent="0.2">
      <c r="A59" s="36" t="s">
        <v>64</v>
      </c>
      <c r="B59" s="41">
        <v>0</v>
      </c>
      <c r="C59" s="41">
        <v>0</v>
      </c>
      <c r="D59" s="41">
        <f t="shared" si="0"/>
        <v>0</v>
      </c>
      <c r="E59" s="41">
        <v>0</v>
      </c>
      <c r="F59" s="41">
        <v>0</v>
      </c>
      <c r="G59" s="41">
        <f t="shared" si="1"/>
        <v>0</v>
      </c>
    </row>
    <row r="60" spans="1:7" x14ac:dyDescent="0.2">
      <c r="A60" s="36" t="s">
        <v>65</v>
      </c>
      <c r="B60" s="41">
        <v>0</v>
      </c>
      <c r="C60" s="41">
        <v>0</v>
      </c>
      <c r="D60" s="41">
        <f t="shared" si="0"/>
        <v>0</v>
      </c>
      <c r="E60" s="41">
        <v>0</v>
      </c>
      <c r="F60" s="41">
        <v>0</v>
      </c>
      <c r="G60" s="41">
        <f t="shared" si="1"/>
        <v>0</v>
      </c>
    </row>
    <row r="61" spans="1:7" x14ac:dyDescent="0.2">
      <c r="A61" s="36" t="s">
        <v>66</v>
      </c>
      <c r="B61" s="41">
        <v>0</v>
      </c>
      <c r="C61" s="41">
        <v>0</v>
      </c>
      <c r="D61" s="41">
        <f t="shared" si="0"/>
        <v>0</v>
      </c>
      <c r="E61" s="41">
        <v>0</v>
      </c>
      <c r="F61" s="41">
        <v>0</v>
      </c>
      <c r="G61" s="41">
        <f t="shared" si="1"/>
        <v>0</v>
      </c>
    </row>
    <row r="62" spans="1:7" x14ac:dyDescent="0.2">
      <c r="A62" s="36" t="s">
        <v>67</v>
      </c>
      <c r="B62" s="41">
        <v>0</v>
      </c>
      <c r="C62" s="41">
        <v>0</v>
      </c>
      <c r="D62" s="41">
        <f t="shared" si="0"/>
        <v>0</v>
      </c>
      <c r="E62" s="41">
        <v>0</v>
      </c>
      <c r="F62" s="41">
        <v>0</v>
      </c>
      <c r="G62" s="41">
        <f t="shared" si="1"/>
        <v>0</v>
      </c>
    </row>
    <row r="63" spans="1:7" x14ac:dyDescent="0.2">
      <c r="A63" s="36" t="s">
        <v>68</v>
      </c>
      <c r="B63" s="41">
        <v>0</v>
      </c>
      <c r="C63" s="41">
        <v>0</v>
      </c>
      <c r="D63" s="41">
        <f t="shared" si="0"/>
        <v>0</v>
      </c>
      <c r="E63" s="41">
        <v>0</v>
      </c>
      <c r="F63" s="41">
        <v>0</v>
      </c>
      <c r="G63" s="41">
        <f t="shared" si="1"/>
        <v>0</v>
      </c>
    </row>
    <row r="64" spans="1:7" x14ac:dyDescent="0.2">
      <c r="A64" s="36" t="s">
        <v>69</v>
      </c>
      <c r="B64" s="41">
        <v>68938772.370000005</v>
      </c>
      <c r="C64" s="41">
        <v>631360.31000000006</v>
      </c>
      <c r="D64" s="41">
        <f t="shared" si="0"/>
        <v>69570132.680000007</v>
      </c>
      <c r="E64" s="41">
        <v>0</v>
      </c>
      <c r="F64" s="41">
        <v>0</v>
      </c>
      <c r="G64" s="41">
        <f t="shared" si="1"/>
        <v>69570132.680000007</v>
      </c>
    </row>
    <row r="65" spans="1:7" x14ac:dyDescent="0.2">
      <c r="A65" s="39" t="s">
        <v>70</v>
      </c>
      <c r="B65" s="42">
        <f>SUM(B66:B68)</f>
        <v>100000</v>
      </c>
      <c r="C65" s="42">
        <f>SUM(C66:C68)</f>
        <v>2400000</v>
      </c>
      <c r="D65" s="42">
        <f t="shared" si="0"/>
        <v>2500000</v>
      </c>
      <c r="E65" s="42">
        <f>SUM(E66:E68)</f>
        <v>0</v>
      </c>
      <c r="F65" s="42">
        <f>SUM(F66:F68)</f>
        <v>0</v>
      </c>
      <c r="G65" s="42">
        <f t="shared" si="1"/>
        <v>2500000</v>
      </c>
    </row>
    <row r="66" spans="1:7" x14ac:dyDescent="0.2">
      <c r="A66" s="36" t="s">
        <v>71</v>
      </c>
      <c r="B66" s="41">
        <v>0</v>
      </c>
      <c r="C66" s="41">
        <v>0</v>
      </c>
      <c r="D66" s="41">
        <f t="shared" si="0"/>
        <v>0</v>
      </c>
      <c r="E66" s="41">
        <v>0</v>
      </c>
      <c r="F66" s="41">
        <v>0</v>
      </c>
      <c r="G66" s="41">
        <f t="shared" si="1"/>
        <v>0</v>
      </c>
    </row>
    <row r="67" spans="1:7" x14ac:dyDescent="0.2">
      <c r="A67" s="36" t="s">
        <v>72</v>
      </c>
      <c r="B67" s="41">
        <v>0</v>
      </c>
      <c r="C67" s="41">
        <v>0</v>
      </c>
      <c r="D67" s="41">
        <f t="shared" si="0"/>
        <v>0</v>
      </c>
      <c r="E67" s="41">
        <v>0</v>
      </c>
      <c r="F67" s="41">
        <v>0</v>
      </c>
      <c r="G67" s="41">
        <f t="shared" si="1"/>
        <v>0</v>
      </c>
    </row>
    <row r="68" spans="1:7" x14ac:dyDescent="0.2">
      <c r="A68" s="36" t="s">
        <v>73</v>
      </c>
      <c r="B68" s="41">
        <v>100000</v>
      </c>
      <c r="C68" s="41">
        <v>2400000</v>
      </c>
      <c r="D68" s="41">
        <f t="shared" si="0"/>
        <v>2500000</v>
      </c>
      <c r="E68" s="41">
        <v>0</v>
      </c>
      <c r="F68" s="41">
        <v>0</v>
      </c>
      <c r="G68" s="41">
        <f t="shared" si="1"/>
        <v>2500000</v>
      </c>
    </row>
    <row r="69" spans="1:7" x14ac:dyDescent="0.2">
      <c r="A69" s="39" t="s">
        <v>74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6" t="s">
        <v>75</v>
      </c>
      <c r="B70" s="41">
        <v>0</v>
      </c>
      <c r="C70" s="41">
        <v>0</v>
      </c>
      <c r="D70" s="41">
        <f t="shared" ref="D70:D76" si="2">B70+C70</f>
        <v>0</v>
      </c>
      <c r="E70" s="41">
        <v>0</v>
      </c>
      <c r="F70" s="41">
        <v>0</v>
      </c>
      <c r="G70" s="41">
        <f t="shared" ref="G70:G76" si="3">D70-E70</f>
        <v>0</v>
      </c>
    </row>
    <row r="71" spans="1:7" x14ac:dyDescent="0.2">
      <c r="A71" s="36" t="s">
        <v>76</v>
      </c>
      <c r="B71" s="41">
        <v>0</v>
      </c>
      <c r="C71" s="41">
        <v>0</v>
      </c>
      <c r="D71" s="41">
        <f t="shared" si="2"/>
        <v>0</v>
      </c>
      <c r="E71" s="41">
        <v>0</v>
      </c>
      <c r="F71" s="41">
        <v>0</v>
      </c>
      <c r="G71" s="41">
        <f t="shared" si="3"/>
        <v>0</v>
      </c>
    </row>
    <row r="72" spans="1:7" x14ac:dyDescent="0.2">
      <c r="A72" s="36" t="s">
        <v>77</v>
      </c>
      <c r="B72" s="41">
        <v>0</v>
      </c>
      <c r="C72" s="41">
        <v>0</v>
      </c>
      <c r="D72" s="41">
        <f t="shared" si="2"/>
        <v>0</v>
      </c>
      <c r="E72" s="41">
        <v>0</v>
      </c>
      <c r="F72" s="41">
        <v>0</v>
      </c>
      <c r="G72" s="41">
        <f t="shared" si="3"/>
        <v>0</v>
      </c>
    </row>
    <row r="73" spans="1:7" x14ac:dyDescent="0.2">
      <c r="A73" s="36" t="s">
        <v>78</v>
      </c>
      <c r="B73" s="41">
        <v>0</v>
      </c>
      <c r="C73" s="41">
        <v>0</v>
      </c>
      <c r="D73" s="41">
        <f t="shared" si="2"/>
        <v>0</v>
      </c>
      <c r="E73" s="41">
        <v>0</v>
      </c>
      <c r="F73" s="41">
        <v>0</v>
      </c>
      <c r="G73" s="41">
        <f t="shared" si="3"/>
        <v>0</v>
      </c>
    </row>
    <row r="74" spans="1:7" x14ac:dyDescent="0.2">
      <c r="A74" s="36" t="s">
        <v>79</v>
      </c>
      <c r="B74" s="41">
        <v>0</v>
      </c>
      <c r="C74" s="41">
        <v>0</v>
      </c>
      <c r="D74" s="41">
        <f t="shared" si="2"/>
        <v>0</v>
      </c>
      <c r="E74" s="41">
        <v>0</v>
      </c>
      <c r="F74" s="41">
        <v>0</v>
      </c>
      <c r="G74" s="41">
        <f t="shared" si="3"/>
        <v>0</v>
      </c>
    </row>
    <row r="75" spans="1:7" x14ac:dyDescent="0.2">
      <c r="A75" s="36" t="s">
        <v>80</v>
      </c>
      <c r="B75" s="41">
        <v>0</v>
      </c>
      <c r="C75" s="41">
        <v>0</v>
      </c>
      <c r="D75" s="41">
        <f t="shared" si="2"/>
        <v>0</v>
      </c>
      <c r="E75" s="41">
        <v>0</v>
      </c>
      <c r="F75" s="41">
        <v>0</v>
      </c>
      <c r="G75" s="41">
        <f t="shared" si="3"/>
        <v>0</v>
      </c>
    </row>
    <row r="76" spans="1:7" x14ac:dyDescent="0.2">
      <c r="A76" s="37" t="s">
        <v>81</v>
      </c>
      <c r="B76" s="43">
        <v>0</v>
      </c>
      <c r="C76" s="43">
        <v>0</v>
      </c>
      <c r="D76" s="43">
        <f t="shared" si="2"/>
        <v>0</v>
      </c>
      <c r="E76" s="43">
        <v>0</v>
      </c>
      <c r="F76" s="43">
        <v>0</v>
      </c>
      <c r="G76" s="43">
        <f t="shared" si="3"/>
        <v>0</v>
      </c>
    </row>
    <row r="77" spans="1:7" x14ac:dyDescent="0.2">
      <c r="A77" s="38" t="s">
        <v>82</v>
      </c>
      <c r="B77" s="44">
        <f t="shared" ref="B77:G77" si="4">SUM(B5+B13+B23+B33+B43+B53+B57+B65+B69)</f>
        <v>528261041.86000001</v>
      </c>
      <c r="C77" s="44">
        <f t="shared" si="4"/>
        <v>39739666.380000003</v>
      </c>
      <c r="D77" s="44">
        <f t="shared" si="4"/>
        <v>568000708.24000001</v>
      </c>
      <c r="E77" s="44">
        <f t="shared" si="4"/>
        <v>76708597.310000002</v>
      </c>
      <c r="F77" s="44">
        <f t="shared" si="4"/>
        <v>76708597.310000002</v>
      </c>
      <c r="G77" s="44">
        <f t="shared" si="4"/>
        <v>491292110.93000001</v>
      </c>
    </row>
    <row r="79" spans="1:7" x14ac:dyDescent="0.2">
      <c r="A79" s="50" t="s">
        <v>176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68" t="s">
        <v>129</v>
      </c>
      <c r="B1" s="69"/>
      <c r="C1" s="69"/>
      <c r="D1" s="69"/>
      <c r="E1" s="69"/>
      <c r="F1" s="69"/>
      <c r="G1" s="70"/>
    </row>
    <row r="2" spans="1:7" x14ac:dyDescent="0.2">
      <c r="A2" s="22"/>
      <c r="B2" s="25" t="s">
        <v>0</v>
      </c>
      <c r="C2" s="26"/>
      <c r="D2" s="26"/>
      <c r="E2" s="26"/>
      <c r="F2" s="27"/>
      <c r="G2" s="7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7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8"/>
      <c r="C5" s="8"/>
      <c r="D5" s="8"/>
      <c r="E5" s="8"/>
      <c r="F5" s="8"/>
      <c r="G5" s="8"/>
    </row>
    <row r="6" spans="1:7" x14ac:dyDescent="0.2">
      <c r="A6" s="33" t="s">
        <v>83</v>
      </c>
      <c r="B6" s="45">
        <v>367400755.54000002</v>
      </c>
      <c r="C6" s="45">
        <v>27997298.170000002</v>
      </c>
      <c r="D6" s="45">
        <v>395398053.71000004</v>
      </c>
      <c r="E6" s="45">
        <v>61778900.049999997</v>
      </c>
      <c r="F6" s="45">
        <v>61778900.049999997</v>
      </c>
      <c r="G6" s="45">
        <v>333619153.66000003</v>
      </c>
    </row>
    <row r="7" spans="1:7" x14ac:dyDescent="0.2">
      <c r="A7" s="33"/>
      <c r="B7" s="9"/>
      <c r="C7" s="9"/>
      <c r="D7" s="9"/>
      <c r="E7" s="9"/>
      <c r="F7" s="9"/>
      <c r="G7" s="9"/>
    </row>
    <row r="8" spans="1:7" x14ac:dyDescent="0.2">
      <c r="A8" s="33" t="s">
        <v>84</v>
      </c>
      <c r="B8" s="46">
        <v>142264269.49000001</v>
      </c>
      <c r="C8" s="46">
        <v>11742368.210000001</v>
      </c>
      <c r="D8" s="46">
        <v>154006637.70000002</v>
      </c>
      <c r="E8" s="46">
        <v>10492515.18</v>
      </c>
      <c r="F8" s="46">
        <v>10492515.18</v>
      </c>
      <c r="G8" s="46">
        <v>143514122.52000001</v>
      </c>
    </row>
    <row r="9" spans="1:7" x14ac:dyDescent="0.2">
      <c r="A9" s="33"/>
      <c r="B9" s="9"/>
      <c r="C9" s="9"/>
      <c r="D9" s="9"/>
      <c r="E9" s="9"/>
      <c r="F9" s="9"/>
      <c r="G9" s="9"/>
    </row>
    <row r="10" spans="1:7" x14ac:dyDescent="0.2">
      <c r="A10" s="33" t="s">
        <v>85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</row>
    <row r="11" spans="1:7" x14ac:dyDescent="0.2">
      <c r="A11" s="33"/>
      <c r="B11" s="9"/>
      <c r="C11" s="9"/>
      <c r="D11" s="9"/>
      <c r="E11" s="9"/>
      <c r="F11" s="9"/>
      <c r="G11" s="9"/>
    </row>
    <row r="12" spans="1:7" x14ac:dyDescent="0.2">
      <c r="A12" s="33" t="s">
        <v>43</v>
      </c>
      <c r="B12" s="48">
        <v>18596016.829999998</v>
      </c>
      <c r="C12" s="48">
        <v>0</v>
      </c>
      <c r="D12" s="48">
        <v>18596016.829999998</v>
      </c>
      <c r="E12" s="48">
        <v>4437182.08</v>
      </c>
      <c r="F12" s="48">
        <v>4437182.08</v>
      </c>
      <c r="G12" s="48">
        <v>14158834.749999998</v>
      </c>
    </row>
    <row r="13" spans="1:7" x14ac:dyDescent="0.2">
      <c r="A13" s="33"/>
      <c r="B13" s="9"/>
      <c r="C13" s="9"/>
      <c r="D13" s="9"/>
      <c r="E13" s="9"/>
      <c r="F13" s="9"/>
      <c r="G13" s="9"/>
    </row>
    <row r="14" spans="1:7" x14ac:dyDescent="0.2">
      <c r="A14" s="33" t="s">
        <v>71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">
      <c r="A15" s="34"/>
      <c r="B15" s="10"/>
      <c r="C15" s="10"/>
      <c r="D15" s="10"/>
      <c r="E15" s="10"/>
      <c r="F15" s="10"/>
      <c r="G15" s="10"/>
    </row>
    <row r="16" spans="1:7" x14ac:dyDescent="0.2">
      <c r="A16" s="35" t="s">
        <v>82</v>
      </c>
      <c r="B16" s="51">
        <v>528261041.86000001</v>
      </c>
      <c r="C16" s="51">
        <v>39739666.380000003</v>
      </c>
      <c r="D16" s="51">
        <v>568000708.24000013</v>
      </c>
      <c r="E16" s="51">
        <v>76708597.309999987</v>
      </c>
      <c r="F16" s="51">
        <v>76708597.309999987</v>
      </c>
      <c r="G16" s="51">
        <v>491292110.93000007</v>
      </c>
    </row>
    <row r="18" spans="1:1" x14ac:dyDescent="0.2">
      <c r="A18" s="50" t="s">
        <v>176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73" t="s">
        <v>130</v>
      </c>
      <c r="B1" s="74"/>
      <c r="C1" s="74"/>
      <c r="D1" s="74"/>
      <c r="E1" s="74"/>
      <c r="F1" s="74"/>
      <c r="G1" s="75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71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72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s="50" customFormat="1" x14ac:dyDescent="0.2">
      <c r="A7" s="53" t="s">
        <v>131</v>
      </c>
      <c r="B7" s="52">
        <v>11599428.4</v>
      </c>
      <c r="C7" s="52">
        <v>-3975.99</v>
      </c>
      <c r="D7" s="52">
        <v>11595452.41</v>
      </c>
      <c r="E7" s="52">
        <v>2267462.2400000002</v>
      </c>
      <c r="F7" s="52">
        <v>2267462.2400000002</v>
      </c>
      <c r="G7" s="52">
        <v>9327990.1699999999</v>
      </c>
    </row>
    <row r="8" spans="1:7" s="50" customFormat="1" x14ac:dyDescent="0.2">
      <c r="A8" s="53" t="s">
        <v>132</v>
      </c>
      <c r="B8" s="52">
        <v>4708027.63</v>
      </c>
      <c r="C8" s="52">
        <v>303484.75</v>
      </c>
      <c r="D8" s="52">
        <v>5011512.38</v>
      </c>
      <c r="E8" s="52">
        <v>1401676.35</v>
      </c>
      <c r="F8" s="52">
        <v>1401676.35</v>
      </c>
      <c r="G8" s="52">
        <v>3609836.03</v>
      </c>
    </row>
    <row r="9" spans="1:7" s="50" customFormat="1" x14ac:dyDescent="0.2">
      <c r="A9" s="53" t="s">
        <v>133</v>
      </c>
      <c r="B9" s="52">
        <v>1219567.76</v>
      </c>
      <c r="C9" s="52">
        <v>8462.7000000000007</v>
      </c>
      <c r="D9" s="52">
        <v>1228030.46</v>
      </c>
      <c r="E9" s="52">
        <v>227850.96</v>
      </c>
      <c r="F9" s="52">
        <v>227850.96</v>
      </c>
      <c r="G9" s="52">
        <v>1000179.5</v>
      </c>
    </row>
    <row r="10" spans="1:7" s="50" customFormat="1" x14ac:dyDescent="0.2">
      <c r="A10" s="53" t="s">
        <v>134</v>
      </c>
      <c r="B10" s="52">
        <v>5318646.0599999996</v>
      </c>
      <c r="C10" s="52">
        <v>7756.74</v>
      </c>
      <c r="D10" s="52">
        <v>5326402.8</v>
      </c>
      <c r="E10" s="52">
        <v>1439704.35</v>
      </c>
      <c r="F10" s="52">
        <v>1439704.35</v>
      </c>
      <c r="G10" s="52">
        <v>3886698.4499999997</v>
      </c>
    </row>
    <row r="11" spans="1:7" s="50" customFormat="1" x14ac:dyDescent="0.2">
      <c r="A11" s="53" t="s">
        <v>135</v>
      </c>
      <c r="B11" s="52">
        <v>1475665.44</v>
      </c>
      <c r="C11" s="52">
        <v>11798.74</v>
      </c>
      <c r="D11" s="52">
        <v>1487464.18</v>
      </c>
      <c r="E11" s="52">
        <v>289519.5</v>
      </c>
      <c r="F11" s="52">
        <v>289519.5</v>
      </c>
      <c r="G11" s="52">
        <v>1197944.68</v>
      </c>
    </row>
    <row r="12" spans="1:7" s="50" customFormat="1" x14ac:dyDescent="0.2">
      <c r="A12" s="53" t="s">
        <v>136</v>
      </c>
      <c r="B12" s="52">
        <v>4348127.7300000004</v>
      </c>
      <c r="C12" s="52">
        <v>85311</v>
      </c>
      <c r="D12" s="52">
        <v>4433438.7300000004</v>
      </c>
      <c r="E12" s="52">
        <v>1005909.16</v>
      </c>
      <c r="F12" s="52">
        <v>1005909.16</v>
      </c>
      <c r="G12" s="52">
        <v>3427529.5700000003</v>
      </c>
    </row>
    <row r="13" spans="1:7" s="50" customFormat="1" x14ac:dyDescent="0.2">
      <c r="A13" s="53" t="s">
        <v>137</v>
      </c>
      <c r="B13" s="52">
        <v>2371483.64</v>
      </c>
      <c r="C13" s="52">
        <v>117161.01</v>
      </c>
      <c r="D13" s="52">
        <v>2488644.65</v>
      </c>
      <c r="E13" s="52">
        <v>327278.53000000003</v>
      </c>
      <c r="F13" s="52">
        <v>327278.53000000003</v>
      </c>
      <c r="G13" s="52">
        <v>2161366.12</v>
      </c>
    </row>
    <row r="14" spans="1:7" s="50" customFormat="1" x14ac:dyDescent="0.2">
      <c r="A14" s="53" t="s">
        <v>138</v>
      </c>
      <c r="B14" s="52">
        <v>4793809.17</v>
      </c>
      <c r="C14" s="52">
        <v>240070.7</v>
      </c>
      <c r="D14" s="52">
        <v>5033879.87</v>
      </c>
      <c r="E14" s="52">
        <v>996582.88</v>
      </c>
      <c r="F14" s="52">
        <v>996582.88</v>
      </c>
      <c r="G14" s="52">
        <v>4037296.99</v>
      </c>
    </row>
    <row r="15" spans="1:7" s="50" customFormat="1" x14ac:dyDescent="0.2">
      <c r="A15" s="53" t="s">
        <v>139</v>
      </c>
      <c r="B15" s="52">
        <v>2436861.1800000002</v>
      </c>
      <c r="C15" s="52">
        <v>-159521.19</v>
      </c>
      <c r="D15" s="52">
        <v>2277339.9900000002</v>
      </c>
      <c r="E15" s="52">
        <v>428165.76</v>
      </c>
      <c r="F15" s="52">
        <v>428165.76</v>
      </c>
      <c r="G15" s="52">
        <v>1849174.2300000002</v>
      </c>
    </row>
    <row r="16" spans="1:7" s="50" customFormat="1" x14ac:dyDescent="0.2">
      <c r="A16" s="53" t="s">
        <v>140</v>
      </c>
      <c r="B16" s="52">
        <v>895706.16</v>
      </c>
      <c r="C16" s="52">
        <v>-7360</v>
      </c>
      <c r="D16" s="52">
        <v>888346.16</v>
      </c>
      <c r="E16" s="52">
        <v>161613.64000000001</v>
      </c>
      <c r="F16" s="52">
        <v>161613.64000000001</v>
      </c>
      <c r="G16" s="52">
        <v>726732.52</v>
      </c>
    </row>
    <row r="17" spans="1:7" s="50" customFormat="1" x14ac:dyDescent="0.2">
      <c r="A17" s="53" t="s">
        <v>141</v>
      </c>
      <c r="B17" s="52">
        <v>7699535.9800000004</v>
      </c>
      <c r="C17" s="52">
        <v>27660.13</v>
      </c>
      <c r="D17" s="52">
        <v>7727196.1100000003</v>
      </c>
      <c r="E17" s="52">
        <v>764048.24</v>
      </c>
      <c r="F17" s="52">
        <v>764048.24</v>
      </c>
      <c r="G17" s="52">
        <v>6963147.8700000001</v>
      </c>
    </row>
    <row r="18" spans="1:7" s="50" customFormat="1" x14ac:dyDescent="0.2">
      <c r="A18" s="53" t="s">
        <v>142</v>
      </c>
      <c r="B18" s="52">
        <v>463366.8</v>
      </c>
      <c r="C18" s="52">
        <v>43365.04</v>
      </c>
      <c r="D18" s="52">
        <v>506731.83999999997</v>
      </c>
      <c r="E18" s="52">
        <v>86783.24</v>
      </c>
      <c r="F18" s="52">
        <v>72783.490000000005</v>
      </c>
      <c r="G18" s="52">
        <v>419948.6</v>
      </c>
    </row>
    <row r="19" spans="1:7" s="50" customFormat="1" x14ac:dyDescent="0.2">
      <c r="A19" s="53" t="s">
        <v>143</v>
      </c>
      <c r="B19" s="52">
        <v>3558462.59</v>
      </c>
      <c r="C19" s="52">
        <v>160128.62</v>
      </c>
      <c r="D19" s="52">
        <v>3718591.21</v>
      </c>
      <c r="E19" s="52">
        <v>767218.43</v>
      </c>
      <c r="F19" s="52">
        <v>767218.43</v>
      </c>
      <c r="G19" s="52">
        <v>2951372.78</v>
      </c>
    </row>
    <row r="20" spans="1:7" s="50" customFormat="1" x14ac:dyDescent="0.2">
      <c r="A20" s="53" t="s">
        <v>144</v>
      </c>
      <c r="B20" s="52">
        <v>9343005.8399999999</v>
      </c>
      <c r="C20" s="52">
        <v>2439438.37</v>
      </c>
      <c r="D20" s="52">
        <v>11782444.210000001</v>
      </c>
      <c r="E20" s="52">
        <v>536766.68000000005</v>
      </c>
      <c r="F20" s="52">
        <v>536766.68000000005</v>
      </c>
      <c r="G20" s="52">
        <v>11245677.530000001</v>
      </c>
    </row>
    <row r="21" spans="1:7" s="50" customFormat="1" x14ac:dyDescent="0.2">
      <c r="A21" s="53" t="s">
        <v>145</v>
      </c>
      <c r="B21" s="52">
        <v>6556452.7699999996</v>
      </c>
      <c r="C21" s="52">
        <v>5626968.29</v>
      </c>
      <c r="D21" s="52">
        <v>12183421.059999999</v>
      </c>
      <c r="E21" s="52">
        <v>1753691.52</v>
      </c>
      <c r="F21" s="52">
        <v>1753691.52</v>
      </c>
      <c r="G21" s="52">
        <v>10429729.539999999</v>
      </c>
    </row>
    <row r="22" spans="1:7" s="50" customFormat="1" x14ac:dyDescent="0.2">
      <c r="A22" s="53" t="s">
        <v>146</v>
      </c>
      <c r="B22" s="52">
        <v>7863385.25</v>
      </c>
      <c r="C22" s="52">
        <v>1132005.7</v>
      </c>
      <c r="D22" s="52">
        <v>8995390.9499999993</v>
      </c>
      <c r="E22" s="52">
        <v>1529849.93</v>
      </c>
      <c r="F22" s="52">
        <v>1529849.93</v>
      </c>
      <c r="G22" s="52">
        <v>7465541.0199999996</v>
      </c>
    </row>
    <row r="23" spans="1:7" s="50" customFormat="1" x14ac:dyDescent="0.2">
      <c r="A23" s="53" t="s">
        <v>147</v>
      </c>
      <c r="B23" s="52">
        <v>20673332.739999998</v>
      </c>
      <c r="C23" s="52">
        <v>-4390.5200000000004</v>
      </c>
      <c r="D23" s="52">
        <v>20668942.219999999</v>
      </c>
      <c r="E23" s="52">
        <v>4831810.3</v>
      </c>
      <c r="F23" s="52">
        <v>4831810.3</v>
      </c>
      <c r="G23" s="52">
        <v>15837131.919999998</v>
      </c>
    </row>
    <row r="24" spans="1:7" s="50" customFormat="1" x14ac:dyDescent="0.2">
      <c r="A24" s="53" t="s">
        <v>148</v>
      </c>
      <c r="B24" s="52">
        <v>84711851.219999999</v>
      </c>
      <c r="C24" s="52">
        <v>-582253.85</v>
      </c>
      <c r="D24" s="52">
        <v>84129597.370000005</v>
      </c>
      <c r="E24" s="52">
        <v>14178782.68</v>
      </c>
      <c r="F24" s="52">
        <v>14178782.68</v>
      </c>
      <c r="G24" s="52">
        <v>69950814.689999998</v>
      </c>
    </row>
    <row r="25" spans="1:7" s="50" customFormat="1" x14ac:dyDescent="0.2">
      <c r="A25" s="53" t="s">
        <v>149</v>
      </c>
      <c r="B25" s="52">
        <v>13174282.17</v>
      </c>
      <c r="C25" s="52">
        <v>-74114.52</v>
      </c>
      <c r="D25" s="52">
        <v>13100167.65</v>
      </c>
      <c r="E25" s="52">
        <v>2503658.0699999998</v>
      </c>
      <c r="F25" s="52">
        <v>2503658.0699999998</v>
      </c>
      <c r="G25" s="52">
        <v>10596509.58</v>
      </c>
    </row>
    <row r="26" spans="1:7" s="50" customFormat="1" x14ac:dyDescent="0.2">
      <c r="A26" s="53" t="s">
        <v>150</v>
      </c>
      <c r="B26" s="52">
        <v>17187853.27</v>
      </c>
      <c r="C26" s="52">
        <v>-139358.41</v>
      </c>
      <c r="D26" s="52">
        <v>17048494.859999999</v>
      </c>
      <c r="E26" s="52">
        <v>860348.49</v>
      </c>
      <c r="F26" s="52">
        <v>860348.49</v>
      </c>
      <c r="G26" s="52">
        <v>16188146.369999999</v>
      </c>
    </row>
    <row r="27" spans="1:7" s="50" customFormat="1" x14ac:dyDescent="0.2">
      <c r="A27" s="53" t="s">
        <v>151</v>
      </c>
      <c r="B27" s="52">
        <v>7427814.1900000004</v>
      </c>
      <c r="C27" s="52">
        <v>199123.16</v>
      </c>
      <c r="D27" s="52">
        <v>7626937.3500000006</v>
      </c>
      <c r="E27" s="52">
        <v>405368.78</v>
      </c>
      <c r="F27" s="52">
        <v>405368.78</v>
      </c>
      <c r="G27" s="52">
        <v>7221568.5700000003</v>
      </c>
    </row>
    <row r="28" spans="1:7" s="50" customFormat="1" x14ac:dyDescent="0.2">
      <c r="A28" s="53" t="s">
        <v>152</v>
      </c>
      <c r="B28" s="52">
        <v>4494170.59</v>
      </c>
      <c r="C28" s="52">
        <v>163142.75</v>
      </c>
      <c r="D28" s="52">
        <v>4657313.34</v>
      </c>
      <c r="E28" s="52">
        <v>934726.25</v>
      </c>
      <c r="F28" s="52">
        <v>934726.25</v>
      </c>
      <c r="G28" s="52">
        <v>3722587.09</v>
      </c>
    </row>
    <row r="29" spans="1:7" s="50" customFormat="1" x14ac:dyDescent="0.2">
      <c r="A29" s="53" t="s">
        <v>153</v>
      </c>
      <c r="B29" s="52">
        <v>6492499.46</v>
      </c>
      <c r="C29" s="52">
        <v>-198681.96</v>
      </c>
      <c r="D29" s="52">
        <v>6293817.5</v>
      </c>
      <c r="E29" s="52">
        <v>1032413.94</v>
      </c>
      <c r="F29" s="52">
        <v>1032413.94</v>
      </c>
      <c r="G29" s="52">
        <v>5261403.5600000005</v>
      </c>
    </row>
    <row r="30" spans="1:7" s="50" customFormat="1" x14ac:dyDescent="0.2">
      <c r="A30" s="53" t="s">
        <v>154</v>
      </c>
      <c r="B30" s="52">
        <v>167084876.55000001</v>
      </c>
      <c r="C30" s="52">
        <v>8312112.4500000002</v>
      </c>
      <c r="D30" s="52">
        <v>175396989</v>
      </c>
      <c r="E30" s="52">
        <v>10950360.960000001</v>
      </c>
      <c r="F30" s="52">
        <v>10950360.960000001</v>
      </c>
      <c r="G30" s="52">
        <v>164446628.03999999</v>
      </c>
    </row>
    <row r="31" spans="1:7" s="50" customFormat="1" x14ac:dyDescent="0.2">
      <c r="A31" s="53" t="s">
        <v>155</v>
      </c>
      <c r="B31" s="52">
        <v>10259537.609999999</v>
      </c>
      <c r="C31" s="52">
        <v>308334.75</v>
      </c>
      <c r="D31" s="52">
        <v>10567872.359999999</v>
      </c>
      <c r="E31" s="52">
        <v>572083.16</v>
      </c>
      <c r="F31" s="52">
        <v>572083.16</v>
      </c>
      <c r="G31" s="52">
        <v>9995789.1999999993</v>
      </c>
    </row>
    <row r="32" spans="1:7" s="50" customFormat="1" x14ac:dyDescent="0.2">
      <c r="A32" s="53" t="s">
        <v>156</v>
      </c>
      <c r="B32" s="52">
        <v>4230454.62</v>
      </c>
      <c r="C32" s="52">
        <v>10821706.93</v>
      </c>
      <c r="D32" s="52">
        <v>15052161.550000001</v>
      </c>
      <c r="E32" s="52">
        <v>2580689.67</v>
      </c>
      <c r="F32" s="52">
        <v>2580689.67</v>
      </c>
      <c r="G32" s="52">
        <v>12471471.880000001</v>
      </c>
    </row>
    <row r="33" spans="1:7" s="50" customFormat="1" x14ac:dyDescent="0.2">
      <c r="A33" s="53" t="s">
        <v>157</v>
      </c>
      <c r="B33" s="52">
        <v>2883756.93</v>
      </c>
      <c r="C33" s="52">
        <v>-141733.03</v>
      </c>
      <c r="D33" s="52">
        <v>2742023.9000000004</v>
      </c>
      <c r="E33" s="52">
        <v>418840.91</v>
      </c>
      <c r="F33" s="52">
        <v>432840.66</v>
      </c>
      <c r="G33" s="52">
        <v>2323182.9900000002</v>
      </c>
    </row>
    <row r="34" spans="1:7" s="50" customFormat="1" x14ac:dyDescent="0.2">
      <c r="A34" s="53" t="s">
        <v>158</v>
      </c>
      <c r="B34" s="52">
        <v>5250000</v>
      </c>
      <c r="C34" s="52">
        <v>400760</v>
      </c>
      <c r="D34" s="52">
        <v>5650760</v>
      </c>
      <c r="E34" s="52">
        <v>678108.3</v>
      </c>
      <c r="F34" s="52">
        <v>678108.3</v>
      </c>
      <c r="G34" s="52">
        <v>4972651.7</v>
      </c>
    </row>
    <row r="35" spans="1:7" s="50" customFormat="1" x14ac:dyDescent="0.2">
      <c r="A35" s="53" t="s">
        <v>159</v>
      </c>
      <c r="B35" s="52">
        <v>2838972.14</v>
      </c>
      <c r="C35" s="52">
        <v>-18950.96</v>
      </c>
      <c r="D35" s="52">
        <v>2820021.18</v>
      </c>
      <c r="E35" s="52">
        <v>550096.04</v>
      </c>
      <c r="F35" s="52">
        <v>550096.04</v>
      </c>
      <c r="G35" s="52">
        <v>2269925.14</v>
      </c>
    </row>
    <row r="36" spans="1:7" s="50" customFormat="1" x14ac:dyDescent="0.2">
      <c r="A36" s="53" t="s">
        <v>160</v>
      </c>
      <c r="B36" s="52">
        <v>1857391.9</v>
      </c>
      <c r="C36" s="52">
        <v>5302.74</v>
      </c>
      <c r="D36" s="52">
        <v>1862694.64</v>
      </c>
      <c r="E36" s="52">
        <v>269379.62</v>
      </c>
      <c r="F36" s="52">
        <v>269379.62</v>
      </c>
      <c r="G36" s="52">
        <v>1593315.02</v>
      </c>
    </row>
    <row r="37" spans="1:7" s="50" customFormat="1" x14ac:dyDescent="0.2">
      <c r="A37" s="53" t="s">
        <v>161</v>
      </c>
      <c r="B37" s="52">
        <v>870336.95</v>
      </c>
      <c r="C37" s="52">
        <v>13628.44</v>
      </c>
      <c r="D37" s="52">
        <v>883965.3899999999</v>
      </c>
      <c r="E37" s="52">
        <v>167517.25</v>
      </c>
      <c r="F37" s="52">
        <v>167517.25</v>
      </c>
      <c r="G37" s="52">
        <v>716448.1399999999</v>
      </c>
    </row>
    <row r="38" spans="1:7" s="50" customFormat="1" x14ac:dyDescent="0.2">
      <c r="A38" s="53" t="s">
        <v>162</v>
      </c>
      <c r="B38" s="52">
        <v>5455866.6799999997</v>
      </c>
      <c r="C38" s="52">
        <v>197623.18</v>
      </c>
      <c r="D38" s="52">
        <v>5653489.8599999994</v>
      </c>
      <c r="E38" s="52">
        <v>1250356.1100000001</v>
      </c>
      <c r="F38" s="52">
        <v>1250356.1100000001</v>
      </c>
      <c r="G38" s="52">
        <v>4403133.7499999991</v>
      </c>
    </row>
    <row r="39" spans="1:7" s="50" customFormat="1" x14ac:dyDescent="0.2">
      <c r="A39" s="53" t="s">
        <v>163</v>
      </c>
      <c r="B39" s="52">
        <v>33571040.170000002</v>
      </c>
      <c r="C39" s="52">
        <v>359239.82</v>
      </c>
      <c r="D39" s="52">
        <v>33930279.990000002</v>
      </c>
      <c r="E39" s="52">
        <v>5148059.34</v>
      </c>
      <c r="F39" s="52">
        <v>5148059.34</v>
      </c>
      <c r="G39" s="52">
        <v>28782220.650000002</v>
      </c>
    </row>
    <row r="40" spans="1:7" s="50" customFormat="1" x14ac:dyDescent="0.2">
      <c r="A40" s="53" t="s">
        <v>164</v>
      </c>
      <c r="B40" s="52">
        <v>3529365.37</v>
      </c>
      <c r="C40" s="52">
        <v>242031.1</v>
      </c>
      <c r="D40" s="52">
        <v>3771396.47</v>
      </c>
      <c r="E40" s="52">
        <v>877596.93</v>
      </c>
      <c r="F40" s="52">
        <v>877596.93</v>
      </c>
      <c r="G40" s="52">
        <v>2893799.54</v>
      </c>
    </row>
    <row r="41" spans="1:7" s="50" customFormat="1" x14ac:dyDescent="0.2">
      <c r="A41" s="53" t="s">
        <v>165</v>
      </c>
      <c r="B41" s="52">
        <v>19522669.239999998</v>
      </c>
      <c r="C41" s="52">
        <v>9359639.0600000005</v>
      </c>
      <c r="D41" s="52">
        <v>28882308.299999997</v>
      </c>
      <c r="E41" s="52">
        <v>6026088.9100000001</v>
      </c>
      <c r="F41" s="52">
        <v>6026088.9100000001</v>
      </c>
      <c r="G41" s="52">
        <v>22856219.389999997</v>
      </c>
    </row>
    <row r="42" spans="1:7" s="50" customFormat="1" x14ac:dyDescent="0.2">
      <c r="A42" s="53" t="s">
        <v>166</v>
      </c>
      <c r="B42" s="52">
        <v>1601775.68</v>
      </c>
      <c r="C42" s="52">
        <v>-185043.18</v>
      </c>
      <c r="D42" s="52">
        <v>1416732.5</v>
      </c>
      <c r="E42" s="52">
        <v>253421.6</v>
      </c>
      <c r="F42" s="52">
        <v>253421.6</v>
      </c>
      <c r="G42" s="52">
        <v>1163310.8999999999</v>
      </c>
    </row>
    <row r="43" spans="1:7" s="50" customFormat="1" x14ac:dyDescent="0.2">
      <c r="A43" s="53" t="s">
        <v>167</v>
      </c>
      <c r="B43" s="52">
        <v>10512116.74</v>
      </c>
      <c r="C43" s="52">
        <v>-688883.39</v>
      </c>
      <c r="D43" s="52">
        <v>9823233.3499999996</v>
      </c>
      <c r="E43" s="52">
        <v>2357379.66</v>
      </c>
      <c r="F43" s="52">
        <v>2357379.66</v>
      </c>
      <c r="G43" s="52">
        <v>7465853.6899999995</v>
      </c>
    </row>
    <row r="44" spans="1:7" s="50" customFormat="1" x14ac:dyDescent="0.2">
      <c r="A44" s="53" t="s">
        <v>168</v>
      </c>
      <c r="B44" s="52">
        <v>3074561.58</v>
      </c>
      <c r="C44" s="52">
        <v>1252804.3999999999</v>
      </c>
      <c r="D44" s="52">
        <v>4327365.9800000004</v>
      </c>
      <c r="E44" s="52">
        <v>542701.46</v>
      </c>
      <c r="F44" s="52">
        <v>542701.46</v>
      </c>
      <c r="G44" s="52">
        <v>3784664.5200000005</v>
      </c>
    </row>
    <row r="45" spans="1:7" s="50" customFormat="1" x14ac:dyDescent="0.2">
      <c r="A45" s="53" t="s">
        <v>169</v>
      </c>
      <c r="B45" s="52">
        <v>1004983.06</v>
      </c>
      <c r="C45" s="52">
        <v>104872.81</v>
      </c>
      <c r="D45" s="52">
        <v>1109855.8700000001</v>
      </c>
      <c r="E45" s="52">
        <v>164163.96</v>
      </c>
      <c r="F45" s="52">
        <v>164163.96</v>
      </c>
      <c r="G45" s="52">
        <v>945691.91000000015</v>
      </c>
    </row>
    <row r="46" spans="1:7" s="50" customFormat="1" x14ac:dyDescent="0.2">
      <c r="A46" s="53" t="s">
        <v>170</v>
      </c>
      <c r="B46" s="52">
        <v>22999999.989999998</v>
      </c>
      <c r="C46" s="52">
        <v>0</v>
      </c>
      <c r="D46" s="52">
        <v>22999999.989999998</v>
      </c>
      <c r="E46" s="52">
        <v>4695523.5199999996</v>
      </c>
      <c r="F46" s="52">
        <v>4695523.5199999996</v>
      </c>
      <c r="G46" s="52">
        <v>18304476.469999999</v>
      </c>
    </row>
    <row r="47" spans="1:7" x14ac:dyDescent="0.2">
      <c r="A47" s="53" t="s">
        <v>171</v>
      </c>
      <c r="B47" s="52">
        <v>1900000.61</v>
      </c>
      <c r="C47" s="52">
        <v>0</v>
      </c>
      <c r="D47" s="52">
        <v>1900000.61</v>
      </c>
      <c r="E47" s="52">
        <v>474999.99</v>
      </c>
      <c r="F47" s="52">
        <v>474999.99</v>
      </c>
      <c r="G47" s="52">
        <v>1425000.62</v>
      </c>
    </row>
    <row r="48" spans="1:7" x14ac:dyDescent="0.2">
      <c r="A48" s="53" t="s">
        <v>172</v>
      </c>
      <c r="B48" s="52">
        <v>1000000</v>
      </c>
      <c r="C48" s="52">
        <v>0</v>
      </c>
      <c r="D48" s="52">
        <v>1000000</v>
      </c>
      <c r="E48" s="52">
        <v>0</v>
      </c>
      <c r="F48" s="52">
        <v>0</v>
      </c>
      <c r="G48" s="52">
        <v>1000000</v>
      </c>
    </row>
    <row r="49" spans="1:7" x14ac:dyDescent="0.2">
      <c r="A49" s="29"/>
      <c r="B49" s="7"/>
      <c r="C49" s="7"/>
      <c r="D49" s="7"/>
      <c r="E49" s="7"/>
      <c r="F49" s="7"/>
      <c r="G49" s="7"/>
    </row>
    <row r="50" spans="1:7" x14ac:dyDescent="0.2">
      <c r="A50" s="30" t="s">
        <v>82</v>
      </c>
      <c r="B50" s="54">
        <f>SUM(B7:B49)</f>
        <v>528261041.86000007</v>
      </c>
      <c r="C50" s="54">
        <f t="shared" ref="C50:G50" si="0">SUM(C7:C49)</f>
        <v>39739666.380000003</v>
      </c>
      <c r="D50" s="54">
        <f t="shared" si="0"/>
        <v>568000708.24000013</v>
      </c>
      <c r="E50" s="54">
        <f t="shared" si="0"/>
        <v>76708597.309999958</v>
      </c>
      <c r="F50" s="54">
        <f t="shared" si="0"/>
        <v>76708597.309999958</v>
      </c>
      <c r="G50" s="54">
        <f t="shared" si="0"/>
        <v>491292110.92999983</v>
      </c>
    </row>
    <row r="53" spans="1:7" ht="45" customHeight="1" x14ac:dyDescent="0.2">
      <c r="A53" s="73" t="s">
        <v>173</v>
      </c>
      <c r="B53" s="74"/>
      <c r="C53" s="74"/>
      <c r="D53" s="74"/>
      <c r="E53" s="74"/>
      <c r="F53" s="74"/>
      <c r="G53" s="75"/>
    </row>
    <row r="55" spans="1:7" x14ac:dyDescent="0.2">
      <c r="A55" s="22"/>
      <c r="B55" s="25" t="s">
        <v>0</v>
      </c>
      <c r="C55" s="26"/>
      <c r="D55" s="26"/>
      <c r="E55" s="26"/>
      <c r="F55" s="27"/>
      <c r="G55" s="71" t="s">
        <v>7</v>
      </c>
    </row>
    <row r="56" spans="1:7" ht="22.5" x14ac:dyDescent="0.2">
      <c r="A56" s="2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72"/>
    </row>
    <row r="57" spans="1:7" x14ac:dyDescent="0.2">
      <c r="A57" s="24"/>
      <c r="B57" s="4">
        <v>1</v>
      </c>
      <c r="C57" s="4">
        <v>2</v>
      </c>
      <c r="D57" s="4" t="s">
        <v>8</v>
      </c>
      <c r="E57" s="4">
        <v>4</v>
      </c>
      <c r="F57" s="4">
        <v>5</v>
      </c>
      <c r="G57" s="4" t="s">
        <v>9</v>
      </c>
    </row>
    <row r="58" spans="1:7" x14ac:dyDescent="0.2">
      <c r="A58" s="13"/>
      <c r="B58" s="14"/>
      <c r="C58" s="14"/>
      <c r="D58" s="14"/>
      <c r="E58" s="14"/>
      <c r="F58" s="14"/>
      <c r="G58" s="14"/>
    </row>
    <row r="59" spans="1:7" x14ac:dyDescent="0.2">
      <c r="A59" s="29" t="s">
        <v>86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</row>
    <row r="60" spans="1:7" x14ac:dyDescent="0.2">
      <c r="A60" s="29" t="s">
        <v>87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</row>
    <row r="61" spans="1:7" x14ac:dyDescent="0.2">
      <c r="A61" s="29" t="s">
        <v>88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</row>
    <row r="62" spans="1:7" x14ac:dyDescent="0.2">
      <c r="A62" s="29" t="s">
        <v>89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</row>
    <row r="63" spans="1:7" x14ac:dyDescent="0.2">
      <c r="A63" s="2"/>
      <c r="B63" s="16"/>
      <c r="C63" s="16"/>
      <c r="D63" s="16"/>
      <c r="E63" s="16"/>
      <c r="F63" s="16"/>
      <c r="G63" s="16"/>
    </row>
    <row r="64" spans="1:7" x14ac:dyDescent="0.2">
      <c r="A64" s="30" t="s">
        <v>82</v>
      </c>
      <c r="B64" s="67">
        <f>SUM(B59:B63)</f>
        <v>0</v>
      </c>
      <c r="C64" s="67">
        <f t="shared" ref="C64:G64" si="1">SUM(C59:C63)</f>
        <v>0</v>
      </c>
      <c r="D64" s="67">
        <f t="shared" si="1"/>
        <v>0</v>
      </c>
      <c r="E64" s="67">
        <f t="shared" si="1"/>
        <v>0</v>
      </c>
      <c r="F64" s="67">
        <f t="shared" si="1"/>
        <v>0</v>
      </c>
      <c r="G64" s="67">
        <f t="shared" si="1"/>
        <v>0</v>
      </c>
    </row>
    <row r="67" spans="1:7" ht="45" customHeight="1" x14ac:dyDescent="0.2">
      <c r="A67" s="73" t="s">
        <v>174</v>
      </c>
      <c r="B67" s="74"/>
      <c r="C67" s="74"/>
      <c r="D67" s="74"/>
      <c r="E67" s="74"/>
      <c r="F67" s="74"/>
      <c r="G67" s="75"/>
    </row>
    <row r="68" spans="1:7" x14ac:dyDescent="0.2">
      <c r="A68" s="22"/>
      <c r="B68" s="25" t="s">
        <v>0</v>
      </c>
      <c r="C68" s="26"/>
      <c r="D68" s="26"/>
      <c r="E68" s="26"/>
      <c r="F68" s="27"/>
      <c r="G68" s="71" t="s">
        <v>7</v>
      </c>
    </row>
    <row r="69" spans="1:7" ht="22.5" x14ac:dyDescent="0.2">
      <c r="A69" s="23" t="s">
        <v>1</v>
      </c>
      <c r="B69" s="3" t="s">
        <v>2</v>
      </c>
      <c r="C69" s="3" t="s">
        <v>3</v>
      </c>
      <c r="D69" s="3" t="s">
        <v>4</v>
      </c>
      <c r="E69" s="3" t="s">
        <v>5</v>
      </c>
      <c r="F69" s="3" t="s">
        <v>6</v>
      </c>
      <c r="G69" s="72"/>
    </row>
    <row r="70" spans="1:7" x14ac:dyDescent="0.2">
      <c r="A70" s="24"/>
      <c r="B70" s="4">
        <v>1</v>
      </c>
      <c r="C70" s="4">
        <v>2</v>
      </c>
      <c r="D70" s="4" t="s">
        <v>8</v>
      </c>
      <c r="E70" s="4">
        <v>4</v>
      </c>
      <c r="F70" s="4">
        <v>5</v>
      </c>
      <c r="G70" s="4" t="s">
        <v>9</v>
      </c>
    </row>
    <row r="71" spans="1:7" x14ac:dyDescent="0.2">
      <c r="A71" s="13"/>
      <c r="B71" s="14"/>
      <c r="C71" s="14"/>
      <c r="D71" s="14"/>
      <c r="E71" s="14"/>
      <c r="F71" s="14"/>
      <c r="G71" s="14"/>
    </row>
    <row r="72" spans="1:7" ht="22.5" x14ac:dyDescent="0.2">
      <c r="A72" s="31" t="s">
        <v>90</v>
      </c>
      <c r="B72" s="55">
        <v>528261041.86000001</v>
      </c>
      <c r="C72" s="55">
        <v>39739666.380000003</v>
      </c>
      <c r="D72" s="55">
        <v>568000708.24000001</v>
      </c>
      <c r="E72" s="55">
        <v>76708597.310000002</v>
      </c>
      <c r="F72" s="55">
        <v>76708597.310000002</v>
      </c>
      <c r="G72" s="55">
        <v>491292110.93000001</v>
      </c>
    </row>
    <row r="73" spans="1:7" x14ac:dyDescent="0.2">
      <c r="A73" s="31"/>
      <c r="B73" s="15"/>
      <c r="C73" s="15"/>
      <c r="D73" s="15"/>
      <c r="E73" s="15"/>
      <c r="F73" s="15"/>
      <c r="G73" s="15"/>
    </row>
    <row r="74" spans="1:7" x14ac:dyDescent="0.2">
      <c r="A74" s="31" t="s">
        <v>91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7" x14ac:dyDescent="0.2">
      <c r="A75" s="31"/>
      <c r="B75" s="15"/>
      <c r="C75" s="15"/>
      <c r="D75" s="15"/>
      <c r="E75" s="15"/>
      <c r="F75" s="15"/>
      <c r="G75" s="15"/>
    </row>
    <row r="76" spans="1:7" ht="22.5" x14ac:dyDescent="0.2">
      <c r="A76" s="31" t="s">
        <v>92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</row>
    <row r="77" spans="1:7" x14ac:dyDescent="0.2">
      <c r="A77" s="31"/>
      <c r="B77" s="15"/>
      <c r="C77" s="15"/>
      <c r="D77" s="15"/>
      <c r="E77" s="15"/>
      <c r="F77" s="15"/>
      <c r="G77" s="15"/>
    </row>
    <row r="78" spans="1:7" ht="22.5" x14ac:dyDescent="0.2">
      <c r="A78" s="31" t="s">
        <v>93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</row>
    <row r="79" spans="1:7" x14ac:dyDescent="0.2">
      <c r="A79" s="31"/>
      <c r="B79" s="15"/>
      <c r="C79" s="15"/>
      <c r="D79" s="15"/>
      <c r="E79" s="15"/>
      <c r="F79" s="15"/>
      <c r="G79" s="15"/>
    </row>
    <row r="80" spans="1:7" ht="22.5" x14ac:dyDescent="0.2">
      <c r="A80" s="31" t="s">
        <v>94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</row>
    <row r="81" spans="1:7" x14ac:dyDescent="0.2">
      <c r="A81" s="31"/>
      <c r="B81" s="15"/>
      <c r="C81" s="15"/>
      <c r="D81" s="15"/>
      <c r="E81" s="15"/>
      <c r="F81" s="15"/>
      <c r="G81" s="15"/>
    </row>
    <row r="82" spans="1:7" ht="22.5" x14ac:dyDescent="0.2">
      <c r="A82" s="31" t="s">
        <v>95</v>
      </c>
      <c r="B82" s="57">
        <v>0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</row>
    <row r="83" spans="1:7" x14ac:dyDescent="0.2">
      <c r="A83" s="31"/>
      <c r="B83" s="15"/>
      <c r="C83" s="15"/>
      <c r="D83" s="15"/>
      <c r="E83" s="15"/>
      <c r="F83" s="15"/>
      <c r="G83" s="15"/>
    </row>
    <row r="84" spans="1:7" x14ac:dyDescent="0.2">
      <c r="A84" s="31" t="s">
        <v>96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</row>
    <row r="85" spans="1:7" x14ac:dyDescent="0.2">
      <c r="A85" s="32"/>
      <c r="B85" s="16"/>
      <c r="C85" s="16"/>
      <c r="D85" s="16"/>
      <c r="E85" s="16"/>
      <c r="F85" s="16"/>
      <c r="G85" s="16"/>
    </row>
    <row r="86" spans="1:7" x14ac:dyDescent="0.2">
      <c r="A86" s="21" t="s">
        <v>82</v>
      </c>
      <c r="B86" s="56">
        <v>528261041.86000001</v>
      </c>
      <c r="C86" s="56">
        <v>39739666.380000003</v>
      </c>
      <c r="D86" s="56">
        <v>568000708.24000001</v>
      </c>
      <c r="E86" s="56">
        <v>76708597.310000002</v>
      </c>
      <c r="F86" s="56">
        <v>76708597.310000002</v>
      </c>
      <c r="G86" s="56">
        <v>491292110.93000001</v>
      </c>
    </row>
  </sheetData>
  <sheetProtection formatCells="0" formatColumns="0" formatRows="0" insertRows="0" deleteRows="0" autoFilter="0"/>
  <mergeCells count="6">
    <mergeCell ref="G3:G4"/>
    <mergeCell ref="G55:G56"/>
    <mergeCell ref="G68:G69"/>
    <mergeCell ref="A1:G1"/>
    <mergeCell ref="A53:G53"/>
    <mergeCell ref="A67:G6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73" t="s">
        <v>175</v>
      </c>
      <c r="B1" s="76"/>
      <c r="C1" s="76"/>
      <c r="D1" s="76"/>
      <c r="E1" s="76"/>
      <c r="F1" s="76"/>
      <c r="G1" s="77"/>
    </row>
    <row r="2" spans="1:7" x14ac:dyDescent="0.2">
      <c r="A2" s="22"/>
      <c r="B2" s="25" t="s">
        <v>0</v>
      </c>
      <c r="C2" s="26"/>
      <c r="D2" s="26"/>
      <c r="E2" s="26"/>
      <c r="F2" s="27"/>
      <c r="G2" s="7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7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59">
        <f t="shared" ref="B6:G6" si="0">SUM(B7:B14)</f>
        <v>183588743.58000001</v>
      </c>
      <c r="C6" s="66">
        <f t="shared" si="0"/>
        <v>6367543.2800000003</v>
      </c>
      <c r="D6" s="66">
        <f t="shared" si="0"/>
        <v>189956286.86000001</v>
      </c>
      <c r="E6" s="66">
        <f t="shared" si="0"/>
        <v>29814616.93</v>
      </c>
      <c r="F6" s="66">
        <f t="shared" si="0"/>
        <v>29814616.93</v>
      </c>
      <c r="G6" s="66">
        <f t="shared" si="0"/>
        <v>160141669.93000004</v>
      </c>
    </row>
    <row r="7" spans="1:7" x14ac:dyDescent="0.2">
      <c r="A7" s="28" t="s">
        <v>98</v>
      </c>
      <c r="B7" s="58">
        <v>11599428.4</v>
      </c>
      <c r="C7" s="58">
        <v>-3975.99</v>
      </c>
      <c r="D7" s="58">
        <v>11595452.41</v>
      </c>
      <c r="E7" s="58">
        <v>2267462.2400000002</v>
      </c>
      <c r="F7" s="58">
        <v>2267462.2400000002</v>
      </c>
      <c r="G7" s="58">
        <v>9327990.1699999999</v>
      </c>
    </row>
    <row r="8" spans="1:7" x14ac:dyDescent="0.2">
      <c r="A8" s="28" t="s">
        <v>99</v>
      </c>
      <c r="B8" s="58">
        <v>0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</row>
    <row r="9" spans="1:7" x14ac:dyDescent="0.2">
      <c r="A9" s="28" t="s">
        <v>100</v>
      </c>
      <c r="B9" s="58">
        <v>25000173.93</v>
      </c>
      <c r="C9" s="58">
        <v>286063.01</v>
      </c>
      <c r="D9" s="58">
        <v>25286236.940000001</v>
      </c>
      <c r="E9" s="58">
        <v>4580722.4400000004</v>
      </c>
      <c r="F9" s="58">
        <v>4580722.4400000004</v>
      </c>
      <c r="G9" s="58">
        <v>20705514.5</v>
      </c>
    </row>
    <row r="10" spans="1:7" x14ac:dyDescent="0.2">
      <c r="A10" s="28" t="s">
        <v>101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</row>
    <row r="11" spans="1:7" x14ac:dyDescent="0.2">
      <c r="A11" s="28" t="s">
        <v>102</v>
      </c>
      <c r="B11" s="58">
        <v>29685007.199999999</v>
      </c>
      <c r="C11" s="58">
        <v>6615225.0599999996</v>
      </c>
      <c r="D11" s="58">
        <v>36300232.259999998</v>
      </c>
      <c r="E11" s="58">
        <v>4346516.8499999996</v>
      </c>
      <c r="F11" s="58">
        <v>4346516.8499999996</v>
      </c>
      <c r="G11" s="58">
        <v>31953715.409999996</v>
      </c>
    </row>
    <row r="12" spans="1:7" x14ac:dyDescent="0.2">
      <c r="A12" s="28" t="s">
        <v>103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</row>
    <row r="13" spans="1:7" x14ac:dyDescent="0.2">
      <c r="A13" s="28" t="s">
        <v>104</v>
      </c>
      <c r="B13" s="58">
        <v>112085669.37</v>
      </c>
      <c r="C13" s="58">
        <v>-628708.24</v>
      </c>
      <c r="D13" s="58">
        <v>111456961.13000001</v>
      </c>
      <c r="E13" s="58">
        <v>17446488.989999998</v>
      </c>
      <c r="F13" s="58">
        <v>17446488.989999998</v>
      </c>
      <c r="G13" s="58">
        <v>94010472.140000015</v>
      </c>
    </row>
    <row r="14" spans="1:7" x14ac:dyDescent="0.2">
      <c r="A14" s="28" t="s">
        <v>37</v>
      </c>
      <c r="B14" s="58">
        <v>5218464.68</v>
      </c>
      <c r="C14" s="58">
        <v>98939.44</v>
      </c>
      <c r="D14" s="58">
        <v>5317404.12</v>
      </c>
      <c r="E14" s="58">
        <v>1173426.4099999999</v>
      </c>
      <c r="F14" s="58">
        <v>1173426.4099999999</v>
      </c>
      <c r="G14" s="58">
        <v>4143977.71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1">
        <f t="shared" ref="B16:G16" si="1">SUM(B17:B23)</f>
        <v>296993894.48000002</v>
      </c>
      <c r="C16" s="66">
        <f t="shared" si="1"/>
        <v>32739041.48</v>
      </c>
      <c r="D16" s="66">
        <f t="shared" si="1"/>
        <v>329732935.95999998</v>
      </c>
      <c r="E16" s="66">
        <f t="shared" si="1"/>
        <v>39646229.439999998</v>
      </c>
      <c r="F16" s="66">
        <f t="shared" si="1"/>
        <v>39646229.439999998</v>
      </c>
      <c r="G16" s="66">
        <f t="shared" si="1"/>
        <v>290086706.51999998</v>
      </c>
    </row>
    <row r="17" spans="1:7" x14ac:dyDescent="0.2">
      <c r="A17" s="28" t="s">
        <v>106</v>
      </c>
      <c r="B17" s="60">
        <v>39571040.170000002</v>
      </c>
      <c r="C17" s="60">
        <v>359239.82</v>
      </c>
      <c r="D17" s="60">
        <v>39930279.990000002</v>
      </c>
      <c r="E17" s="60">
        <v>5148059.34</v>
      </c>
      <c r="F17" s="60">
        <v>5148059.34</v>
      </c>
      <c r="G17" s="60">
        <v>34782220.650000006</v>
      </c>
    </row>
    <row r="18" spans="1:7" x14ac:dyDescent="0.2">
      <c r="A18" s="28" t="s">
        <v>107</v>
      </c>
      <c r="B18" s="60">
        <v>218359712.81</v>
      </c>
      <c r="C18" s="60">
        <v>21192873.940000001</v>
      </c>
      <c r="D18" s="60">
        <v>239552586.75</v>
      </c>
      <c r="E18" s="60">
        <v>24835049.859999999</v>
      </c>
      <c r="F18" s="60">
        <v>24835049.859999999</v>
      </c>
      <c r="G18" s="60">
        <v>214717536.88999999</v>
      </c>
    </row>
    <row r="19" spans="1:7" x14ac:dyDescent="0.2">
      <c r="A19" s="28" t="s">
        <v>108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">
      <c r="A20" s="28" t="s">
        <v>109</v>
      </c>
      <c r="B20" s="60">
        <v>9386670.0500000007</v>
      </c>
      <c r="C20" s="60">
        <v>-35539.21</v>
      </c>
      <c r="D20" s="60">
        <v>9351130.8399999999</v>
      </c>
      <c r="E20" s="60">
        <v>1617590.19</v>
      </c>
      <c r="F20" s="60">
        <v>1617590.19</v>
      </c>
      <c r="G20" s="60">
        <v>7733540.6500000004</v>
      </c>
    </row>
    <row r="21" spans="1:7" x14ac:dyDescent="0.2">
      <c r="A21" s="28" t="s">
        <v>110</v>
      </c>
      <c r="B21" s="60">
        <v>1600000</v>
      </c>
      <c r="C21" s="60">
        <v>0</v>
      </c>
      <c r="D21" s="60">
        <v>1600000</v>
      </c>
      <c r="E21" s="60">
        <v>349550</v>
      </c>
      <c r="F21" s="60">
        <v>349550</v>
      </c>
      <c r="G21" s="60">
        <v>1250450</v>
      </c>
    </row>
    <row r="22" spans="1:7" x14ac:dyDescent="0.2">
      <c r="A22" s="28" t="s">
        <v>111</v>
      </c>
      <c r="B22" s="60">
        <v>28076471.449999999</v>
      </c>
      <c r="C22" s="60">
        <v>11222466.93</v>
      </c>
      <c r="D22" s="60">
        <v>39298938.379999995</v>
      </c>
      <c r="E22" s="60">
        <v>7695980.0499999998</v>
      </c>
      <c r="F22" s="60">
        <v>7695980.0499999998</v>
      </c>
      <c r="G22" s="60">
        <v>31602958.329999994</v>
      </c>
    </row>
    <row r="23" spans="1:7" x14ac:dyDescent="0.2">
      <c r="A23" s="28" t="s">
        <v>112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3">
        <f t="shared" ref="B25:G25" si="2">SUM(B26:B34)</f>
        <v>22778403.199999996</v>
      </c>
      <c r="C25" s="66">
        <f t="shared" si="2"/>
        <v>633081.62</v>
      </c>
      <c r="D25" s="66">
        <f t="shared" si="2"/>
        <v>23411484.82</v>
      </c>
      <c r="E25" s="66">
        <f t="shared" si="2"/>
        <v>2077227.4300000002</v>
      </c>
      <c r="F25" s="66">
        <f t="shared" si="2"/>
        <v>2077227.4300000002</v>
      </c>
      <c r="G25" s="66">
        <f t="shared" si="2"/>
        <v>21334257.390000001</v>
      </c>
    </row>
    <row r="26" spans="1:7" x14ac:dyDescent="0.2">
      <c r="A26" s="28" t="s">
        <v>114</v>
      </c>
      <c r="B26" s="62">
        <v>8427814.1899999995</v>
      </c>
      <c r="C26" s="62">
        <v>199123.16</v>
      </c>
      <c r="D26" s="62">
        <v>8626937.3499999996</v>
      </c>
      <c r="E26" s="62">
        <v>405368.78</v>
      </c>
      <c r="F26" s="62">
        <v>405368.78</v>
      </c>
      <c r="G26" s="62">
        <v>8221568.5699999994</v>
      </c>
    </row>
    <row r="27" spans="1:7" x14ac:dyDescent="0.2">
      <c r="A27" s="28" t="s">
        <v>115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">
      <c r="A28" s="28" t="s">
        <v>116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">
      <c r="A29" s="28" t="s">
        <v>117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">
      <c r="A30" s="28" t="s">
        <v>118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">
      <c r="A31" s="28" t="s">
        <v>119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</row>
    <row r="32" spans="1:7" x14ac:dyDescent="0.2">
      <c r="A32" s="28" t="s">
        <v>120</v>
      </c>
      <c r="B32" s="62">
        <v>10259537.609999999</v>
      </c>
      <c r="C32" s="62">
        <v>308334.75</v>
      </c>
      <c r="D32" s="62">
        <v>10567872.359999999</v>
      </c>
      <c r="E32" s="62">
        <v>572083.16</v>
      </c>
      <c r="F32" s="62">
        <v>572083.16</v>
      </c>
      <c r="G32" s="62">
        <v>9995789.1999999993</v>
      </c>
    </row>
    <row r="33" spans="1:7" x14ac:dyDescent="0.2">
      <c r="A33" s="28" t="s">
        <v>121</v>
      </c>
      <c r="B33" s="62">
        <v>4091051.4</v>
      </c>
      <c r="C33" s="62">
        <v>125623.71</v>
      </c>
      <c r="D33" s="62">
        <v>4216675.1100000003</v>
      </c>
      <c r="E33" s="62">
        <v>1099775.49</v>
      </c>
      <c r="F33" s="62">
        <v>1099775.49</v>
      </c>
      <c r="G33" s="62">
        <v>3116899.62</v>
      </c>
    </row>
    <row r="34" spans="1:7" x14ac:dyDescent="0.2">
      <c r="A34" s="28" t="s">
        <v>122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5">
        <f t="shared" ref="B36:G36" si="3">SUM(B37:B40)</f>
        <v>24900000.600000001</v>
      </c>
      <c r="C36" s="66">
        <f t="shared" si="3"/>
        <v>0</v>
      </c>
      <c r="D36" s="66">
        <f t="shared" si="3"/>
        <v>24900000.600000001</v>
      </c>
      <c r="E36" s="66">
        <f t="shared" si="3"/>
        <v>5170523.51</v>
      </c>
      <c r="F36" s="66">
        <f t="shared" si="3"/>
        <v>5170523.51</v>
      </c>
      <c r="G36" s="66">
        <f t="shared" si="3"/>
        <v>19729477.090000004</v>
      </c>
    </row>
    <row r="37" spans="1:7" x14ac:dyDescent="0.2">
      <c r="A37" s="28" t="s">
        <v>124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</row>
    <row r="38" spans="1:7" ht="22.5" x14ac:dyDescent="0.2">
      <c r="A38" s="28" t="s">
        <v>125</v>
      </c>
      <c r="B38" s="64">
        <v>24900000.600000001</v>
      </c>
      <c r="C38" s="64">
        <v>0</v>
      </c>
      <c r="D38" s="64">
        <v>24900000.600000001</v>
      </c>
      <c r="E38" s="64">
        <v>5170523.51</v>
      </c>
      <c r="F38" s="64">
        <v>5170523.51</v>
      </c>
      <c r="G38" s="64">
        <v>19729477.090000004</v>
      </c>
    </row>
    <row r="39" spans="1:7" x14ac:dyDescent="0.2">
      <c r="A39" s="28" t="s">
        <v>126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</row>
    <row r="40" spans="1:7" x14ac:dyDescent="0.2">
      <c r="A40" s="28" t="s">
        <v>127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82</v>
      </c>
      <c r="B42" s="67">
        <f t="shared" ref="B42:G42" si="4">SUM(B6+B16+B25+B36)</f>
        <v>528261041.86000007</v>
      </c>
      <c r="C42" s="67">
        <f t="shared" si="4"/>
        <v>39739666.379999995</v>
      </c>
      <c r="D42" s="67">
        <f t="shared" si="4"/>
        <v>568000708.24000001</v>
      </c>
      <c r="E42" s="67">
        <f t="shared" si="4"/>
        <v>76708597.310000017</v>
      </c>
      <c r="F42" s="67">
        <f t="shared" si="4"/>
        <v>76708597.310000017</v>
      </c>
      <c r="G42" s="67">
        <f t="shared" si="4"/>
        <v>491292110.93000007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2014-02-10T03:37:14Z</dcterms:created>
  <dcterms:modified xsi:type="dcterms:W3CDTF">2022-04-25T15:37:39Z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