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60" windowHeight="834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  <definedName name="_xlnm.Print_Area" localSheetId="2">CA!$A$1:$H$63</definedName>
    <definedName name="_xlnm.Print_Area" localSheetId="3">CFG!$A$1:$H$52</definedName>
    <definedName name="_xlnm.Print_Area" localSheetId="0">COG!$A$1:$H$87</definedName>
    <definedName name="_xlnm.Print_Area" localSheetId="1">CTG!$A$1:$H$25</definedName>
  </definedNames>
  <calcPr calcId="145621"/>
</workbook>
</file>

<file path=xl/calcChain.xml><?xml version="1.0" encoding="utf-8"?>
<calcChain xmlns="http://schemas.openxmlformats.org/spreadsheetml/2006/main">
  <c r="H52" i="4" l="1"/>
  <c r="G52" i="4"/>
  <c r="F52" i="4"/>
  <c r="E52" i="4"/>
  <c r="D52" i="4"/>
  <c r="H50" i="4"/>
  <c r="H48" i="4"/>
  <c r="H46" i="4"/>
  <c r="H44" i="4"/>
  <c r="H42" i="4"/>
  <c r="H40" i="4"/>
  <c r="H38" i="4"/>
  <c r="E50" i="4"/>
  <c r="E48" i="4"/>
  <c r="E46" i="4"/>
  <c r="E44" i="4"/>
  <c r="E42" i="4"/>
  <c r="E40" i="4"/>
  <c r="E38" i="4"/>
  <c r="C52" i="4"/>
  <c r="H30" i="4"/>
  <c r="G30" i="4"/>
  <c r="F30" i="4"/>
  <c r="H28" i="4"/>
  <c r="H27" i="4"/>
  <c r="H26" i="4"/>
  <c r="H25" i="4"/>
  <c r="E30" i="4"/>
  <c r="E28" i="4"/>
  <c r="E27" i="4"/>
  <c r="E26" i="4"/>
  <c r="E25" i="4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16" i="4" l="1"/>
  <c r="E16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5" i="5" s="1"/>
  <c r="H27" i="5"/>
  <c r="H26" i="5"/>
  <c r="H23" i="5"/>
  <c r="H22" i="5"/>
  <c r="H21" i="5"/>
  <c r="H20" i="5"/>
  <c r="H19" i="5"/>
  <c r="H17" i="5"/>
  <c r="H14" i="5"/>
  <c r="H13" i="5"/>
  <c r="H12" i="5"/>
  <c r="H11" i="5"/>
  <c r="H10" i="5"/>
  <c r="H9" i="5"/>
  <c r="H8" i="5"/>
  <c r="H6" i="5" s="1"/>
  <c r="H7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E23" i="5"/>
  <c r="E22" i="5"/>
  <c r="E21" i="5"/>
  <c r="E20" i="5"/>
  <c r="E19" i="5"/>
  <c r="E18" i="5"/>
  <c r="H18" i="5" s="1"/>
  <c r="E17" i="5"/>
  <c r="E14" i="5"/>
  <c r="E13" i="5"/>
  <c r="E6" i="5" s="1"/>
  <c r="E12" i="5"/>
  <c r="E11" i="5"/>
  <c r="E10" i="5"/>
  <c r="E9" i="5"/>
  <c r="E8" i="5"/>
  <c r="E7" i="5"/>
  <c r="G36" i="5"/>
  <c r="G25" i="5"/>
  <c r="G16" i="5"/>
  <c r="G6" i="5"/>
  <c r="F36" i="5"/>
  <c r="F25" i="5"/>
  <c r="F16" i="5"/>
  <c r="F6" i="5"/>
  <c r="D36" i="5"/>
  <c r="D25" i="5"/>
  <c r="D16" i="5"/>
  <c r="D6" i="5"/>
  <c r="C42" i="5"/>
  <c r="C36" i="5"/>
  <c r="C25" i="5"/>
  <c r="C16" i="5"/>
  <c r="C6" i="5"/>
  <c r="H14" i="8"/>
  <c r="G16" i="8"/>
  <c r="F16" i="8"/>
  <c r="E14" i="8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E9" i="6"/>
  <c r="H9" i="6" s="1"/>
  <c r="E10" i="6"/>
  <c r="H10" i="6" s="1"/>
  <c r="E11" i="6"/>
  <c r="E12" i="6"/>
  <c r="H76" i="6"/>
  <c r="H75" i="6"/>
  <c r="H74" i="6"/>
  <c r="H73" i="6"/>
  <c r="H72" i="6"/>
  <c r="H71" i="6"/>
  <c r="H70" i="6"/>
  <c r="H69" i="6"/>
  <c r="H68" i="6"/>
  <c r="H67" i="6"/>
  <c r="H66" i="6"/>
  <c r="H65" i="6"/>
  <c r="H63" i="6"/>
  <c r="H62" i="6"/>
  <c r="H61" i="6"/>
  <c r="H60" i="6"/>
  <c r="H59" i="6"/>
  <c r="H58" i="6"/>
  <c r="H56" i="6"/>
  <c r="H52" i="6"/>
  <c r="H51" i="6"/>
  <c r="H50" i="6"/>
  <c r="H48" i="6"/>
  <c r="H47" i="6"/>
  <c r="H46" i="6"/>
  <c r="H45" i="6"/>
  <c r="H44" i="6"/>
  <c r="H42" i="6"/>
  <c r="H41" i="6"/>
  <c r="H40" i="6"/>
  <c r="H39" i="6"/>
  <c r="H38" i="6"/>
  <c r="H37" i="6"/>
  <c r="H36" i="6"/>
  <c r="H35" i="6"/>
  <c r="H34" i="6"/>
  <c r="H33" i="6"/>
  <c r="H28" i="6"/>
  <c r="H21" i="6"/>
  <c r="H20" i="6"/>
  <c r="H18" i="6"/>
  <c r="H16" i="6"/>
  <c r="H15" i="6"/>
  <c r="H12" i="6"/>
  <c r="H11" i="6"/>
  <c r="H8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H64" i="6" s="1"/>
  <c r="E63" i="6"/>
  <c r="E62" i="6"/>
  <c r="E61" i="6"/>
  <c r="E60" i="6"/>
  <c r="E59" i="6"/>
  <c r="E58" i="6"/>
  <c r="E56" i="6"/>
  <c r="E55" i="6"/>
  <c r="H55" i="6" s="1"/>
  <c r="E54" i="6"/>
  <c r="H54" i="6" s="1"/>
  <c r="E52" i="6"/>
  <c r="E51" i="6"/>
  <c r="E50" i="6"/>
  <c r="E49" i="6"/>
  <c r="H49" i="6" s="1"/>
  <c r="E48" i="6"/>
  <c r="E47" i="6"/>
  <c r="E46" i="6"/>
  <c r="E45" i="6"/>
  <c r="E44" i="6"/>
  <c r="E42" i="6"/>
  <c r="E41" i="6"/>
  <c r="E40" i="6"/>
  <c r="E39" i="6"/>
  <c r="E38" i="6"/>
  <c r="E37" i="6"/>
  <c r="E36" i="6"/>
  <c r="E35" i="6"/>
  <c r="E34" i="6"/>
  <c r="E33" i="6"/>
  <c r="E32" i="6"/>
  <c r="H32" i="6" s="1"/>
  <c r="E31" i="6"/>
  <c r="H31" i="6" s="1"/>
  <c r="E30" i="6"/>
  <c r="H30" i="6" s="1"/>
  <c r="E29" i="6"/>
  <c r="H29" i="6" s="1"/>
  <c r="E28" i="6"/>
  <c r="E27" i="6"/>
  <c r="H27" i="6" s="1"/>
  <c r="E26" i="6"/>
  <c r="H26" i="6" s="1"/>
  <c r="E25" i="6"/>
  <c r="H25" i="6" s="1"/>
  <c r="E24" i="6"/>
  <c r="H24" i="6" s="1"/>
  <c r="E22" i="6"/>
  <c r="H22" i="6" s="1"/>
  <c r="E21" i="6"/>
  <c r="E20" i="6"/>
  <c r="E19" i="6"/>
  <c r="H19" i="6" s="1"/>
  <c r="E18" i="6"/>
  <c r="E17" i="6"/>
  <c r="H17" i="6" s="1"/>
  <c r="E16" i="6"/>
  <c r="E15" i="6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E57" i="6" s="1"/>
  <c r="C53" i="6"/>
  <c r="C43" i="6"/>
  <c r="C33" i="6"/>
  <c r="C23" i="6"/>
  <c r="C13" i="6"/>
  <c r="C5" i="6"/>
  <c r="G42" i="5" l="1"/>
  <c r="F42" i="5"/>
  <c r="D42" i="5"/>
  <c r="H16" i="5"/>
  <c r="H42" i="5" s="1"/>
  <c r="E16" i="8"/>
  <c r="H6" i="8"/>
  <c r="H57" i="6"/>
  <c r="E53" i="6"/>
  <c r="H53" i="6" s="1"/>
  <c r="E43" i="6"/>
  <c r="H43" i="6" s="1"/>
  <c r="E23" i="6"/>
  <c r="H23" i="6" s="1"/>
  <c r="D77" i="6"/>
  <c r="C77" i="6"/>
  <c r="E13" i="6"/>
  <c r="G77" i="6"/>
  <c r="H13" i="6"/>
  <c r="F77" i="6"/>
  <c r="E5" i="6"/>
  <c r="E25" i="5"/>
  <c r="E16" i="5"/>
  <c r="E42" i="5" s="1"/>
  <c r="H16" i="8"/>
  <c r="E77" i="6" l="1"/>
  <c r="H5" i="6"/>
  <c r="H77" i="6" s="1"/>
</calcChain>
</file>

<file path=xl/sharedStrings.xml><?xml version="1.0" encoding="utf-8"?>
<sst xmlns="http://schemas.openxmlformats.org/spreadsheetml/2006/main" count="219" uniqueCount="146">
  <si>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</si>
  <si>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</si>
  <si>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</si>
  <si>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</si>
  <si>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</si>
  <si>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</si>
  <si>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</si>
  <si>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</si>
  <si>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</si>
  <si>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</si>
  <si>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</si>
  <si>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</si>
  <si>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</si>
  <si>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</si>
  <si>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</si>
  <si>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</si>
  <si>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</si>
  <si>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</si>
  <si>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</si>
  <si>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</si>
  <si>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</si>
  <si>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</si>
  <si>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</si>
  <si>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</si>
  <si>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</si>
  <si>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</si>
  <si>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</si>
  <si>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</si>
  <si>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</si>
  <si>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</si>
  <si>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</si>
  <si>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</si>
  <si>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</si>
  <si>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</si>
  <si>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</si>
  <si>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</si>
  <si>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</si>
  <si>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</si>
  <si>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</si>
  <si>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</si>
  <si>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</si>
  <si>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</si>
  <si>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</si>
  <si>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</si>
  <si>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</si>
  <si>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</si>
  <si>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</si>
  <si>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</si>
  <si>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</si>
  <si>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</si>
  <si>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</si>
  <si>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</si>
  <si>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</si>
  <si>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</si>
  <si>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</si>
  <si>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</si>
  <si>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</si>
  <si>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</si>
  <si>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</si>
  <si>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</si>
  <si>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</si>
  <si>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</si>
  <si>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</si>
  <si>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</si>
  <si>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</si>
  <si>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</si>
  <si>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</si>
  <si>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</si>
  <si>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</si>
  <si>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</si>
  <si>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</si>
  <si>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</si>
  <si>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</si>
  <si>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</si>
  <si>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</si>
  <si>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</si>
  <si>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</si>
  <si>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</si>
  <si>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</si>
  <si>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</si>
  <si>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</si>
  <si>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</si>
  <si>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</si>
  <si>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</si>
  <si>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</si>
  <si>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</si>
  <si>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</si>
  <si>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</si>
  <si>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</si>
  <si>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</si>
  <si>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</si>
  <si>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</si>
  <si>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</si>
  <si>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</si>
  <si>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</si>
  <si>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</si>
  <si>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</si>
  <si>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</si>
  <si>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</si>
  <si>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</si>
  <si>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</si>
  <si>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</si>
  <si>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</si>
  <si>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</si>
  <si>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</si>
  <si>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</si>
  <si>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</si>
  <si>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</si>
  <si>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</si>
  <si>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</si>
  <si>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</si>
  <si>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</si>
  <si>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</si>
  <si>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</si>
  <si>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</si>
  <si>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</si>
  <si>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</si>
  <si>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</si>
  <si>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</si>
  <si>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</si>
  <si>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</si>
  <si>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</si>
  <si>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</si>
  <si>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</si>
  <si>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</si>
  <si>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</si>
  <si>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</si>
  <si>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</si>
  <si>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</si>
  <si>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</si>
  <si>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</si>
  <si>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</si>
  <si>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</si>
  <si>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</si>
  <si>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Instituto Municipal de Vivienda de Dolores Hidalgo, Gto.
Estado Analítico del Ejercicio del Presupuesto de Egresos
Clasificación por Objeto del Gasto(Capítulo y Concepto)
Del 1 de Enero AL 30 DE JUNIO DEL 2022</t>
  </si>
  <si>
    <t>Instituto Municipal de Vivienda de Dolores Hidalgo, Gto.
Estado Analítico del Ejercicio del Presupuesto de Egresos
Clasificación Ecónomica (Por Tipo de Gasto)
Del 1 de Enero AL 30 DE JUNIO DEL 2022</t>
  </si>
  <si>
    <t>INSTITUTO MUNICIPAL DE VIVIENDA</t>
  </si>
  <si>
    <t>Instituto Municipal de Vivienda de Dolores Hidalgo, Gto.
Estado Analítico del Ejercicio del Presupuesto de Egresos
Clasificación Administrativa
Del 1 de Enero AL 30 DE JUNIO DEL 2022</t>
  </si>
  <si>
    <t>Gobierno (Federal/Estatal/Municipal) de Instituto Municipal de Vivienda de Dolores Hidalgo, Gto.
Estado Analítico del Ejercicio del Presupuesto de Egresos
Clasificación Administrativa
Del 1 de Enero AL 30 DE JUNIO DEL 2022</t>
  </si>
  <si>
    <t>Sector Paraestatal del Gobierno (Federal/Estatal/Municipal) de Instituto Municipal de Vivienda de Dolores Hidalgo, Gto.
Estado Analítico del Ejercicio del Presupuesto de Egresos
Clasificación Administrativa
Del 1 de Enero AL 30 DE JUNIO DEL 2022</t>
  </si>
  <si>
    <t>Instituto Municipal de Vivienda de Dolores Hidalgo, Gto.
Estado Análitico del Ejercicio del Presupuesto de Egresos
Clasificación Funcional (Finalidad y Función)
Del 1 de Enero AL 30 DE JUNIO DEL 2022</t>
  </si>
  <si>
    <t>“Bajo protesta de decir verdad declaramos que los Estados Financieros y sus notas, son razonablemente correctos y son responsabilidad del emisor”</t>
  </si>
  <si>
    <t>LIC. CIRILO ALVAREZ MORALES</t>
  </si>
  <si>
    <t>ARQ. GERARDO RAMÓN NUÑEZ REYES</t>
  </si>
  <si>
    <t>ENCARGADO DE DESPACHO</t>
  </si>
  <si>
    <t>PRESIDENTE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</si>
</sst>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77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3" fillId="0" borderId="1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5" xfId="0" applyFont="1" applyFill="1" applyBorder="1" applyProtection="1"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8" xfId="9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left"/>
    </xf>
    <xf numFmtId="0" fontId="7" fillId="0" borderId="6" xfId="0" applyFont="1" applyFill="1" applyBorder="1" applyAlignment="1" applyProtection="1">
      <alignment horizontal="left"/>
      <protection locked="0"/>
    </xf>
    <xf numFmtId="4" fontId="3" fillId="0" borderId="13" xfId="0" applyNumberFormat="1" applyFont="1" applyFill="1" applyBorder="1" applyProtection="1">
      <protection locked="0"/>
    </xf>
    <xf numFmtId="4" fontId="3" fillId="0" borderId="15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0" fontId="3" fillId="0" borderId="0" xfId="0" applyFont="1" applyBorder="1" applyProtection="1"/>
    <xf numFmtId="0" fontId="3" fillId="0" borderId="6" xfId="0" applyFont="1" applyBorder="1" applyProtection="1"/>
    <xf numFmtId="0" fontId="7" fillId="0" borderId="5" xfId="0" applyFont="1" applyFill="1" applyBorder="1" applyProtection="1">
      <protection locked="0"/>
    </xf>
    <xf numFmtId="0" fontId="3" fillId="0" borderId="13" xfId="0" applyFont="1" applyBorder="1" applyProtection="1">
      <protection locked="0"/>
    </xf>
    <xf numFmtId="0" fontId="3" fillId="0" borderId="4" xfId="0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3" fillId="0" borderId="3" xfId="9" applyFont="1" applyFill="1" applyBorder="1" applyAlignment="1">
      <alignment horizontal="center" vertical="center"/>
    </xf>
    <xf numFmtId="0" fontId="3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7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3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wrapText="1"/>
    </xf>
    <xf numFmtId="0" fontId="7" fillId="0" borderId="9" xfId="0" applyFont="1" applyFill="1" applyBorder="1" applyProtection="1">
      <protection locked="0"/>
    </xf>
    <xf numFmtId="0" fontId="7" fillId="0" borderId="10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/>
    </xf>
    <xf numFmtId="0" fontId="8" fillId="0" borderId="1" xfId="0" applyFont="1" applyBorder="1" applyAlignment="1">
      <alignment horizontal="center" vertical="center" wrapText="1"/>
    </xf>
    <xf numFmtId="4" fontId="3" fillId="0" borderId="15" xfId="0" applyNumberFormat="1" applyFont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0" fontId="0" fillId="0" borderId="0" xfId="0" applyAlignment="1">
      <alignment vertical="top"/>
    </xf>
    <xf numFmtId="0" fontId="0" fillId="0" borderId="0" xfId="0"/>
    <xf numFmtId="0" fontId="0" fillId="0" borderId="0" xfId="0" applyProtection="1">
      <protection locked="0"/>
    </xf>
    <xf numFmtId="0" fontId="9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0" fillId="0" borderId="0" xfId="0"/>
    <xf numFmtId="0" fontId="0" fillId="0" borderId="0" xfId="0" applyFont="1" applyFill="1" applyProtection="1">
      <protection locked="0"/>
    </xf>
    <xf numFmtId="0" fontId="9" fillId="0" borderId="0" xfId="0" applyFont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9" fillId="0" borderId="0" xfId="0" applyFont="1" applyAlignment="1" applyProtection="1">
      <alignment horizontal="center"/>
      <protection locked="0"/>
    </xf>
  </cellXfs>
  <cellStyles count="24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3"/>
    <cellStyle name="Normal 6 3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showGridLines="0" topLeftCell="A68" workbookViewId="0">
      <selection activeCell="H87" sqref="A1:H87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65" t="s">
        <v>134</v>
      </c>
      <c r="B1" s="66"/>
      <c r="C1" s="66"/>
      <c r="D1" s="66"/>
      <c r="E1" s="66"/>
      <c r="F1" s="66"/>
      <c r="G1" s="66"/>
      <c r="H1" s="67"/>
    </row>
    <row r="2" spans="1:8" x14ac:dyDescent="0.2">
      <c r="A2" s="70" t="s">
        <v>60</v>
      </c>
      <c r="B2" s="71"/>
      <c r="C2" s="65" t="s">
        <v>66</v>
      </c>
      <c r="D2" s="66"/>
      <c r="E2" s="66"/>
      <c r="F2" s="66"/>
      <c r="G2" s="67"/>
      <c r="H2" s="68" t="s">
        <v>65</v>
      </c>
    </row>
    <row r="3" spans="1:8" ht="24.95" customHeight="1" x14ac:dyDescent="0.2">
      <c r="A3" s="72"/>
      <c r="B3" s="73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69"/>
    </row>
    <row r="4" spans="1:8" x14ac:dyDescent="0.2">
      <c r="A4" s="74"/>
      <c r="B4" s="75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8" t="s">
        <v>67</v>
      </c>
      <c r="B5" s="7"/>
      <c r="C5" s="14">
        <f>SUM(C6:C12)</f>
        <v>4617967</v>
      </c>
      <c r="D5" s="14">
        <f>SUM(D6:D12)</f>
        <v>1389112</v>
      </c>
      <c r="E5" s="14">
        <f>C5+D5</f>
        <v>6007079</v>
      </c>
      <c r="F5" s="14">
        <f>SUM(F6:F12)</f>
        <v>2030150.64</v>
      </c>
      <c r="G5" s="14">
        <f>SUM(G6:G12)</f>
        <v>2030150.64</v>
      </c>
      <c r="H5" s="14">
        <f>E5-F5</f>
        <v>3976928.3600000003</v>
      </c>
    </row>
    <row r="6" spans="1:8" x14ac:dyDescent="0.2">
      <c r="A6" s="49">
        <v>1100</v>
      </c>
      <c r="B6" s="11" t="s">
        <v>76</v>
      </c>
      <c r="C6" s="15">
        <v>3192132</v>
      </c>
      <c r="D6" s="15">
        <v>-359172</v>
      </c>
      <c r="E6" s="15">
        <f t="shared" ref="E6:E69" si="0">C6+D6</f>
        <v>2832960</v>
      </c>
      <c r="F6" s="15">
        <v>1369039.38</v>
      </c>
      <c r="G6" s="15">
        <v>1369039.38</v>
      </c>
      <c r="H6" s="15">
        <f t="shared" ref="H6:H69" si="1">E6-F6</f>
        <v>1463920.62</v>
      </c>
    </row>
    <row r="7" spans="1:8" x14ac:dyDescent="0.2">
      <c r="A7" s="49">
        <v>1200</v>
      </c>
      <c r="B7" s="11" t="s">
        <v>77</v>
      </c>
      <c r="C7" s="15">
        <v>104108</v>
      </c>
      <c r="D7" s="15">
        <v>570000</v>
      </c>
      <c r="E7" s="15">
        <f t="shared" si="0"/>
        <v>674108</v>
      </c>
      <c r="F7" s="15">
        <v>339277.4</v>
      </c>
      <c r="G7" s="15">
        <v>339277.4</v>
      </c>
      <c r="H7" s="15">
        <f t="shared" si="1"/>
        <v>334830.59999999998</v>
      </c>
    </row>
    <row r="8" spans="1:8" x14ac:dyDescent="0.2">
      <c r="A8" s="49">
        <v>1300</v>
      </c>
      <c r="B8" s="11" t="s">
        <v>78</v>
      </c>
      <c r="C8" s="15">
        <v>429838</v>
      </c>
      <c r="D8" s="15">
        <v>32593</v>
      </c>
      <c r="E8" s="15">
        <f t="shared" si="0"/>
        <v>462431</v>
      </c>
      <c r="F8" s="15">
        <v>44014.36</v>
      </c>
      <c r="G8" s="15">
        <v>44014.36</v>
      </c>
      <c r="H8" s="15">
        <f t="shared" si="1"/>
        <v>418416.64000000001</v>
      </c>
    </row>
    <row r="9" spans="1:8" x14ac:dyDescent="0.2">
      <c r="A9" s="49">
        <v>1400</v>
      </c>
      <c r="B9" s="11" t="s">
        <v>35</v>
      </c>
      <c r="C9" s="15">
        <v>306051</v>
      </c>
      <c r="D9" s="15">
        <v>36006</v>
      </c>
      <c r="E9" s="15">
        <f t="shared" si="0"/>
        <v>342057</v>
      </c>
      <c r="F9" s="15">
        <v>124623.65</v>
      </c>
      <c r="G9" s="15">
        <v>124623.65</v>
      </c>
      <c r="H9" s="15">
        <f t="shared" si="1"/>
        <v>217433.35</v>
      </c>
    </row>
    <row r="10" spans="1:8" x14ac:dyDescent="0.2">
      <c r="A10" s="49">
        <v>1500</v>
      </c>
      <c r="B10" s="11" t="s">
        <v>79</v>
      </c>
      <c r="C10" s="15">
        <v>585838</v>
      </c>
      <c r="D10" s="15">
        <v>1109685</v>
      </c>
      <c r="E10" s="15">
        <f t="shared" si="0"/>
        <v>1695523</v>
      </c>
      <c r="F10" s="15">
        <v>153195.85</v>
      </c>
      <c r="G10" s="15">
        <v>153195.85</v>
      </c>
      <c r="H10" s="15">
        <f t="shared" si="1"/>
        <v>1542327.15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80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68</v>
      </c>
      <c r="B13" s="7"/>
      <c r="C13" s="15">
        <f>SUM(C14:C22)</f>
        <v>209049</v>
      </c>
      <c r="D13" s="15">
        <f>SUM(D14:D22)</f>
        <v>20000</v>
      </c>
      <c r="E13" s="15">
        <f t="shared" si="0"/>
        <v>229049</v>
      </c>
      <c r="F13" s="15">
        <f>SUM(F14:F22)</f>
        <v>47410.86</v>
      </c>
      <c r="G13" s="15">
        <f>SUM(G14:G22)</f>
        <v>44307.150000000009</v>
      </c>
      <c r="H13" s="15">
        <f t="shared" si="1"/>
        <v>181638.14</v>
      </c>
    </row>
    <row r="14" spans="1:8" x14ac:dyDescent="0.2">
      <c r="A14" s="49">
        <v>2100</v>
      </c>
      <c r="B14" s="11" t="s">
        <v>81</v>
      </c>
      <c r="C14" s="15">
        <v>62404</v>
      </c>
      <c r="D14" s="15">
        <v>0</v>
      </c>
      <c r="E14" s="15">
        <f t="shared" si="0"/>
        <v>62404</v>
      </c>
      <c r="F14" s="15">
        <v>13128.98</v>
      </c>
      <c r="G14" s="15">
        <v>11889.18</v>
      </c>
      <c r="H14" s="15">
        <f t="shared" si="1"/>
        <v>49275.020000000004</v>
      </c>
    </row>
    <row r="15" spans="1:8" x14ac:dyDescent="0.2">
      <c r="A15" s="49">
        <v>2200</v>
      </c>
      <c r="B15" s="11" t="s">
        <v>82</v>
      </c>
      <c r="C15" s="15">
        <v>0</v>
      </c>
      <c r="D15" s="15">
        <v>0</v>
      </c>
      <c r="E15" s="15">
        <f t="shared" si="0"/>
        <v>0</v>
      </c>
      <c r="F15" s="15">
        <v>0</v>
      </c>
      <c r="G15" s="15">
        <v>0</v>
      </c>
      <c r="H15" s="15">
        <f t="shared" si="1"/>
        <v>0</v>
      </c>
    </row>
    <row r="16" spans="1:8" x14ac:dyDescent="0.2">
      <c r="A16" s="49">
        <v>2300</v>
      </c>
      <c r="B16" s="11" t="s">
        <v>83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84</v>
      </c>
      <c r="C17" s="15">
        <v>5201</v>
      </c>
      <c r="D17" s="15">
        <v>0</v>
      </c>
      <c r="E17" s="15">
        <f t="shared" si="0"/>
        <v>5201</v>
      </c>
      <c r="F17" s="15">
        <v>4788.79</v>
      </c>
      <c r="G17" s="15">
        <v>2924.88</v>
      </c>
      <c r="H17" s="15">
        <f t="shared" si="1"/>
        <v>412.21000000000004</v>
      </c>
    </row>
    <row r="18" spans="1:8" x14ac:dyDescent="0.2">
      <c r="A18" s="49">
        <v>2500</v>
      </c>
      <c r="B18" s="11" t="s">
        <v>85</v>
      </c>
      <c r="C18" s="15">
        <v>0</v>
      </c>
      <c r="D18" s="15">
        <v>0</v>
      </c>
      <c r="E18" s="15">
        <f t="shared" si="0"/>
        <v>0</v>
      </c>
      <c r="F18" s="15">
        <v>0</v>
      </c>
      <c r="G18" s="15">
        <v>0</v>
      </c>
      <c r="H18" s="15">
        <f t="shared" si="1"/>
        <v>0</v>
      </c>
    </row>
    <row r="19" spans="1:8" x14ac:dyDescent="0.2">
      <c r="A19" s="49">
        <v>2600</v>
      </c>
      <c r="B19" s="11" t="s">
        <v>86</v>
      </c>
      <c r="C19" s="15">
        <v>126881</v>
      </c>
      <c r="D19" s="15">
        <v>0</v>
      </c>
      <c r="E19" s="15">
        <f t="shared" si="0"/>
        <v>126881</v>
      </c>
      <c r="F19" s="15">
        <v>22932.93</v>
      </c>
      <c r="G19" s="15">
        <v>22932.93</v>
      </c>
      <c r="H19" s="15">
        <f t="shared" si="1"/>
        <v>103948.07</v>
      </c>
    </row>
    <row r="20" spans="1:8" x14ac:dyDescent="0.2">
      <c r="A20" s="49">
        <v>2700</v>
      </c>
      <c r="B20" s="11" t="s">
        <v>87</v>
      </c>
      <c r="C20" s="15">
        <v>0</v>
      </c>
      <c r="D20" s="15">
        <v>0</v>
      </c>
      <c r="E20" s="15">
        <f t="shared" si="0"/>
        <v>0</v>
      </c>
      <c r="F20" s="15">
        <v>0</v>
      </c>
      <c r="G20" s="15">
        <v>0</v>
      </c>
      <c r="H20" s="15">
        <f t="shared" si="1"/>
        <v>0</v>
      </c>
    </row>
    <row r="21" spans="1:8" x14ac:dyDescent="0.2">
      <c r="A21" s="49">
        <v>2800</v>
      </c>
      <c r="B21" s="11" t="s">
        <v>88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89</v>
      </c>
      <c r="C22" s="15">
        <v>14563</v>
      </c>
      <c r="D22" s="15">
        <v>20000</v>
      </c>
      <c r="E22" s="15">
        <f t="shared" si="0"/>
        <v>34563</v>
      </c>
      <c r="F22" s="15">
        <v>6560.16</v>
      </c>
      <c r="G22" s="15">
        <v>6560.16</v>
      </c>
      <c r="H22" s="15">
        <f t="shared" si="1"/>
        <v>28002.84</v>
      </c>
    </row>
    <row r="23" spans="1:8" x14ac:dyDescent="0.2">
      <c r="A23" s="48" t="s">
        <v>69</v>
      </c>
      <c r="B23" s="7"/>
      <c r="C23" s="15">
        <f>SUM(C24:C32)</f>
        <v>407740</v>
      </c>
      <c r="D23" s="15">
        <f>SUM(D24:D32)</f>
        <v>836336.12</v>
      </c>
      <c r="E23" s="15">
        <f t="shared" si="0"/>
        <v>1244076.1200000001</v>
      </c>
      <c r="F23" s="15">
        <f>SUM(F24:F32)</f>
        <v>339261.88</v>
      </c>
      <c r="G23" s="15">
        <f>SUM(G24:G32)</f>
        <v>338301.38</v>
      </c>
      <c r="H23" s="15">
        <f t="shared" si="1"/>
        <v>904814.24000000011</v>
      </c>
    </row>
    <row r="24" spans="1:8" x14ac:dyDescent="0.2">
      <c r="A24" s="49">
        <v>3100</v>
      </c>
      <c r="B24" s="11" t="s">
        <v>90</v>
      </c>
      <c r="C24" s="15">
        <v>41083</v>
      </c>
      <c r="D24" s="15">
        <v>-4981</v>
      </c>
      <c r="E24" s="15">
        <f t="shared" si="0"/>
        <v>36102</v>
      </c>
      <c r="F24" s="15">
        <v>16011.59</v>
      </c>
      <c r="G24" s="15">
        <v>16011.59</v>
      </c>
      <c r="H24" s="15">
        <f t="shared" si="1"/>
        <v>20090.41</v>
      </c>
    </row>
    <row r="25" spans="1:8" x14ac:dyDescent="0.2">
      <c r="A25" s="49">
        <v>3200</v>
      </c>
      <c r="B25" s="11" t="s">
        <v>91</v>
      </c>
      <c r="C25" s="15">
        <v>10401</v>
      </c>
      <c r="D25" s="15">
        <v>570317.12</v>
      </c>
      <c r="E25" s="15">
        <f t="shared" si="0"/>
        <v>580718.12</v>
      </c>
      <c r="F25" s="15">
        <v>140000.01999999999</v>
      </c>
      <c r="G25" s="15">
        <v>140000.01999999999</v>
      </c>
      <c r="H25" s="15">
        <f t="shared" si="1"/>
        <v>440718.1</v>
      </c>
    </row>
    <row r="26" spans="1:8" x14ac:dyDescent="0.2">
      <c r="A26" s="49">
        <v>3300</v>
      </c>
      <c r="B26" s="11" t="s">
        <v>92</v>
      </c>
      <c r="C26" s="15">
        <v>66688</v>
      </c>
      <c r="D26" s="15">
        <v>205000</v>
      </c>
      <c r="E26" s="15">
        <f t="shared" si="0"/>
        <v>271688</v>
      </c>
      <c r="F26" s="15">
        <v>71955.960000000006</v>
      </c>
      <c r="G26" s="15">
        <v>71955.960000000006</v>
      </c>
      <c r="H26" s="15">
        <f t="shared" si="1"/>
        <v>199732.03999999998</v>
      </c>
    </row>
    <row r="27" spans="1:8" x14ac:dyDescent="0.2">
      <c r="A27" s="49">
        <v>3400</v>
      </c>
      <c r="B27" s="11" t="s">
        <v>93</v>
      </c>
      <c r="C27" s="15">
        <v>60842</v>
      </c>
      <c r="D27" s="15">
        <v>5000</v>
      </c>
      <c r="E27" s="15">
        <f t="shared" si="0"/>
        <v>65842</v>
      </c>
      <c r="F27" s="15">
        <v>23923.66</v>
      </c>
      <c r="G27" s="15">
        <v>23923.66</v>
      </c>
      <c r="H27" s="15">
        <f t="shared" si="1"/>
        <v>41918.339999999997</v>
      </c>
    </row>
    <row r="28" spans="1:8" x14ac:dyDescent="0.2">
      <c r="A28" s="49">
        <v>3500</v>
      </c>
      <c r="B28" s="11" t="s">
        <v>94</v>
      </c>
      <c r="C28" s="15">
        <v>49425</v>
      </c>
      <c r="D28" s="15">
        <v>10000</v>
      </c>
      <c r="E28" s="15">
        <f t="shared" si="0"/>
        <v>59425</v>
      </c>
      <c r="F28" s="15">
        <v>19953.64</v>
      </c>
      <c r="G28" s="15">
        <v>19953.64</v>
      </c>
      <c r="H28" s="15">
        <f t="shared" si="1"/>
        <v>39471.360000000001</v>
      </c>
    </row>
    <row r="29" spans="1:8" x14ac:dyDescent="0.2">
      <c r="A29" s="49">
        <v>3600</v>
      </c>
      <c r="B29" s="11" t="s">
        <v>95</v>
      </c>
      <c r="C29" s="15">
        <v>64898</v>
      </c>
      <c r="D29" s="15">
        <v>0</v>
      </c>
      <c r="E29" s="15">
        <f t="shared" si="0"/>
        <v>64898</v>
      </c>
      <c r="F29" s="15">
        <v>14999.99</v>
      </c>
      <c r="G29" s="15">
        <v>14999.99</v>
      </c>
      <c r="H29" s="15">
        <f t="shared" si="1"/>
        <v>49898.01</v>
      </c>
    </row>
    <row r="30" spans="1:8" x14ac:dyDescent="0.2">
      <c r="A30" s="49">
        <v>3700</v>
      </c>
      <c r="B30" s="11" t="s">
        <v>96</v>
      </c>
      <c r="C30" s="15">
        <v>20801</v>
      </c>
      <c r="D30" s="15">
        <v>0</v>
      </c>
      <c r="E30" s="15">
        <f t="shared" si="0"/>
        <v>20801</v>
      </c>
      <c r="F30" s="15">
        <v>670</v>
      </c>
      <c r="G30" s="15">
        <v>670</v>
      </c>
      <c r="H30" s="15">
        <f t="shared" si="1"/>
        <v>20131</v>
      </c>
    </row>
    <row r="31" spans="1:8" x14ac:dyDescent="0.2">
      <c r="A31" s="49">
        <v>3800</v>
      </c>
      <c r="B31" s="11" t="s">
        <v>97</v>
      </c>
      <c r="C31" s="15">
        <v>20801</v>
      </c>
      <c r="D31" s="15">
        <v>29000</v>
      </c>
      <c r="E31" s="15">
        <f t="shared" si="0"/>
        <v>49801</v>
      </c>
      <c r="F31" s="15">
        <v>7887.02</v>
      </c>
      <c r="G31" s="15">
        <v>6926.52</v>
      </c>
      <c r="H31" s="15">
        <f t="shared" si="1"/>
        <v>41913.979999999996</v>
      </c>
    </row>
    <row r="32" spans="1:8" x14ac:dyDescent="0.2">
      <c r="A32" s="49">
        <v>3900</v>
      </c>
      <c r="B32" s="11" t="s">
        <v>19</v>
      </c>
      <c r="C32" s="15">
        <v>72801</v>
      </c>
      <c r="D32" s="15">
        <v>22000</v>
      </c>
      <c r="E32" s="15">
        <f t="shared" si="0"/>
        <v>94801</v>
      </c>
      <c r="F32" s="15">
        <v>43860</v>
      </c>
      <c r="G32" s="15">
        <v>43860</v>
      </c>
      <c r="H32" s="15">
        <f t="shared" si="1"/>
        <v>50941</v>
      </c>
    </row>
    <row r="33" spans="1:8" x14ac:dyDescent="0.2">
      <c r="A33" s="48" t="s">
        <v>70</v>
      </c>
      <c r="B33" s="7"/>
      <c r="C33" s="15">
        <f>SUM(C34:C42)</f>
        <v>0</v>
      </c>
      <c r="D33" s="15">
        <f>SUM(D34:D42)</f>
        <v>0</v>
      </c>
      <c r="E33" s="15">
        <f t="shared" si="0"/>
        <v>0</v>
      </c>
      <c r="F33" s="15">
        <f>SUM(F34:F42)</f>
        <v>0</v>
      </c>
      <c r="G33" s="15">
        <f>SUM(G34:G42)</f>
        <v>0</v>
      </c>
      <c r="H33" s="15">
        <f t="shared" si="1"/>
        <v>0</v>
      </c>
    </row>
    <row r="34" spans="1:8" x14ac:dyDescent="0.2">
      <c r="A34" s="49">
        <v>4100</v>
      </c>
      <c r="B34" s="11" t="s">
        <v>98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99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100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101</v>
      </c>
      <c r="C37" s="15">
        <v>0</v>
      </c>
      <c r="D37" s="15">
        <v>0</v>
      </c>
      <c r="E37" s="15">
        <f t="shared" si="0"/>
        <v>0</v>
      </c>
      <c r="F37" s="15">
        <v>0</v>
      </c>
      <c r="G37" s="15">
        <v>0</v>
      </c>
      <c r="H37" s="15">
        <f t="shared" si="1"/>
        <v>0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102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103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104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71</v>
      </c>
      <c r="B43" s="7"/>
      <c r="C43" s="15">
        <f>SUM(C44:C52)</f>
        <v>0</v>
      </c>
      <c r="D43" s="15">
        <f>SUM(D44:D52)</f>
        <v>11000</v>
      </c>
      <c r="E43" s="15">
        <f t="shared" si="0"/>
        <v>11000</v>
      </c>
      <c r="F43" s="15">
        <f>SUM(F44:F52)</f>
        <v>10985.44</v>
      </c>
      <c r="G43" s="15">
        <f>SUM(G44:G52)</f>
        <v>10985.44</v>
      </c>
      <c r="H43" s="15">
        <f t="shared" si="1"/>
        <v>14.559999999999491</v>
      </c>
    </row>
    <row r="44" spans="1:8" x14ac:dyDescent="0.2">
      <c r="A44" s="49">
        <v>5100</v>
      </c>
      <c r="B44" s="11" t="s">
        <v>105</v>
      </c>
      <c r="C44" s="15">
        <v>0</v>
      </c>
      <c r="D44" s="15">
        <v>0</v>
      </c>
      <c r="E44" s="15">
        <f t="shared" si="0"/>
        <v>0</v>
      </c>
      <c r="F44" s="15">
        <v>0</v>
      </c>
      <c r="G44" s="15">
        <v>0</v>
      </c>
      <c r="H44" s="15">
        <f t="shared" si="1"/>
        <v>0</v>
      </c>
    </row>
    <row r="45" spans="1:8" x14ac:dyDescent="0.2">
      <c r="A45" s="49">
        <v>5200</v>
      </c>
      <c r="B45" s="11" t="s">
        <v>106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107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108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109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110</v>
      </c>
      <c r="C49" s="15">
        <v>0</v>
      </c>
      <c r="D49" s="15">
        <v>11000</v>
      </c>
      <c r="E49" s="15">
        <f t="shared" si="0"/>
        <v>11000</v>
      </c>
      <c r="F49" s="15">
        <v>10985.44</v>
      </c>
      <c r="G49" s="15">
        <v>10985.44</v>
      </c>
      <c r="H49" s="15">
        <f t="shared" si="1"/>
        <v>14.559999999999491</v>
      </c>
    </row>
    <row r="50" spans="1:8" x14ac:dyDescent="0.2">
      <c r="A50" s="49">
        <v>5700</v>
      </c>
      <c r="B50" s="11" t="s">
        <v>111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112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113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72</v>
      </c>
      <c r="B53" s="7"/>
      <c r="C53" s="15">
        <f>SUM(C54:C56)</f>
        <v>4000000</v>
      </c>
      <c r="D53" s="15">
        <f>SUM(D54:D56)</f>
        <v>1000000</v>
      </c>
      <c r="E53" s="15">
        <f t="shared" si="0"/>
        <v>5000000</v>
      </c>
      <c r="F53" s="15">
        <f>SUM(F54:F56)</f>
        <v>3376163.95</v>
      </c>
      <c r="G53" s="15">
        <f>SUM(G54:G56)</f>
        <v>3376163.95</v>
      </c>
      <c r="H53" s="15">
        <f t="shared" si="1"/>
        <v>1623836.0499999998</v>
      </c>
    </row>
    <row r="54" spans="1:8" x14ac:dyDescent="0.2">
      <c r="A54" s="49">
        <v>6100</v>
      </c>
      <c r="B54" s="11" t="s">
        <v>114</v>
      </c>
      <c r="C54" s="15">
        <v>4000000</v>
      </c>
      <c r="D54" s="15">
        <v>-4000000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115</v>
      </c>
      <c r="C55" s="15">
        <v>0</v>
      </c>
      <c r="D55" s="15">
        <v>5000000</v>
      </c>
      <c r="E55" s="15">
        <f t="shared" si="0"/>
        <v>5000000</v>
      </c>
      <c r="F55" s="15">
        <v>3376163.95</v>
      </c>
      <c r="G55" s="15">
        <v>3376163.95</v>
      </c>
      <c r="H55" s="15">
        <f t="shared" si="1"/>
        <v>1623836.0499999998</v>
      </c>
    </row>
    <row r="56" spans="1:8" x14ac:dyDescent="0.2">
      <c r="A56" s="49">
        <v>6300</v>
      </c>
      <c r="B56" s="11" t="s">
        <v>116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73</v>
      </c>
      <c r="B57" s="7"/>
      <c r="C57" s="15">
        <f>SUM(C58:C64)</f>
        <v>1516529.33</v>
      </c>
      <c r="D57" s="15">
        <f>SUM(D58:D64)</f>
        <v>5271105.38</v>
      </c>
      <c r="E57" s="15">
        <f t="shared" si="0"/>
        <v>6787634.71</v>
      </c>
      <c r="F57" s="15">
        <f>SUM(F58:F64)</f>
        <v>0</v>
      </c>
      <c r="G57" s="15">
        <f>SUM(G58:G64)</f>
        <v>0</v>
      </c>
      <c r="H57" s="15">
        <f t="shared" si="1"/>
        <v>6787634.71</v>
      </c>
    </row>
    <row r="58" spans="1:8" x14ac:dyDescent="0.2">
      <c r="A58" s="49">
        <v>7100</v>
      </c>
      <c r="B58" s="11" t="s">
        <v>117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118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119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120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121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122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123</v>
      </c>
      <c r="C64" s="15">
        <v>1516529.33</v>
      </c>
      <c r="D64" s="15">
        <v>5271105.38</v>
      </c>
      <c r="E64" s="15">
        <f t="shared" si="0"/>
        <v>6787634.71</v>
      </c>
      <c r="F64" s="15">
        <v>0</v>
      </c>
      <c r="G64" s="15">
        <v>0</v>
      </c>
      <c r="H64" s="15">
        <f t="shared" si="1"/>
        <v>6787634.71</v>
      </c>
    </row>
    <row r="65" spans="1:8" x14ac:dyDescent="0.2">
      <c r="A65" s="48" t="s">
        <v>74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75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124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125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126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127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128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129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130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59</v>
      </c>
      <c r="C77" s="17">
        <f t="shared" ref="C77:H77" si="4">SUM(C5+C13+C23+C33+C43+C53+C57+C65+C69)</f>
        <v>10751285.33</v>
      </c>
      <c r="D77" s="17">
        <f t="shared" si="4"/>
        <v>8527553.5</v>
      </c>
      <c r="E77" s="17">
        <f t="shared" si="4"/>
        <v>19278838.830000002</v>
      </c>
      <c r="F77" s="17">
        <f t="shared" si="4"/>
        <v>5803972.7699999996</v>
      </c>
      <c r="G77" s="17">
        <f t="shared" si="4"/>
        <v>5799908.5600000005</v>
      </c>
      <c r="H77" s="17">
        <f t="shared" si="4"/>
        <v>13474866.059999999</v>
      </c>
    </row>
    <row r="79" spans="1:8" x14ac:dyDescent="0.2">
      <c r="A79" s="54" t="s">
        <v>141</v>
      </c>
      <c r="B79" s="53"/>
      <c r="C79" s="53"/>
      <c r="D79" s="53"/>
      <c r="E79" s="53"/>
      <c r="F79" s="53"/>
      <c r="G79" s="53"/>
      <c r="H79" s="53"/>
    </row>
    <row r="86" spans="2:7" x14ac:dyDescent="0.2">
      <c r="B86" s="76" t="s">
        <v>142</v>
      </c>
      <c r="C86" s="76"/>
      <c r="D86" s="55"/>
      <c r="E86" s="76" t="s">
        <v>143</v>
      </c>
      <c r="F86" s="76"/>
      <c r="G86" s="76"/>
    </row>
    <row r="87" spans="2:7" x14ac:dyDescent="0.2">
      <c r="B87" s="76" t="s">
        <v>144</v>
      </c>
      <c r="C87" s="76"/>
      <c r="D87" s="55"/>
      <c r="E87" s="76" t="s">
        <v>145</v>
      </c>
      <c r="F87" s="76"/>
      <c r="G87" s="76"/>
    </row>
  </sheetData>
  <sheetProtection formatCells="0" formatColumns="0" formatRows="0" autoFilter="0"/>
  <mergeCells count="8">
    <mergeCell ref="A1:H1"/>
    <mergeCell ref="C2:G2"/>
    <mergeCell ref="H2:H3"/>
    <mergeCell ref="A2:B4"/>
    <mergeCell ref="B87:C87"/>
    <mergeCell ref="E87:G87"/>
    <mergeCell ref="B86:C86"/>
    <mergeCell ref="E86:G86"/>
  </mergeCells>
  <pageMargins left="0.70866141732283472" right="0.70866141732283472" top="0.74803149606299213" bottom="0.74803149606299213" header="0.31496062992125984" footer="0.31496062992125984"/>
  <pageSetup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GridLines="0" zoomScaleNormal="100" workbookViewId="0">
      <selection activeCell="H25" sqref="A1:H25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65" t="s">
        <v>135</v>
      </c>
      <c r="B1" s="66"/>
      <c r="C1" s="66"/>
      <c r="D1" s="66"/>
      <c r="E1" s="66"/>
      <c r="F1" s="66"/>
      <c r="G1" s="66"/>
      <c r="H1" s="67"/>
    </row>
    <row r="2" spans="1:8" x14ac:dyDescent="0.2">
      <c r="A2" s="70" t="s">
        <v>60</v>
      </c>
      <c r="B2" s="71"/>
      <c r="C2" s="65" t="s">
        <v>66</v>
      </c>
      <c r="D2" s="66"/>
      <c r="E2" s="66"/>
      <c r="F2" s="66"/>
      <c r="G2" s="67"/>
      <c r="H2" s="68" t="s">
        <v>65</v>
      </c>
    </row>
    <row r="3" spans="1:8" ht="24.95" customHeight="1" x14ac:dyDescent="0.2">
      <c r="A3" s="72"/>
      <c r="B3" s="73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69"/>
    </row>
    <row r="4" spans="1:8" x14ac:dyDescent="0.2">
      <c r="A4" s="74"/>
      <c r="B4" s="75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6751285.3300000001</v>
      </c>
      <c r="D6" s="50">
        <v>7516553.5</v>
      </c>
      <c r="E6" s="50">
        <f>C6+D6</f>
        <v>14267838.83</v>
      </c>
      <c r="F6" s="50">
        <v>2416823.38</v>
      </c>
      <c r="G6" s="50">
        <v>2412759.17</v>
      </c>
      <c r="H6" s="50">
        <f>E6-F6</f>
        <v>11851015.449999999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4000000</v>
      </c>
      <c r="D8" s="50">
        <v>1011000</v>
      </c>
      <c r="E8" s="50">
        <f>C8+D8</f>
        <v>5011000</v>
      </c>
      <c r="F8" s="50">
        <v>3387149.39</v>
      </c>
      <c r="G8" s="50">
        <v>3387149.39</v>
      </c>
      <c r="H8" s="50">
        <f>E8-F8</f>
        <v>1623850.6099999999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59</v>
      </c>
      <c r="C16" s="17">
        <f>SUM(C6+C8+C10+C12+C14)</f>
        <v>10751285.33</v>
      </c>
      <c r="D16" s="17">
        <f>SUM(D6+D8+D10+D12+D14)</f>
        <v>8527553.5</v>
      </c>
      <c r="E16" s="17">
        <f>SUM(E6+E8+E10+E12+E14)</f>
        <v>19278838.829999998</v>
      </c>
      <c r="F16" s="17">
        <f t="shared" ref="F16:H16" si="0">SUM(F6+F8+F10+F12+F14)</f>
        <v>5803972.7699999996</v>
      </c>
      <c r="G16" s="17">
        <f t="shared" si="0"/>
        <v>5799908.5600000005</v>
      </c>
      <c r="H16" s="17">
        <f t="shared" si="0"/>
        <v>13474866.059999999</v>
      </c>
    </row>
    <row r="18" spans="1:7" x14ac:dyDescent="0.2">
      <c r="A18" s="52" t="s">
        <v>141</v>
      </c>
      <c r="B18" s="52"/>
      <c r="C18" s="52"/>
      <c r="D18" s="52"/>
      <c r="E18" s="52"/>
      <c r="F18" s="52"/>
      <c r="G18" s="52"/>
    </row>
    <row r="19" spans="1:7" x14ac:dyDescent="0.2">
      <c r="A19" s="54"/>
      <c r="B19" s="54"/>
      <c r="C19" s="54"/>
      <c r="D19" s="54"/>
      <c r="E19" s="54"/>
      <c r="F19" s="54"/>
      <c r="G19" s="54"/>
    </row>
    <row r="20" spans="1:7" x14ac:dyDescent="0.2">
      <c r="A20" s="54"/>
      <c r="B20" s="54"/>
      <c r="C20" s="54"/>
      <c r="D20" s="54"/>
      <c r="E20" s="54"/>
      <c r="F20" s="54"/>
      <c r="G20" s="54"/>
    </row>
    <row r="21" spans="1:7" x14ac:dyDescent="0.2">
      <c r="A21" s="54"/>
      <c r="B21" s="54"/>
      <c r="C21" s="54"/>
      <c r="D21" s="54"/>
      <c r="E21" s="54"/>
      <c r="F21" s="54"/>
      <c r="G21" s="54"/>
    </row>
    <row r="22" spans="1:7" x14ac:dyDescent="0.2">
      <c r="A22" s="54"/>
      <c r="B22" s="54"/>
      <c r="C22" s="54"/>
      <c r="D22" s="54"/>
      <c r="E22" s="54"/>
      <c r="F22" s="54"/>
      <c r="G22" s="54"/>
    </row>
    <row r="23" spans="1:7" x14ac:dyDescent="0.2">
      <c r="A23" s="54"/>
      <c r="B23" s="54"/>
      <c r="C23" s="54"/>
      <c r="D23" s="54"/>
      <c r="E23" s="54"/>
      <c r="F23" s="54"/>
      <c r="G23" s="54"/>
    </row>
    <row r="24" spans="1:7" x14ac:dyDescent="0.2">
      <c r="A24" s="76" t="s">
        <v>142</v>
      </c>
      <c r="B24" s="76"/>
      <c r="C24" s="56"/>
      <c r="D24" s="76" t="s">
        <v>143</v>
      </c>
      <c r="E24" s="76"/>
      <c r="F24" s="76"/>
      <c r="G24" s="54"/>
    </row>
    <row r="25" spans="1:7" x14ac:dyDescent="0.2">
      <c r="A25" s="76" t="s">
        <v>144</v>
      </c>
      <c r="B25" s="76"/>
      <c r="C25" s="56"/>
      <c r="D25" s="76" t="s">
        <v>145</v>
      </c>
      <c r="E25" s="76"/>
      <c r="F25" s="76"/>
      <c r="G25" s="54"/>
    </row>
  </sheetData>
  <sheetProtection formatCells="0" formatColumns="0" formatRows="0" autoFilter="0"/>
  <mergeCells count="8">
    <mergeCell ref="A1:H1"/>
    <mergeCell ref="C2:G2"/>
    <mergeCell ref="H2:H3"/>
    <mergeCell ref="A2:B4"/>
    <mergeCell ref="A25:B25"/>
    <mergeCell ref="D25:F25"/>
    <mergeCell ref="A24:B24"/>
    <mergeCell ref="D24:F24"/>
  </mergeCells>
  <pageMargins left="0.70866141732283472" right="0.70866141732283472" top="0.74803149606299213" bottom="0.74803149606299213" header="0.31496062992125984" footer="0.31496062992125984"/>
  <pageSetup scale="9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showGridLines="0" topLeftCell="A46" workbookViewId="0">
      <selection activeCell="H63" sqref="A1:H63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65" t="s">
        <v>137</v>
      </c>
      <c r="B1" s="66"/>
      <c r="C1" s="66"/>
      <c r="D1" s="66"/>
      <c r="E1" s="66"/>
      <c r="F1" s="66"/>
      <c r="G1" s="66"/>
      <c r="H1" s="67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70" t="s">
        <v>60</v>
      </c>
      <c r="B3" s="71"/>
      <c r="C3" s="65" t="s">
        <v>66</v>
      </c>
      <c r="D3" s="66"/>
      <c r="E3" s="66"/>
      <c r="F3" s="66"/>
      <c r="G3" s="67"/>
      <c r="H3" s="68" t="s">
        <v>65</v>
      </c>
    </row>
    <row r="4" spans="1:8" ht="24.95" customHeight="1" x14ac:dyDescent="0.2">
      <c r="A4" s="72"/>
      <c r="B4" s="73"/>
      <c r="C4" s="9" t="s">
        <v>61</v>
      </c>
      <c r="D4" s="9" t="s">
        <v>131</v>
      </c>
      <c r="E4" s="9" t="s">
        <v>62</v>
      </c>
      <c r="F4" s="9" t="s">
        <v>63</v>
      </c>
      <c r="G4" s="9" t="s">
        <v>64</v>
      </c>
      <c r="H4" s="69"/>
    </row>
    <row r="5" spans="1:8" x14ac:dyDescent="0.2">
      <c r="A5" s="74"/>
      <c r="B5" s="75"/>
      <c r="C5" s="10">
        <v>1</v>
      </c>
      <c r="D5" s="10">
        <v>2</v>
      </c>
      <c r="E5" s="10" t="s">
        <v>132</v>
      </c>
      <c r="F5" s="10">
        <v>4</v>
      </c>
      <c r="G5" s="10">
        <v>5</v>
      </c>
      <c r="H5" s="10" t="s">
        <v>133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136</v>
      </c>
      <c r="B7" s="22"/>
      <c r="C7" s="15">
        <v>10751285.33</v>
      </c>
      <c r="D7" s="15">
        <v>8527553.5</v>
      </c>
      <c r="E7" s="15">
        <f>C7+D7</f>
        <v>19278838.829999998</v>
      </c>
      <c r="F7" s="15">
        <v>5803972.7699999996</v>
      </c>
      <c r="G7" s="15">
        <v>5799908.5599999996</v>
      </c>
      <c r="H7" s="15">
        <f>E7-F7</f>
        <v>13474866.059999999</v>
      </c>
    </row>
    <row r="8" spans="1:8" x14ac:dyDescent="0.2">
      <c r="A8" s="4" t="s">
        <v>53</v>
      </c>
      <c r="B8" s="22"/>
      <c r="C8" s="15">
        <v>0</v>
      </c>
      <c r="D8" s="15">
        <v>0</v>
      </c>
      <c r="E8" s="15">
        <f t="shared" ref="E8:E13" si="0">C8+D8</f>
        <v>0</v>
      </c>
      <c r="F8" s="15">
        <v>0</v>
      </c>
      <c r="G8" s="15">
        <v>0</v>
      </c>
      <c r="H8" s="15">
        <f t="shared" ref="H8:H13" si="1">E8-F8</f>
        <v>0</v>
      </c>
    </row>
    <row r="9" spans="1:8" x14ac:dyDescent="0.2">
      <c r="A9" s="4" t="s">
        <v>54</v>
      </c>
      <c r="B9" s="22"/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" t="s">
        <v>55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56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57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58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59</v>
      </c>
      <c r="C16" s="23">
        <f t="shared" ref="C16:H16" si="2">SUM(C7:C15)</f>
        <v>10751285.33</v>
      </c>
      <c r="D16" s="23">
        <f t="shared" si="2"/>
        <v>8527553.5</v>
      </c>
      <c r="E16" s="23">
        <f t="shared" si="2"/>
        <v>19278838.829999998</v>
      </c>
      <c r="F16" s="23">
        <f t="shared" si="2"/>
        <v>5803972.7699999996</v>
      </c>
      <c r="G16" s="23">
        <f t="shared" si="2"/>
        <v>5799908.5599999996</v>
      </c>
      <c r="H16" s="23">
        <f t="shared" si="2"/>
        <v>13474866.059999999</v>
      </c>
    </row>
    <row r="19" spans="1:8" ht="45" customHeight="1" x14ac:dyDescent="0.2">
      <c r="A19" s="65" t="s">
        <v>138</v>
      </c>
      <c r="B19" s="66"/>
      <c r="C19" s="66"/>
      <c r="D19" s="66"/>
      <c r="E19" s="66"/>
      <c r="F19" s="66"/>
      <c r="G19" s="66"/>
      <c r="H19" s="67"/>
    </row>
    <row r="21" spans="1:8" x14ac:dyDescent="0.2">
      <c r="A21" s="70" t="s">
        <v>60</v>
      </c>
      <c r="B21" s="71"/>
      <c r="C21" s="65" t="s">
        <v>66</v>
      </c>
      <c r="D21" s="66"/>
      <c r="E21" s="66"/>
      <c r="F21" s="66"/>
      <c r="G21" s="67"/>
      <c r="H21" s="68" t="s">
        <v>65</v>
      </c>
    </row>
    <row r="22" spans="1:8" ht="22.5" x14ac:dyDescent="0.2">
      <c r="A22" s="72"/>
      <c r="B22" s="73"/>
      <c r="C22" s="9" t="s">
        <v>61</v>
      </c>
      <c r="D22" s="9" t="s">
        <v>131</v>
      </c>
      <c r="E22" s="9" t="s">
        <v>62</v>
      </c>
      <c r="F22" s="9" t="s">
        <v>63</v>
      </c>
      <c r="G22" s="9" t="s">
        <v>64</v>
      </c>
      <c r="H22" s="69"/>
    </row>
    <row r="23" spans="1:8" x14ac:dyDescent="0.2">
      <c r="A23" s="74"/>
      <c r="B23" s="75"/>
      <c r="C23" s="10">
        <v>1</v>
      </c>
      <c r="D23" s="10">
        <v>2</v>
      </c>
      <c r="E23" s="10" t="s">
        <v>132</v>
      </c>
      <c r="F23" s="10">
        <v>4</v>
      </c>
      <c r="G23" s="10">
        <v>5</v>
      </c>
      <c r="H23" s="10" t="s">
        <v>133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59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65" t="s">
        <v>139</v>
      </c>
      <c r="B33" s="66"/>
      <c r="C33" s="66"/>
      <c r="D33" s="66"/>
      <c r="E33" s="66"/>
      <c r="F33" s="66"/>
      <c r="G33" s="66"/>
      <c r="H33" s="67"/>
    </row>
    <row r="34" spans="1:8" x14ac:dyDescent="0.2">
      <c r="A34" s="70" t="s">
        <v>60</v>
      </c>
      <c r="B34" s="71"/>
      <c r="C34" s="65" t="s">
        <v>66</v>
      </c>
      <c r="D34" s="66"/>
      <c r="E34" s="66"/>
      <c r="F34" s="66"/>
      <c r="G34" s="67"/>
      <c r="H34" s="68" t="s">
        <v>65</v>
      </c>
    </row>
    <row r="35" spans="1:8" ht="22.5" x14ac:dyDescent="0.2">
      <c r="A35" s="72"/>
      <c r="B35" s="73"/>
      <c r="C35" s="9" t="s">
        <v>61</v>
      </c>
      <c r="D35" s="9" t="s">
        <v>131</v>
      </c>
      <c r="E35" s="9" t="s">
        <v>62</v>
      </c>
      <c r="F35" s="9" t="s">
        <v>63</v>
      </c>
      <c r="G35" s="9" t="s">
        <v>64</v>
      </c>
      <c r="H35" s="69"/>
    </row>
    <row r="36" spans="1:8" x14ac:dyDescent="0.2">
      <c r="A36" s="74"/>
      <c r="B36" s="75"/>
      <c r="C36" s="10">
        <v>1</v>
      </c>
      <c r="D36" s="10">
        <v>2</v>
      </c>
      <c r="E36" s="10" t="s">
        <v>132</v>
      </c>
      <c r="F36" s="10">
        <v>4</v>
      </c>
      <c r="G36" s="10">
        <v>5</v>
      </c>
      <c r="H36" s="10" t="s">
        <v>133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59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  <row r="54" spans="1:8" x14ac:dyDescent="0.2">
      <c r="A54" s="59" t="s">
        <v>141</v>
      </c>
      <c r="B54" s="58"/>
      <c r="C54" s="58"/>
      <c r="D54" s="58"/>
      <c r="E54" s="58"/>
      <c r="F54" s="58"/>
      <c r="G54" s="58"/>
      <c r="H54" s="58"/>
    </row>
    <row r="55" spans="1:8" x14ac:dyDescent="0.2">
      <c r="A55" s="57"/>
      <c r="B55" s="57"/>
      <c r="C55" s="57"/>
      <c r="D55" s="57"/>
      <c r="E55" s="57"/>
      <c r="F55" s="57"/>
      <c r="G55" s="57"/>
      <c r="H55" s="57"/>
    </row>
    <row r="56" spans="1:8" x14ac:dyDescent="0.2">
      <c r="A56" s="57"/>
      <c r="B56" s="57"/>
      <c r="C56" s="57"/>
      <c r="D56" s="57"/>
      <c r="E56" s="57"/>
      <c r="F56" s="57"/>
      <c r="G56" s="57"/>
      <c r="H56" s="57"/>
    </row>
    <row r="57" spans="1:8" x14ac:dyDescent="0.2">
      <c r="A57" s="57"/>
      <c r="B57" s="57"/>
      <c r="C57" s="57"/>
      <c r="D57" s="57"/>
      <c r="E57" s="57"/>
      <c r="F57" s="57"/>
      <c r="G57" s="57"/>
      <c r="H57" s="57"/>
    </row>
    <row r="58" spans="1:8" x14ac:dyDescent="0.2">
      <c r="A58" s="57"/>
      <c r="B58" s="57"/>
      <c r="C58" s="57"/>
      <c r="D58" s="57"/>
      <c r="E58" s="57"/>
      <c r="F58" s="57"/>
      <c r="G58" s="57"/>
      <c r="H58" s="57"/>
    </row>
    <row r="59" spans="1:8" x14ac:dyDescent="0.2">
      <c r="A59" s="57"/>
      <c r="B59" s="57"/>
      <c r="C59" s="57"/>
      <c r="D59" s="57"/>
      <c r="E59" s="57"/>
      <c r="F59" s="57"/>
      <c r="G59" s="57"/>
      <c r="H59" s="57"/>
    </row>
    <row r="60" spans="1:8" x14ac:dyDescent="0.2">
      <c r="A60" s="57"/>
      <c r="B60" s="57"/>
      <c r="C60" s="57"/>
      <c r="D60" s="57"/>
      <c r="E60" s="57"/>
      <c r="F60" s="57"/>
      <c r="G60" s="57"/>
      <c r="H60" s="57"/>
    </row>
    <row r="61" spans="1:8" x14ac:dyDescent="0.2">
      <c r="A61" s="57"/>
      <c r="B61" s="57"/>
      <c r="C61" s="57"/>
      <c r="D61" s="57"/>
      <c r="E61" s="57"/>
      <c r="F61" s="57"/>
      <c r="G61" s="57"/>
      <c r="H61" s="57"/>
    </row>
    <row r="62" spans="1:8" x14ac:dyDescent="0.2">
      <c r="A62" s="57"/>
      <c r="B62" s="76" t="s">
        <v>142</v>
      </c>
      <c r="C62" s="76"/>
      <c r="D62" s="61"/>
      <c r="E62" s="76" t="s">
        <v>143</v>
      </c>
      <c r="F62" s="76"/>
      <c r="G62" s="76"/>
      <c r="H62" s="57"/>
    </row>
    <row r="63" spans="1:8" x14ac:dyDescent="0.2">
      <c r="A63" s="57"/>
      <c r="B63" s="76" t="s">
        <v>144</v>
      </c>
      <c r="C63" s="76"/>
      <c r="D63" s="61"/>
      <c r="E63" s="76" t="s">
        <v>145</v>
      </c>
      <c r="F63" s="76"/>
      <c r="G63" s="76"/>
      <c r="H63" s="57"/>
    </row>
  </sheetData>
  <sheetProtection formatCells="0" formatColumns="0" formatRows="0" insertRows="0" deleteRows="0" autoFilter="0"/>
  <mergeCells count="16">
    <mergeCell ref="B62:C62"/>
    <mergeCell ref="E62:G62"/>
    <mergeCell ref="B63:C63"/>
    <mergeCell ref="E63:G63"/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ageMargins left="0.70866141732283472" right="0.70866141732283472" top="0.74803149606299213" bottom="0.74803149606299213" header="0.31496062992125984" footer="0.31496062992125984"/>
  <pageSetup scale="8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showGridLines="0" tabSelected="1" topLeftCell="A34" workbookViewId="0">
      <selection activeCell="C46" sqref="C46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65" t="s">
        <v>140</v>
      </c>
      <c r="B1" s="66"/>
      <c r="C1" s="66"/>
      <c r="D1" s="66"/>
      <c r="E1" s="66"/>
      <c r="F1" s="66"/>
      <c r="G1" s="66"/>
      <c r="H1" s="67"/>
    </row>
    <row r="2" spans="1:8" x14ac:dyDescent="0.2">
      <c r="A2" s="70" t="s">
        <v>60</v>
      </c>
      <c r="B2" s="71"/>
      <c r="C2" s="65" t="s">
        <v>66</v>
      </c>
      <c r="D2" s="66"/>
      <c r="E2" s="66"/>
      <c r="F2" s="66"/>
      <c r="G2" s="67"/>
      <c r="H2" s="68" t="s">
        <v>65</v>
      </c>
    </row>
    <row r="3" spans="1:8" ht="24.95" customHeight="1" x14ac:dyDescent="0.2">
      <c r="A3" s="72"/>
      <c r="B3" s="73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69"/>
    </row>
    <row r="4" spans="1:8" x14ac:dyDescent="0.2">
      <c r="A4" s="74"/>
      <c r="B4" s="75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10751285.33</v>
      </c>
      <c r="D16" s="15">
        <f t="shared" si="3"/>
        <v>8527553.5</v>
      </c>
      <c r="E16" s="15">
        <f t="shared" si="3"/>
        <v>19278838.829999998</v>
      </c>
      <c r="F16" s="15">
        <f t="shared" si="3"/>
        <v>5803972.7699999996</v>
      </c>
      <c r="G16" s="15">
        <f t="shared" si="3"/>
        <v>5799908.5599999996</v>
      </c>
      <c r="H16" s="15">
        <f t="shared" si="3"/>
        <v>13474866.059999999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10751285.33</v>
      </c>
      <c r="D18" s="15">
        <v>8527553.5</v>
      </c>
      <c r="E18" s="15">
        <f t="shared" ref="E18:E23" si="5">C18+D18</f>
        <v>19278838.829999998</v>
      </c>
      <c r="F18" s="15">
        <v>5803972.7699999996</v>
      </c>
      <c r="G18" s="15">
        <v>5799908.5599999996</v>
      </c>
      <c r="H18" s="15">
        <f t="shared" si="4"/>
        <v>13474866.059999999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59</v>
      </c>
      <c r="C42" s="23">
        <f t="shared" ref="C42:H42" si="12">SUM(C36+C25+C16+C6)</f>
        <v>10751285.33</v>
      </c>
      <c r="D42" s="23">
        <f t="shared" si="12"/>
        <v>8527553.5</v>
      </c>
      <c r="E42" s="23">
        <f t="shared" si="12"/>
        <v>19278838.829999998</v>
      </c>
      <c r="F42" s="23">
        <f t="shared" si="12"/>
        <v>5803972.7699999996</v>
      </c>
      <c r="G42" s="23">
        <f t="shared" si="12"/>
        <v>5799908.5599999996</v>
      </c>
      <c r="H42" s="23">
        <f t="shared" si="12"/>
        <v>13474866.059999999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63" t="s">
        <v>141</v>
      </c>
      <c r="B44" s="63"/>
      <c r="C44" s="63"/>
      <c r="D44" s="63"/>
      <c r="E44" s="63"/>
      <c r="F44" s="63"/>
      <c r="G44" s="63"/>
      <c r="H44" s="63"/>
    </row>
    <row r="45" spans="1:8" x14ac:dyDescent="0.2">
      <c r="A45" s="63"/>
      <c r="B45" s="63"/>
      <c r="C45" s="63"/>
      <c r="D45" s="63"/>
      <c r="E45" s="63"/>
      <c r="F45" s="63"/>
      <c r="G45" s="63"/>
      <c r="H45" s="63"/>
    </row>
    <row r="46" spans="1:8" x14ac:dyDescent="0.2">
      <c r="A46" s="60"/>
      <c r="B46" s="60"/>
      <c r="C46" s="60"/>
      <c r="D46" s="60"/>
      <c r="E46" s="60"/>
      <c r="F46" s="60"/>
      <c r="G46" s="60"/>
      <c r="H46" s="60"/>
    </row>
    <row r="47" spans="1:8" x14ac:dyDescent="0.2">
      <c r="A47" s="60"/>
      <c r="B47" s="60"/>
      <c r="C47" s="60"/>
      <c r="D47" s="60"/>
      <c r="E47" s="60"/>
      <c r="F47" s="60"/>
      <c r="G47" s="60"/>
      <c r="H47" s="60"/>
    </row>
    <row r="48" spans="1:8" x14ac:dyDescent="0.2">
      <c r="A48" s="60"/>
      <c r="B48" s="60"/>
      <c r="C48" s="60"/>
      <c r="D48" s="60"/>
      <c r="E48" s="60"/>
      <c r="F48" s="60"/>
      <c r="G48" s="60"/>
      <c r="H48" s="60"/>
    </row>
    <row r="49" spans="1:8" x14ac:dyDescent="0.2">
      <c r="A49" s="60"/>
      <c r="B49" s="60"/>
      <c r="C49" s="60"/>
      <c r="D49" s="60"/>
      <c r="E49" s="60"/>
      <c r="F49" s="60"/>
      <c r="G49" s="60"/>
      <c r="H49" s="60"/>
    </row>
    <row r="50" spans="1:8" x14ac:dyDescent="0.2">
      <c r="A50" s="60"/>
      <c r="B50" s="60"/>
      <c r="C50" s="60"/>
      <c r="D50" s="60"/>
      <c r="E50" s="60"/>
      <c r="F50" s="60"/>
      <c r="G50" s="60"/>
      <c r="H50" s="60"/>
    </row>
    <row r="51" spans="1:8" x14ac:dyDescent="0.2">
      <c r="A51" s="62"/>
      <c r="B51" s="76" t="s">
        <v>142</v>
      </c>
      <c r="C51" s="76"/>
      <c r="D51" s="64"/>
      <c r="E51" s="76" t="s">
        <v>143</v>
      </c>
      <c r="F51" s="76"/>
      <c r="G51" s="76"/>
      <c r="H51" s="62"/>
    </row>
    <row r="52" spans="1:8" x14ac:dyDescent="0.2">
      <c r="A52" s="62"/>
      <c r="B52" s="76" t="s">
        <v>144</v>
      </c>
      <c r="C52" s="76"/>
      <c r="D52" s="64"/>
      <c r="E52" s="76" t="s">
        <v>145</v>
      </c>
      <c r="F52" s="76"/>
      <c r="G52" s="76"/>
      <c r="H52" s="62"/>
    </row>
  </sheetData>
  <sheetProtection formatCells="0" formatColumns="0" formatRows="0" autoFilter="0"/>
  <mergeCells count="8">
    <mergeCell ref="A1:H1"/>
    <mergeCell ref="A2:B4"/>
    <mergeCell ref="C2:G2"/>
    <mergeCell ref="H2:H3"/>
    <mergeCell ref="B52:C52"/>
    <mergeCell ref="E51:G51"/>
    <mergeCell ref="E52:G52"/>
    <mergeCell ref="B51:C51"/>
  </mergeCells>
  <pageMargins left="0.70866141732283472" right="0.70866141732283472" top="0.74803149606299213" bottom="0.74803149606299213" header="0.31496062992125984" footer="0.31496062992125984"/>
  <pageSetup scale="8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purl.org/dc/dcmitype/"/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COG</vt:lpstr>
      <vt:lpstr>CTG</vt:lpstr>
      <vt:lpstr>CA</vt:lpstr>
      <vt:lpstr>CFG</vt:lpstr>
      <vt:lpstr>CA!Área_de_impresión</vt:lpstr>
      <vt:lpstr>CFG!Área_de_impresión</vt:lpstr>
      <vt:lpstr>COG!Área_de_impresión</vt:lpstr>
      <vt:lpstr>CTG!Área_de_impresión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eulugc</cp:lastModifiedBy>
  <cp:lastPrinted>2022-07-21T18:33:43Z</cp:lastPrinted>
  <dcterms:created xsi:type="dcterms:W3CDTF">2014-02-10T03:37:14Z</dcterms:created>
  <dcterms:modified xsi:type="dcterms:W3CDTF">2022-07-21T18:35:11Z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