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05" yWindow="-105" windowWidth="19425" windowHeight="1030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49" i="62" l="1"/>
  <c r="C20" i="62"/>
  <c r="D20" i="62"/>
  <c r="C142" i="60"/>
  <c r="C137" i="60"/>
  <c r="C59" i="60" l="1"/>
  <c r="C58" i="60"/>
  <c r="C37" i="60"/>
  <c r="C34" i="60"/>
  <c r="C28" i="60"/>
  <c r="C103" i="59"/>
  <c r="C80" i="59"/>
  <c r="C74" i="59"/>
  <c r="C62" i="59"/>
  <c r="C54" i="59"/>
  <c r="C30" i="64" l="1"/>
  <c r="C7" i="64"/>
  <c r="D102" i="62"/>
  <c r="C102" i="62"/>
  <c r="D103" i="62"/>
  <c r="C103" i="62"/>
  <c r="D104" i="62"/>
  <c r="C104" i="62"/>
  <c r="D107" i="62"/>
  <c r="C107" i="62"/>
  <c r="D113" i="62"/>
  <c r="C113" i="62"/>
  <c r="D115" i="62"/>
  <c r="C115" i="62"/>
  <c r="D117" i="62"/>
  <c r="C117" i="62"/>
  <c r="D125" i="62"/>
  <c r="C125" i="62"/>
  <c r="D96" i="62"/>
  <c r="C96" i="62"/>
  <c r="D94" i="62"/>
  <c r="C94" i="62"/>
  <c r="C93" i="62"/>
  <c r="D93" i="62"/>
  <c r="D84" i="62"/>
  <c r="C84" i="62"/>
  <c r="D82" i="62"/>
  <c r="C82" i="62"/>
  <c r="D80" i="62"/>
  <c r="C80" i="62"/>
  <c r="D74" i="62"/>
  <c r="C74" i="62"/>
  <c r="D71" i="62"/>
  <c r="C71" i="62"/>
  <c r="D62" i="62"/>
  <c r="C62" i="62"/>
  <c r="C49" i="62"/>
  <c r="D58" i="62"/>
  <c r="D56" i="62"/>
  <c r="D54" i="62"/>
  <c r="D52" i="62"/>
  <c r="D50" i="62"/>
  <c r="D37" i="62"/>
  <c r="C37" i="62"/>
  <c r="D28" i="62"/>
  <c r="C28" i="62"/>
  <c r="D15" i="62"/>
  <c r="C15" i="62"/>
  <c r="C215" i="60"/>
  <c r="C214" i="60"/>
  <c r="C204" i="60"/>
  <c r="C185" i="60" s="1"/>
  <c r="C198" i="60"/>
  <c r="C195" i="60"/>
  <c r="C186" i="60"/>
  <c r="C182" i="60"/>
  <c r="C180" i="60"/>
  <c r="C177" i="60"/>
  <c r="C174" i="60"/>
  <c r="C171" i="60"/>
  <c r="C170" i="60"/>
  <c r="C167" i="60"/>
  <c r="C164" i="60"/>
  <c r="C161" i="60"/>
  <c r="C160" i="60" s="1"/>
  <c r="C157" i="60"/>
  <c r="C151" i="60"/>
  <c r="C149" i="60"/>
  <c r="C146" i="60"/>
  <c r="C134" i="60"/>
  <c r="C131" i="60"/>
  <c r="C128" i="60"/>
  <c r="C127" i="60" s="1"/>
  <c r="C117" i="60"/>
  <c r="C107" i="60"/>
  <c r="C100" i="60"/>
  <c r="C65" i="60"/>
  <c r="C46" i="60"/>
  <c r="C25" i="60"/>
  <c r="C19" i="60"/>
  <c r="C9" i="60"/>
  <c r="C139" i="59"/>
  <c r="C127" i="59"/>
  <c r="C120" i="59"/>
  <c r="D116" i="59"/>
  <c r="D115" i="59"/>
  <c r="D114" i="59"/>
  <c r="D113" i="59"/>
  <c r="C113" i="59"/>
  <c r="D112" i="59"/>
  <c r="D111" i="59"/>
  <c r="D110" i="59"/>
  <c r="D109" i="59"/>
  <c r="D108" i="59"/>
  <c r="D107" i="59"/>
  <c r="D106" i="59"/>
  <c r="D105" i="59"/>
  <c r="D104" i="59"/>
  <c r="E80" i="59"/>
  <c r="D80" i="59"/>
  <c r="E74" i="59"/>
  <c r="D74" i="59"/>
  <c r="E62" i="59"/>
  <c r="D62" i="59"/>
  <c r="E54" i="59"/>
  <c r="D54" i="59"/>
  <c r="C41" i="59"/>
  <c r="C99" i="60" l="1"/>
  <c r="C98" i="60" s="1"/>
  <c r="C8" i="60"/>
  <c r="D103" i="59"/>
  <c r="D61" i="62"/>
  <c r="D48" i="62" s="1"/>
  <c r="C61" i="62"/>
  <c r="C48" i="62" s="1"/>
  <c r="A1" i="59"/>
  <c r="A1" i="64" s="1"/>
  <c r="D177" i="60" l="1"/>
  <c r="D170" i="60"/>
  <c r="D127" i="60"/>
  <c r="D151" i="60"/>
  <c r="D209" i="60"/>
  <c r="D207" i="60"/>
  <c r="D205" i="60"/>
  <c r="D212" i="60"/>
  <c r="D210" i="60"/>
  <c r="D208" i="60"/>
  <c r="D213" i="60"/>
  <c r="D211" i="60"/>
  <c r="D216" i="60"/>
  <c r="D206" i="60"/>
  <c r="D117" i="60"/>
  <c r="D186" i="60"/>
  <c r="D204" i="60"/>
  <c r="D146" i="60"/>
  <c r="D167" i="60"/>
  <c r="D214" i="60"/>
  <c r="D185" i="60"/>
  <c r="D215" i="60"/>
  <c r="D137" i="60"/>
  <c r="D203" i="60"/>
  <c r="D196" i="60"/>
  <c r="D189" i="60"/>
  <c r="D183" i="60"/>
  <c r="D166" i="60"/>
  <c r="D154" i="60"/>
  <c r="D148" i="60"/>
  <c r="D135" i="60"/>
  <c r="D129" i="60"/>
  <c r="D123" i="60"/>
  <c r="D116" i="60"/>
  <c r="D108" i="60"/>
  <c r="D101" i="60"/>
  <c r="D165" i="60"/>
  <c r="D147" i="60"/>
  <c r="D134" i="60"/>
  <c r="D122" i="60"/>
  <c r="D107" i="60"/>
  <c r="D194" i="60"/>
  <c r="D120" i="60"/>
  <c r="D163" i="60"/>
  <c r="D145" i="60"/>
  <c r="D143" i="60"/>
  <c r="D197" i="60"/>
  <c r="D155" i="60"/>
  <c r="D136" i="60"/>
  <c r="D109" i="60"/>
  <c r="D202" i="60"/>
  <c r="D195" i="60"/>
  <c r="D188" i="60"/>
  <c r="D182" i="60"/>
  <c r="D153" i="60"/>
  <c r="D141" i="60"/>
  <c r="D128" i="60"/>
  <c r="D115" i="60"/>
  <c r="D100" i="60"/>
  <c r="D181" i="60"/>
  <c r="D158" i="60"/>
  <c r="D139" i="60"/>
  <c r="D106" i="60"/>
  <c r="D199" i="60"/>
  <c r="D180" i="60"/>
  <c r="D169" i="60"/>
  <c r="D132" i="60"/>
  <c r="D112" i="60"/>
  <c r="D179" i="60"/>
  <c r="D125" i="60"/>
  <c r="D103" i="60"/>
  <c r="D184" i="60"/>
  <c r="D172" i="60"/>
  <c r="D130" i="60"/>
  <c r="D201" i="60"/>
  <c r="D187" i="60"/>
  <c r="D176" i="60"/>
  <c r="D159" i="60"/>
  <c r="D152" i="60"/>
  <c r="D140" i="60"/>
  <c r="D121" i="60"/>
  <c r="D114" i="60"/>
  <c r="D200" i="60"/>
  <c r="D175" i="60"/>
  <c r="D133" i="60"/>
  <c r="D113" i="60"/>
  <c r="D193" i="60"/>
  <c r="D174" i="60"/>
  <c r="D157" i="60"/>
  <c r="D138" i="60"/>
  <c r="D119" i="60"/>
  <c r="D105" i="60"/>
  <c r="D110" i="60"/>
  <c r="D190" i="60"/>
  <c r="D192" i="60"/>
  <c r="D168" i="60"/>
  <c r="D162" i="60"/>
  <c r="D150" i="60"/>
  <c r="D144" i="60"/>
  <c r="D126" i="60"/>
  <c r="D118" i="60"/>
  <c r="D111" i="60"/>
  <c r="D104" i="60"/>
  <c r="D191" i="60"/>
  <c r="D173" i="60"/>
  <c r="D156" i="60"/>
  <c r="D178" i="60"/>
  <c r="D142" i="60"/>
  <c r="D124" i="60"/>
  <c r="D102" i="60"/>
  <c r="D164" i="60"/>
  <c r="D99" i="60"/>
  <c r="D161" i="60"/>
  <c r="D160" i="60"/>
  <c r="D198" i="60"/>
  <c r="D131" i="60"/>
  <c r="D171" i="60"/>
  <c r="D149" i="60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9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<sst xmlns="http://schemas.openxmlformats.org/spreadsheetml/2006/main" count="925" uniqueCount="653">
  <si>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</si>
  <si>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</si>
  <si>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</si>
  <si>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</si>
  <si>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</si>
  <si>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</si>
  <si>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</si>
  <si>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</si>
  <si>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</si>
  <si>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</si>
  <si>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</si>
  <si>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</si>
  <si>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</si>
  <si>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</si>
  <si>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</si>
  <si>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</si>
  <si>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</si>
  <si>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</si>
  <si>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</si>
  <si>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</si>
  <si>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</si>
  <si>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</si>
  <si>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</si>
  <si>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</si>
  <si>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</si>
  <si>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</si>
  <si>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</si>
  <si>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</si>
  <si>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</si>
  <si>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</si>
  <si>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</si>
  <si>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</si>
  <si>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</si>
  <si>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</si>
  <si>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</si>
  <si>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</si>
  <si>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</si>
  <si>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</si>
  <si>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</si>
  <si>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</si>
  <si>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</si>
  <si>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</si>
  <si>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</si>
  <si>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</si>
  <si>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</si>
  <si>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</si>
  <si>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</si>
  <si>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</si>
  <si>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</si>
  <si>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</si>
  <si>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</si>
  <si>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</si>
  <si>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</si>
  <si>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</si>
  <si>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</si>
  <si>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</si>
  <si>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</si>
  <si>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</si>
  <si>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</si>
  <si>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</si>
  <si>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</si>
  <si>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</si>
  <si>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</si>
  <si>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</si>
  <si>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</si>
  <si>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</si>
  <si>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</si>
  <si>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</si>
  <si>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</si>
  <si>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</si>
  <si>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</si>
  <si>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</si>
  <si>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</si>
  <si>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</si>
  <si>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</si>
  <si>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</si>
  <si>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</si>
  <si>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</si>
  <si>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</si>
  <si>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</si>
  <si>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</si>
  <si>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</si>
  <si>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</si>
  <si>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</si>
  <si>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</si>
  <si>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</si>
  <si>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</si>
  <si>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</si>
  <si>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</si>
  <si>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</si>
  <si>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</si>
  <si>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</si>
  <si>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</si>
  <si>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</si>
  <si>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</si>
  <si>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</si>
  <si>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</si>
  <si>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</si>
  <si>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</si>
  <si>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</si>
  <si>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</si>
  <si>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</si>
  <si>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</si>
  <si>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</si>
  <si>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</si>
  <si>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</si>
  <si>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</si>
  <si>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</si>
  <si>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</si>
  <si>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</si>
  <si>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</si>
  <si>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</si>
  <si>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</si>
  <si>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</si>
  <si>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</si>
  <si>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</si>
  <si>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</si>
  <si>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</si>
  <si>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</si>
  <si>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</si>
  <si>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</si>
  <si>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</si>
  <si>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</si>
  <si>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</si>
  <si>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</si>
  <si>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</si>
  <si>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</si>
  <si>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</si>
  <si>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</si>
  <si>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</si>
  <si>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</si>
  <si>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</si>
  <si>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</si>
  <si>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</si>
  <si>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</si>
  <si>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</si>
  <si>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</si>
  <si>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</si>
  <si>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</si>
  <si>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</si>
  <si>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</si>
  <si>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</si>
  <si>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</si>
  <si>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</si>
  <si>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</si>
  <si>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</si>
  <si>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</si>
  <si>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</si>
  <si>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</si>
  <si>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</si>
  <si>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</si>
  <si>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</si>
  <si>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</si>
  <si>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</si>
  <si>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</si>
  <si>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</si>
  <si>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</si>
  <si>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</si>
  <si>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</si>
  <si>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</si>
  <si>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</si>
  <si>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</si>
  <si>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</si>
  <si>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</si>
  <si>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</si>
  <si>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</si>
  <si>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</si>
  <si>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</si>
  <si>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</si>
  <si>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</si>
  <si>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</si>
  <si>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</si>
  <si>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</si>
  <si>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</si>
  <si>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</si>
  <si>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</si>
  <si>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</si>
  <si>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</si>
  <si>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</si>
  <si>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</si>
  <si>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</si>
  <si>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</si>
  <si>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</si>
  <si>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</si>
  <si>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</si>
  <si>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</si>
  <si>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</si>
  <si>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</si>
  <si>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</si>
  <si>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</si>
  <si>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</si>
  <si>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</si>
  <si>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</si>
  <si>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</si>
  <si>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</si>
  <si>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</si>
  <si>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</si>
  <si>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</si>
  <si>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</si>
  <si>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</si>
  <si>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</si>
  <si>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</si>
  <si>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</si>
  <si>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</si>
  <si>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</si>
  <si>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</si>
  <si>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</si>
  <si>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</si>
  <si>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</si>
  <si>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</si>
  <si>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</si>
  <si>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</si>
  <si>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</si>
  <si>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</si>
  <si>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</si>
  <si>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</si>
  <si>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</si>
  <si>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</si>
  <si>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</si>
  <si>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</si>
  <si>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</si>
  <si>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</si>
  <si>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</si>
  <si>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</si>
  <si>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</si>
  <si>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</si>
  <si>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</si>
  <si>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</si>
  <si>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</si>
  <si>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</si>
  <si>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</si>
  <si>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</si>
  <si>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</si>
  <si>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</si>
  <si>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</si>
  <si>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</si>
  <si>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</si>
  <si>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</si>
  <si>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</si>
  <si>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</si>
  <si>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</si>
  <si>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</si>
  <si>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</si>
  <si>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</si>
  <si>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</si>
  <si>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</si>
  <si>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</si>
  <si>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</si>
  <si>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</si>
  <si>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</si>
  <si>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</si>
  <si>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</si>
  <si>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</si>
  <si>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</si>
  <si>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</si>
  <si>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</si>
  <si>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</si>
  <si>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</si>
  <si>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</si>
  <si>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</si>
  <si>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</si>
  <si>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</si>
  <si>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</si>
  <si>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</si>
  <si>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</si>
  <si>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</si>
  <si>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</si>
  <si>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</si>
  <si>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</si>
  <si>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</si>
  <si>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</si>
  <si>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</si>
  <si>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</si>
  <si>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</si>
  <si>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</si>
  <si>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</si>
  <si>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</si>
  <si>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</si>
  <si>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</si>
  <si>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</si>
  <si>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</si>
  <si>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</si>
  <si>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</si>
  <si>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</si>
  <si>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</si>
  <si>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</si>
  <si>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</si>
  <si>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</si>
  <si>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</si>
  <si>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</si>
  <si>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</si>
  <si>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</si>
  <si>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</si>
  <si>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</si>
  <si>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</si>
  <si>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</si>
  <si>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</si>
  <si>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</si>
  <si>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</si>
  <si>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</si>
  <si>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</si>
  <si>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</si>
  <si>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</si>
  <si>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</si>
  <si>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</si>
  <si>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</si>
  <si>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</si>
  <si>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</si>
  <si>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</si>
  <si>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</si>
  <si>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</si>
  <si>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</si>
  <si>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</si>
  <si>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</si>
  <si>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</si>
  <si>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</si>
  <si>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</si>
  <si>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</si>
  <si>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</si>
  <si>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</si>
  <si>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</si>
  <si>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</si>
  <si>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</si>
  <si>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</si>
  <si>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</si>
  <si>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</si>
  <si>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</si>
  <si>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</si>
  <si>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</si>
  <si>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</si>
  <si>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</si>
  <si>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</si>
  <si>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</si>
  <si>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</si>
  <si>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</si>
  <si>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</si>
  <si>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</si>
  <si>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</si>
  <si>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</si>
  <si>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</si>
  <si>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</si>
  <si>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</si>
  <si>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</si>
  <si>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</si>
  <si>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</si>
  <si>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</si>
  <si>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</si>
  <si>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</si>
  <si>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</si>
  <si>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</si>
  <si>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</si>
  <si>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</si>
  <si>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</si>
  <si>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</si>
  <si>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</si>
  <si>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</si>
  <si>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</si>
  <si>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</si>
  <si>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</si>
  <si>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</si>
  <si>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</si>
  <si>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</si>
  <si>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</si>
  <si>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</si>
  <si>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</si>
  <si>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</si>
  <si>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</si>
  <si>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</si>
  <si>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</si>
  <si>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</si>
  <si>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</si>
  <si>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</si>
  <si>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</si>
  <si>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</si>
  <si>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</si>
  <si>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</si>
  <si>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</si>
  <si>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</si>
  <si>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</si>
  <si>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</si>
  <si>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</si>
  <si>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</si>
  <si>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</si>
  <si>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</si>
  <si>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</si>
  <si>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</si>
  <si>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</si>
  <si>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</si>
  <si>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</si>
  <si>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</si>
  <si>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</si>
  <si>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</si>
  <si>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</si>
  <si>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</si>
  <si>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</si>
  <si>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</si>
  <si>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</si>
  <si>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</si>
  <si>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</si>
  <si>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</si>
  <si>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</si>
  <si>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</si>
  <si>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</si>
  <si>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</si>
  <si>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</si>
  <si>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</si>
  <si>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</si>
  <si>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</si>
  <si>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</si>
  <si>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</si>
  <si>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</si>
  <si>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</si>
  <si>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</si>
  <si>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</si>
  <si>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</si>
  <si>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</si>
  <si>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</si>
  <si>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</si>
  <si>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</si>
  <si>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</si>
  <si>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</si>
  <si>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</si>
  <si>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</si>
  <si>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</si>
  <si>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</si>
  <si>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</si>
  <si>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</si>
  <si>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</si>
  <si>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</si>
  <si>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</si>
  <si>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</si>
  <si>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</si>
  <si>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</si>
  <si>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</si>
  <si>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</si>
  <si>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</si>
  <si>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</si>
  <si>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</si>
  <si>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</si>
  <si>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</si>
  <si>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</si>
  <si>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</si>
  <si>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</si>
  <si>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</si>
  <si>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</si>
  <si>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</si>
  <si>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</si>
  <si>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</si>
  <si>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</si>
  <si>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</si>
  <si>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</si>
  <si>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</si>
  <si>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</si>
  <si>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</si>
  <si>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</si>
  <si>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</si>
  <si>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</si>
  <si>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</si>
  <si>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</si>
  <si>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</si>
  <si>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</si>
  <si>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</si>
  <si>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</si>
  <si>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</si>
  <si>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</si>
  <si>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</si>
  <si>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</si>
  <si>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</si>
  <si>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</si>
  <si>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</si>
  <si>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</si>
  <si>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</si>
  <si>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</si>
  <si>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</si>
  <si>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</si>
  <si>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</si>
  <si>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</si>
  <si>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</si>
  <si>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</si>
  <si>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</si>
  <si>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</si>
  <si>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</si>
  <si>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</si>
  <si>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</si>
  <si>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</si>
  <si>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</si>
  <si>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</si>
  <si>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</si>
  <si>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</si>
  <si>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</si>
  <si>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</si>
  <si>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</si>
  <si>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</si>
  <si>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</si>
  <si>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</si>
  <si>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</si>
  <si>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</si>
  <si>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</si>
  <si>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</si>
  <si>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</si>
  <si>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</si>
  <si>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</si>
  <si>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</si>
  <si>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</si>
  <si>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</si>
  <si>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</si>
  <si>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</si>
  <si>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</si>
  <si>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</si>
  <si>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</si>
  <si>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</si>
  <si>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</si>
  <si>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</si>
  <si>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</si>
  <si>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</si>
  <si>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</si>
  <si>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</si>
  <si>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</si>
  <si>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</si>
  <si>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</si>
  <si>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</si>
  <si>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</si>
  <si>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</si>
  <si>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</si>
  <si>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</si>
  <si>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</si>
  <si>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</si>
  <si>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</si>
  <si>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</si>
  <si>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</si>
  <si>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</si>
  <si>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</si>
  <si>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</si>
  <si>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</si>
  <si>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</si>
  <si>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</si>
  <si>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</si>
  <si>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</si>
  <si>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</si>
  <si>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</si>
  <si>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</si>
  <si>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</si>
  <si>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</si>
  <si>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</si>
  <si>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</si>
  <si>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</si>
  <si>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</si>
  <si>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</si>
  <si>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</si>
  <si>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</si>
  <si>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</si>
  <si>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</si>
  <si>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</si>
  <si>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</si>
  <si>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</si>
  <si>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</si>
  <si>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</si>
  <si>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</si>
  <si>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</si>
  <si>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</si>
  <si>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</si>
  <si>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</si>
  <si>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</si>
  <si>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</si>
  <si>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</si>
  <si>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</si>
  <si>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</si>
  <si>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</si>
  <si>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</si>
  <si>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</si>
  <si>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</si>
  <si>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</si>
  <si>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</si>
  <si>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</si>
  <si>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</si>
  <si>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</si>
  <si>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</si>
  <si>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</si>
  <si>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</si>
  <si>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</si>
  <si>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</si>
  <si>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</si>
  <si>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</si>
  <si>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</si>
  <si>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</si>
  <si>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</si>
  <si>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</si>
  <si>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</si>
  <si>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</si>
  <si>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</si>
  <si>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</si>
  <si>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</si>
  <si>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</si>
  <si>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</si>
  <si>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</si>
  <si>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</si>
  <si>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</si>
  <si>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</si>
  <si>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</si>
  <si>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</si>
  <si>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</si>
  <si>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</si>
  <si>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</si>
  <si>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</si>
  <si>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</si>
  <si>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</si>
  <si>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</si>
  <si>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</si>
  <si>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</si>
  <si>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</si>
  <si>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</si>
  <si>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</si>
  <si>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</si>
  <si>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</si>
  <si>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</si>
  <si>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</si>
  <si>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</si>
  <si>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</si>
  <si>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</si>
  <si>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</si>
  <si>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</si>
  <si>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</si>
  <si>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</si>
  <si>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</si>
  <si>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</si>
  <si>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</si>
  <si>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</si>
  <si>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</si>
  <si>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</si>
  <si>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</si>
  <si>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</si>
  <si>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</si>
  <si>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</si>
  <si>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</si>
  <si>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</si>
  <si>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</si>
  <si>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</si>
  <si>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</si>
  <si>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</si>
  <si>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</si>
  <si>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</si>
  <si>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</si>
  <si>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</si>
  <si>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</si>
  <si>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</si>
  <si>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</si>
  <si>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</si>
  <si>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</si>
  <si>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</si>
  <si>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</si>
  <si>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Dolores Hidalgo CIN</t>
  </si>
  <si>
    <t>Correspondiente del 1 de Enero al 30 de Junio de 2022</t>
  </si>
  <si>
    <t>Ingresos por Venta de Bienes y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</si>
</sst>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21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12" fillId="0" borderId="0" xfId="9" applyFont="1" applyFill="1" applyAlignment="1">
      <alignment horizontal="center"/>
    </xf>
    <xf numFmtId="0" fontId="13" fillId="0" borderId="0" xfId="9" applyFont="1" applyFill="1" applyAlignment="1">
      <alignment horizont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0" fontId="3" fillId="0" borderId="0" xfId="12" applyFont="1"/>
    <xf numFmtId="4" fontId="3" fillId="0" borderId="0" xfId="12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11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0" xfId="12" applyNumberFormat="1" applyFont="1" applyFill="1"/>
    <xf numFmtId="49" fontId="3" fillId="0" borderId="2" xfId="13" applyNumberFormat="1" applyFont="1" applyBorder="1" applyAlignment="1">
      <alignment vertical="center"/>
    </xf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</cellXfs>
  <cellStyles count="22">
    <cellStyle name="Hipervínculo" xfId="11" builtinId="8"/>
    <cellStyle name="Millares 2" xfId="1"/>
    <cellStyle name="Millares 2 2" xfId="15"/>
    <cellStyle name="Millares 2 2 2" xfId="19"/>
    <cellStyle name="Millares 2 3" xfId="16"/>
    <cellStyle name="Millares 2 3 2" xfId="20"/>
    <cellStyle name="Millares 2 4" xfId="14"/>
    <cellStyle name="Millares 2 5" xfId="18"/>
    <cellStyle name="Millares 4" xfId="17"/>
    <cellStyle name="Millares 4 2" xfId="2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5" sqref="D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73" t="s">
        <v>650</v>
      </c>
      <c r="B1" s="173"/>
      <c r="C1" s="146" t="s">
        <v>0</v>
      </c>
      <c r="D1" s="147">
        <v>2022</v>
      </c>
    </row>
    <row r="2" spans="1:4" x14ac:dyDescent="0.2">
      <c r="A2" s="148" t="s">
        <v>1</v>
      </c>
      <c r="B2" s="142"/>
      <c r="C2" s="149" t="s">
        <v>2</v>
      </c>
      <c r="D2" s="150" t="s">
        <v>3</v>
      </c>
    </row>
    <row r="3" spans="1:4" x14ac:dyDescent="0.2">
      <c r="A3" s="148" t="s">
        <v>651</v>
      </c>
      <c r="B3" s="142"/>
      <c r="C3" s="149" t="s">
        <v>4</v>
      </c>
      <c r="D3" s="151">
        <v>2</v>
      </c>
    </row>
    <row r="4" spans="1:4" x14ac:dyDescent="0.2">
      <c r="A4" s="152" t="s">
        <v>5</v>
      </c>
      <c r="B4" s="143"/>
      <c r="C4" s="143"/>
      <c r="D4" s="153"/>
    </row>
    <row r="5" spans="1:4" ht="15" customHeight="1" x14ac:dyDescent="0.2">
      <c r="A5" s="144" t="s">
        <v>6</v>
      </c>
      <c r="B5" s="145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72" t="s">
        <v>64</v>
      </c>
      <c r="B43" s="172"/>
      <c r="C43" s="137"/>
      <c r="D43" s="137"/>
      <c r="E43" s="137"/>
    </row>
  </sheetData>
  <sheetProtection formatCells="0" formatColumns="0" formatRows="0" autoFilter="0" pivotTables="0"/>
  <mergeCells count="2">
    <mergeCell ref="A43:B43"/>
    <mergeCell ref="A1:B1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E13" sqref="E13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78" t="str">
        <f>ESF!A1</f>
        <v>Municipio Dolores Hidalgo CIN</v>
      </c>
      <c r="B1" s="179"/>
      <c r="C1" s="180"/>
    </row>
    <row r="2" spans="1:3" s="54" customFormat="1" ht="18" customHeight="1" x14ac:dyDescent="0.25">
      <c r="A2" s="181" t="s">
        <v>522</v>
      </c>
      <c r="B2" s="182"/>
      <c r="C2" s="183"/>
    </row>
    <row r="3" spans="1:3" s="54" customFormat="1" ht="18" customHeight="1" x14ac:dyDescent="0.25">
      <c r="A3" s="181" t="str">
        <f>ESF!A3</f>
        <v>Correspondiente del 1 de Enero al 30 de Junio de 2022</v>
      </c>
      <c r="B3" s="182"/>
      <c r="C3" s="183"/>
    </row>
    <row r="4" spans="1:3" s="56" customFormat="1" x14ac:dyDescent="0.2">
      <c r="A4" s="184" t="s">
        <v>523</v>
      </c>
      <c r="B4" s="185"/>
      <c r="C4" s="186"/>
    </row>
    <row r="5" spans="1:3" x14ac:dyDescent="0.2">
      <c r="A5" s="71" t="s">
        <v>524</v>
      </c>
      <c r="B5" s="71"/>
      <c r="C5" s="72">
        <v>331897652.33999997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f>SUM(C8:C13)</f>
        <v>0</v>
      </c>
    </row>
    <row r="8" spans="1:3" x14ac:dyDescent="0.2">
      <c r="A8" s="92" t="s">
        <v>526</v>
      </c>
      <c r="B8" s="91" t="s">
        <v>312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321</v>
      </c>
      <c r="C10" s="77">
        <v>0</v>
      </c>
    </row>
    <row r="11" spans="1:3" x14ac:dyDescent="0.2">
      <c r="A11" s="78" t="s">
        <v>530</v>
      </c>
      <c r="B11" s="79" t="s">
        <v>322</v>
      </c>
      <c r="C11" s="77">
        <v>0</v>
      </c>
    </row>
    <row r="12" spans="1:3" x14ac:dyDescent="0.2">
      <c r="A12" s="78" t="s">
        <v>531</v>
      </c>
      <c r="B12" s="79" t="s">
        <v>323</v>
      </c>
      <c r="C12" s="77">
        <v>0</v>
      </c>
    </row>
    <row r="13" spans="1:3" x14ac:dyDescent="0.2">
      <c r="A13" s="80" t="s">
        <v>532</v>
      </c>
      <c r="B13" s="81" t="s">
        <v>533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3" x14ac:dyDescent="0.2">
      <c r="A17" s="86">
        <v>3.2</v>
      </c>
      <c r="B17" s="79" t="s">
        <v>536</v>
      </c>
      <c r="C17" s="77">
        <v>0</v>
      </c>
    </row>
    <row r="18" spans="1:3" x14ac:dyDescent="0.2">
      <c r="A18" s="86">
        <v>3.3</v>
      </c>
      <c r="B18" s="81" t="s">
        <v>537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538</v>
      </c>
      <c r="B20" s="90"/>
      <c r="C20" s="72">
        <f>C5+C7-C15</f>
        <v>331897652.33999997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19" workbookViewId="0">
      <selection activeCell="B16" sqref="B16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87" t="str">
        <f>ESF!A1</f>
        <v>Municipio Dolores Hidalgo CIN</v>
      </c>
      <c r="B1" s="188"/>
      <c r="C1" s="189"/>
    </row>
    <row r="2" spans="1:3" s="57" customFormat="1" ht="18.95" customHeight="1" x14ac:dyDescent="0.25">
      <c r="A2" s="190" t="s">
        <v>539</v>
      </c>
      <c r="B2" s="191"/>
      <c r="C2" s="192"/>
    </row>
    <row r="3" spans="1:3" s="57" customFormat="1" ht="18.95" customHeight="1" x14ac:dyDescent="0.25">
      <c r="A3" s="190" t="str">
        <f>ESF!A3</f>
        <v>Correspondiente del 1 de Enero al 30 de Junio de 2022</v>
      </c>
      <c r="B3" s="191"/>
      <c r="C3" s="192"/>
    </row>
    <row r="4" spans="1:3" x14ac:dyDescent="0.2">
      <c r="A4" s="184" t="s">
        <v>523</v>
      </c>
      <c r="B4" s="185"/>
      <c r="C4" s="186"/>
    </row>
    <row r="5" spans="1:3" x14ac:dyDescent="0.2">
      <c r="A5" s="101" t="s">
        <v>540</v>
      </c>
      <c r="B5" s="71"/>
      <c r="C5" s="94">
        <v>181936786.77000001</v>
      </c>
    </row>
    <row r="6" spans="1:3" x14ac:dyDescent="0.2">
      <c r="A6" s="95"/>
      <c r="B6" s="74"/>
      <c r="C6" s="96"/>
    </row>
    <row r="7" spans="1:3" x14ac:dyDescent="0.2">
      <c r="A7" s="84" t="s">
        <v>541</v>
      </c>
      <c r="B7" s="97"/>
      <c r="C7" s="154">
        <f>SUM(C8:C28)</f>
        <v>23468420.109999999</v>
      </c>
    </row>
    <row r="8" spans="1:3" x14ac:dyDescent="0.2">
      <c r="A8" s="197">
        <v>2.1</v>
      </c>
      <c r="B8" s="102" t="s">
        <v>343</v>
      </c>
      <c r="C8" s="210">
        <v>0</v>
      </c>
    </row>
    <row r="9" spans="1:3" x14ac:dyDescent="0.2">
      <c r="A9" s="197">
        <v>2.2000000000000002</v>
      </c>
      <c r="B9" s="102" t="s">
        <v>340</v>
      </c>
      <c r="C9" s="210">
        <v>0</v>
      </c>
    </row>
    <row r="10" spans="1:3" x14ac:dyDescent="0.2">
      <c r="A10" s="109">
        <v>2.2999999999999998</v>
      </c>
      <c r="B10" s="93" t="s">
        <v>130</v>
      </c>
      <c r="C10" s="210">
        <v>451095.29</v>
      </c>
    </row>
    <row r="11" spans="1:3" x14ac:dyDescent="0.2">
      <c r="A11" s="109">
        <v>2.4</v>
      </c>
      <c r="B11" s="93" t="s">
        <v>131</v>
      </c>
      <c r="C11" s="210">
        <v>282449.71000000002</v>
      </c>
    </row>
    <row r="12" spans="1:3" x14ac:dyDescent="0.2">
      <c r="A12" s="109">
        <v>2.5</v>
      </c>
      <c r="B12" s="93" t="s">
        <v>132</v>
      </c>
      <c r="C12" s="210">
        <v>0</v>
      </c>
    </row>
    <row r="13" spans="1:3" x14ac:dyDescent="0.2">
      <c r="A13" s="109">
        <v>2.6</v>
      </c>
      <c r="B13" s="93" t="s">
        <v>133</v>
      </c>
      <c r="C13" s="210">
        <v>0</v>
      </c>
    </row>
    <row r="14" spans="1:3" x14ac:dyDescent="0.2">
      <c r="A14" s="109">
        <v>2.7</v>
      </c>
      <c r="B14" s="93" t="s">
        <v>134</v>
      </c>
      <c r="C14" s="210">
        <v>0</v>
      </c>
    </row>
    <row r="15" spans="1:3" x14ac:dyDescent="0.2">
      <c r="A15" s="109">
        <v>2.8</v>
      </c>
      <c r="B15" s="93" t="s">
        <v>135</v>
      </c>
      <c r="C15" s="210">
        <v>772493.13</v>
      </c>
    </row>
    <row r="16" spans="1:3" x14ac:dyDescent="0.2">
      <c r="A16" s="109">
        <v>2.9</v>
      </c>
      <c r="B16" s="93" t="s">
        <v>137</v>
      </c>
      <c r="C16" s="210">
        <v>0</v>
      </c>
    </row>
    <row r="17" spans="1:3" x14ac:dyDescent="0.2">
      <c r="A17" s="109" t="s">
        <v>542</v>
      </c>
      <c r="B17" s="93" t="s">
        <v>543</v>
      </c>
      <c r="C17" s="210">
        <v>0</v>
      </c>
    </row>
    <row r="18" spans="1:3" x14ac:dyDescent="0.2">
      <c r="A18" s="109" t="s">
        <v>544</v>
      </c>
      <c r="B18" s="93" t="s">
        <v>141</v>
      </c>
      <c r="C18" s="210">
        <v>24570.82</v>
      </c>
    </row>
    <row r="19" spans="1:3" x14ac:dyDescent="0.2">
      <c r="A19" s="109" t="s">
        <v>545</v>
      </c>
      <c r="B19" s="93" t="s">
        <v>546</v>
      </c>
      <c r="C19" s="210">
        <v>12502083.15</v>
      </c>
    </row>
    <row r="20" spans="1:3" x14ac:dyDescent="0.2">
      <c r="A20" s="109" t="s">
        <v>547</v>
      </c>
      <c r="B20" s="93" t="s">
        <v>548</v>
      </c>
      <c r="C20" s="210">
        <v>5840174.5999999996</v>
      </c>
    </row>
    <row r="21" spans="1:3" x14ac:dyDescent="0.2">
      <c r="A21" s="109" t="s">
        <v>549</v>
      </c>
      <c r="B21" s="93" t="s">
        <v>550</v>
      </c>
      <c r="C21" s="210">
        <v>0</v>
      </c>
    </row>
    <row r="22" spans="1:3" x14ac:dyDescent="0.2">
      <c r="A22" s="109" t="s">
        <v>551</v>
      </c>
      <c r="B22" s="93" t="s">
        <v>552</v>
      </c>
      <c r="C22" s="210">
        <v>0</v>
      </c>
    </row>
    <row r="23" spans="1:3" x14ac:dyDescent="0.2">
      <c r="A23" s="109" t="s">
        <v>553</v>
      </c>
      <c r="B23" s="93" t="s">
        <v>554</v>
      </c>
      <c r="C23" s="210">
        <v>0</v>
      </c>
    </row>
    <row r="24" spans="1:3" x14ac:dyDescent="0.2">
      <c r="A24" s="109" t="s">
        <v>555</v>
      </c>
      <c r="B24" s="93" t="s">
        <v>556</v>
      </c>
      <c r="C24" s="210">
        <v>0</v>
      </c>
    </row>
    <row r="25" spans="1:3" x14ac:dyDescent="0.2">
      <c r="A25" s="109" t="s">
        <v>557</v>
      </c>
      <c r="B25" s="93" t="s">
        <v>558</v>
      </c>
      <c r="C25" s="210">
        <v>0</v>
      </c>
    </row>
    <row r="26" spans="1:3" x14ac:dyDescent="0.2">
      <c r="A26" s="109" t="s">
        <v>559</v>
      </c>
      <c r="B26" s="93" t="s">
        <v>560</v>
      </c>
      <c r="C26" s="210">
        <v>0</v>
      </c>
    </row>
    <row r="27" spans="1:3" x14ac:dyDescent="0.2">
      <c r="A27" s="109" t="s">
        <v>561</v>
      </c>
      <c r="B27" s="93" t="s">
        <v>562</v>
      </c>
      <c r="C27" s="210">
        <v>0</v>
      </c>
    </row>
    <row r="28" spans="1:3" x14ac:dyDescent="0.2">
      <c r="A28" s="109" t="s">
        <v>563</v>
      </c>
      <c r="B28" s="102" t="s">
        <v>564</v>
      </c>
      <c r="C28" s="210">
        <v>3595553.41</v>
      </c>
    </row>
    <row r="29" spans="1:3" x14ac:dyDescent="0.2">
      <c r="A29" s="110"/>
      <c r="B29" s="104"/>
      <c r="C29" s="105"/>
    </row>
    <row r="30" spans="1:3" x14ac:dyDescent="0.2">
      <c r="A30" s="106" t="s">
        <v>565</v>
      </c>
      <c r="B30" s="107"/>
      <c r="C30" s="155">
        <f>SUM(C31:C37)</f>
        <v>0</v>
      </c>
    </row>
    <row r="31" spans="1:3" x14ac:dyDescent="0.2">
      <c r="A31" s="109" t="s">
        <v>566</v>
      </c>
      <c r="B31" s="93" t="s">
        <v>413</v>
      </c>
      <c r="C31" s="103">
        <v>0</v>
      </c>
    </row>
    <row r="32" spans="1:3" x14ac:dyDescent="0.2">
      <c r="A32" s="109" t="s">
        <v>567</v>
      </c>
      <c r="B32" s="93" t="s">
        <v>422</v>
      </c>
      <c r="C32" s="103">
        <v>0</v>
      </c>
    </row>
    <row r="33" spans="1:3" x14ac:dyDescent="0.2">
      <c r="A33" s="109" t="s">
        <v>568</v>
      </c>
      <c r="B33" s="93" t="s">
        <v>425</v>
      </c>
      <c r="C33" s="103">
        <v>0</v>
      </c>
    </row>
    <row r="34" spans="1:3" x14ac:dyDescent="0.2">
      <c r="A34" s="109" t="s">
        <v>569</v>
      </c>
      <c r="B34" s="93" t="s">
        <v>570</v>
      </c>
      <c r="C34" s="103">
        <v>0</v>
      </c>
    </row>
    <row r="35" spans="1:3" x14ac:dyDescent="0.2">
      <c r="A35" s="109" t="s">
        <v>571</v>
      </c>
      <c r="B35" s="93" t="s">
        <v>572</v>
      </c>
      <c r="C35" s="103">
        <v>0</v>
      </c>
    </row>
    <row r="36" spans="1:3" x14ac:dyDescent="0.2">
      <c r="A36" s="109" t="s">
        <v>573</v>
      </c>
      <c r="B36" s="93" t="s">
        <v>433</v>
      </c>
      <c r="C36" s="103">
        <v>0</v>
      </c>
    </row>
    <row r="37" spans="1:3" x14ac:dyDescent="0.2">
      <c r="A37" s="109" t="s">
        <v>574</v>
      </c>
      <c r="B37" s="102" t="s">
        <v>575</v>
      </c>
      <c r="C37" s="108">
        <v>0</v>
      </c>
    </row>
    <row r="38" spans="1:3" x14ac:dyDescent="0.2">
      <c r="A38" s="95"/>
      <c r="B38" s="98"/>
      <c r="C38" s="99"/>
    </row>
    <row r="39" spans="1:3" x14ac:dyDescent="0.2">
      <c r="A39" s="100" t="s">
        <v>576</v>
      </c>
      <c r="B39" s="71"/>
      <c r="C39" s="72">
        <f>C5-C7+C30</f>
        <v>158468366.66000003</v>
      </c>
    </row>
    <row r="41" spans="1:3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31" workbookViewId="0">
      <selection activeCell="F55" sqref="F55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7" t="str">
        <f>'Notas a los Edos Financieros'!A1</f>
        <v>Municipio Dolores Hidalgo CIN</v>
      </c>
      <c r="B1" s="193"/>
      <c r="C1" s="193"/>
      <c r="D1" s="193"/>
      <c r="E1" s="193"/>
      <c r="F1" s="193"/>
      <c r="G1" s="45" t="s">
        <v>0</v>
      </c>
      <c r="H1" s="46">
        <f>'Notas a los Edos Financieros'!D1</f>
        <v>2022</v>
      </c>
    </row>
    <row r="2" spans="1:10" ht="18.95" customHeight="1" x14ac:dyDescent="0.2">
      <c r="A2" s="177" t="s">
        <v>577</v>
      </c>
      <c r="B2" s="193"/>
      <c r="C2" s="193"/>
      <c r="D2" s="193"/>
      <c r="E2" s="193"/>
      <c r="F2" s="193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7" t="str">
        <f>'Notas a los Edos Financieros'!A3</f>
        <v>Correspondiente del 1 de Enero al 30 de Junio de 2022</v>
      </c>
      <c r="B3" s="193"/>
      <c r="C3" s="193"/>
      <c r="D3" s="193"/>
      <c r="E3" s="193"/>
      <c r="F3" s="193"/>
      <c r="G3" s="45" t="s">
        <v>4</v>
      </c>
      <c r="H3" s="46">
        <f>'Notas a los Edos Financieros'!D3</f>
        <v>2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68</v>
      </c>
      <c r="B7" s="124" t="s">
        <v>578</v>
      </c>
      <c r="C7" s="123" t="s">
        <v>579</v>
      </c>
      <c r="D7" s="123" t="s">
        <v>580</v>
      </c>
      <c r="E7" s="123" t="s">
        <v>581</v>
      </c>
      <c r="F7" s="123" t="s">
        <v>582</v>
      </c>
      <c r="G7" s="123" t="s">
        <v>583</v>
      </c>
      <c r="H7" s="123" t="s">
        <v>584</v>
      </c>
      <c r="I7" s="123" t="s">
        <v>585</v>
      </c>
      <c r="J7" s="123" t="s">
        <v>586</v>
      </c>
    </row>
    <row r="8" spans="1:10" s="59" customFormat="1" x14ac:dyDescent="0.2">
      <c r="A8" s="58">
        <v>7000</v>
      </c>
      <c r="B8" s="59" t="s">
        <v>587</v>
      </c>
    </row>
    <row r="9" spans="1:10" x14ac:dyDescent="0.2">
      <c r="A9" s="47">
        <v>7110</v>
      </c>
      <c r="B9" s="47" t="s">
        <v>583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588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589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590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591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592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593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594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595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596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597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598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599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600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601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602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603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604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605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606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607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608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609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610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611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612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613</v>
      </c>
    </row>
    <row r="36" spans="1:6" x14ac:dyDescent="0.2">
      <c r="A36" s="47">
        <v>8110</v>
      </c>
      <c r="B36" s="47" t="s">
        <v>614</v>
      </c>
      <c r="C36" s="52">
        <v>0</v>
      </c>
      <c r="D36" s="211">
        <v>528261041.86000001</v>
      </c>
      <c r="E36" s="211">
        <v>0</v>
      </c>
      <c r="F36" s="211">
        <v>528261041.86000001</v>
      </c>
    </row>
    <row r="37" spans="1:6" x14ac:dyDescent="0.2">
      <c r="A37" s="47">
        <v>8120</v>
      </c>
      <c r="B37" s="47" t="s">
        <v>615</v>
      </c>
      <c r="C37" s="52">
        <v>0</v>
      </c>
      <c r="D37" s="211">
        <v>340005919.47000003</v>
      </c>
      <c r="E37" s="211">
        <v>-583322604.03999996</v>
      </c>
      <c r="F37" s="211">
        <v>-243316684.56999993</v>
      </c>
    </row>
    <row r="38" spans="1:6" x14ac:dyDescent="0.2">
      <c r="A38" s="47">
        <v>8130</v>
      </c>
      <c r="B38" s="47" t="s">
        <v>616</v>
      </c>
      <c r="C38" s="52">
        <v>0</v>
      </c>
      <c r="D38" s="211">
        <v>55061562.18</v>
      </c>
      <c r="E38" s="211">
        <v>-8108267.1299999999</v>
      </c>
      <c r="F38" s="211">
        <v>46953295.049999997</v>
      </c>
    </row>
    <row r="39" spans="1:6" x14ac:dyDescent="0.2">
      <c r="A39" s="47">
        <v>8140</v>
      </c>
      <c r="B39" s="47" t="s">
        <v>617</v>
      </c>
      <c r="C39" s="52">
        <v>0</v>
      </c>
      <c r="D39" s="211">
        <v>331897652.33999997</v>
      </c>
      <c r="E39" s="211">
        <v>-331897652.33999997</v>
      </c>
      <c r="F39" s="211">
        <v>0</v>
      </c>
    </row>
    <row r="40" spans="1:6" x14ac:dyDescent="0.2">
      <c r="A40" s="47">
        <v>8150</v>
      </c>
      <c r="B40" s="47" t="s">
        <v>618</v>
      </c>
      <c r="C40" s="52">
        <v>0</v>
      </c>
      <c r="D40" s="211">
        <v>0</v>
      </c>
      <c r="E40" s="211">
        <v>-331897652.33999997</v>
      </c>
      <c r="F40" s="211">
        <v>-331897652.33999997</v>
      </c>
    </row>
    <row r="41" spans="1:6" x14ac:dyDescent="0.2">
      <c r="A41" s="47">
        <v>8210</v>
      </c>
      <c r="B41" s="47" t="s">
        <v>619</v>
      </c>
      <c r="C41" s="52">
        <v>0</v>
      </c>
      <c r="D41" s="211">
        <v>0</v>
      </c>
      <c r="E41" s="211">
        <v>-528261041.86000001</v>
      </c>
      <c r="F41" s="211">
        <v>-528261041.86000001</v>
      </c>
    </row>
    <row r="42" spans="1:6" x14ac:dyDescent="0.2">
      <c r="A42" s="47">
        <v>8220</v>
      </c>
      <c r="B42" s="47" t="s">
        <v>620</v>
      </c>
      <c r="C42" s="52">
        <v>0</v>
      </c>
      <c r="D42" s="211">
        <v>1089279774.01</v>
      </c>
      <c r="E42" s="211">
        <v>-887745704.29999995</v>
      </c>
      <c r="F42" s="211">
        <v>201534069.71000004</v>
      </c>
    </row>
    <row r="43" spans="1:6" x14ac:dyDescent="0.2">
      <c r="A43" s="47">
        <v>8230</v>
      </c>
      <c r="B43" s="47" t="s">
        <v>621</v>
      </c>
      <c r="C43" s="52">
        <v>0</v>
      </c>
      <c r="D43" s="211">
        <v>140385169.90000001</v>
      </c>
      <c r="E43" s="211">
        <v>-187338464.94999999</v>
      </c>
      <c r="F43" s="211">
        <v>-46953295.049999982</v>
      </c>
    </row>
    <row r="44" spans="1:6" x14ac:dyDescent="0.2">
      <c r="A44" s="47">
        <v>8240</v>
      </c>
      <c r="B44" s="47" t="s">
        <v>622</v>
      </c>
      <c r="C44" s="52">
        <v>0</v>
      </c>
      <c r="D44" s="211">
        <v>923403361.16999996</v>
      </c>
      <c r="E44" s="211">
        <v>-731659880.74000001</v>
      </c>
      <c r="F44" s="211">
        <v>191743480.42999995</v>
      </c>
    </row>
    <row r="45" spans="1:6" x14ac:dyDescent="0.2">
      <c r="A45" s="47">
        <v>8250</v>
      </c>
      <c r="B45" s="47" t="s">
        <v>623</v>
      </c>
      <c r="C45" s="52">
        <v>0</v>
      </c>
      <c r="D45" s="211">
        <v>534719330.75999999</v>
      </c>
      <c r="E45" s="211">
        <v>-534719310.75999999</v>
      </c>
      <c r="F45" s="211">
        <v>20</v>
      </c>
    </row>
    <row r="46" spans="1:6" x14ac:dyDescent="0.2">
      <c r="A46" s="47">
        <v>8260</v>
      </c>
      <c r="B46" s="47" t="s">
        <v>624</v>
      </c>
      <c r="C46" s="52">
        <v>0</v>
      </c>
      <c r="D46" s="211">
        <v>535416201.20999998</v>
      </c>
      <c r="E46" s="211">
        <v>-535416201.20999998</v>
      </c>
      <c r="F46" s="211">
        <v>0</v>
      </c>
    </row>
    <row r="47" spans="1:6" x14ac:dyDescent="0.2">
      <c r="A47" s="47">
        <v>8270</v>
      </c>
      <c r="B47" s="47" t="s">
        <v>625</v>
      </c>
      <c r="C47" s="52">
        <v>0</v>
      </c>
      <c r="D47" s="211">
        <v>358676483.99000001</v>
      </c>
      <c r="E47" s="211">
        <v>-176739717.22</v>
      </c>
      <c r="F47" s="211">
        <v>181936766.77000001</v>
      </c>
    </row>
    <row r="48" spans="1:6" x14ac:dyDescent="0.2">
      <c r="A48" s="128"/>
    </row>
    <row r="49" spans="1:2" x14ac:dyDescent="0.2">
      <c r="A49" s="128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9" t="s">
        <v>205</v>
      </c>
      <c r="C1" s="120"/>
      <c r="D1" s="120"/>
      <c r="E1" s="121"/>
    </row>
    <row r="2" spans="1:8" ht="15" customHeight="1" x14ac:dyDescent="0.2">
      <c r="A2" s="3" t="s">
        <v>626</v>
      </c>
    </row>
    <row r="3" spans="1:8" x14ac:dyDescent="0.2">
      <c r="A3" s="1"/>
    </row>
    <row r="4" spans="1:8" s="6" customFormat="1" x14ac:dyDescent="0.2">
      <c r="A4" s="5" t="s">
        <v>627</v>
      </c>
    </row>
    <row r="5" spans="1:8" s="6" customFormat="1" ht="39.950000000000003" customHeight="1" x14ac:dyDescent="0.2">
      <c r="A5" s="194" t="s">
        <v>628</v>
      </c>
      <c r="B5" s="194"/>
      <c r="C5" s="194"/>
      <c r="D5" s="194"/>
      <c r="E5" s="19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587</v>
      </c>
      <c r="B9" s="8"/>
      <c r="C9" s="8"/>
      <c r="D9" s="8"/>
    </row>
    <row r="10" spans="1:8" s="6" customFormat="1" ht="26.1" customHeight="1" x14ac:dyDescent="0.2">
      <c r="A10" s="115" t="s">
        <v>630</v>
      </c>
      <c r="B10" s="195" t="s">
        <v>631</v>
      </c>
      <c r="C10" s="195"/>
      <c r="D10" s="195"/>
      <c r="E10" s="195"/>
    </row>
    <row r="11" spans="1:8" s="6" customFormat="1" ht="12.95" customHeight="1" x14ac:dyDescent="0.2">
      <c r="A11" s="116" t="s">
        <v>632</v>
      </c>
      <c r="B11" s="9" t="s">
        <v>633</v>
      </c>
      <c r="C11" s="9"/>
      <c r="D11" s="9"/>
      <c r="E11" s="9"/>
    </row>
    <row r="12" spans="1:8" s="6" customFormat="1" ht="26.1" customHeight="1" x14ac:dyDescent="0.2">
      <c r="A12" s="116" t="s">
        <v>634</v>
      </c>
      <c r="B12" s="195" t="s">
        <v>635</v>
      </c>
      <c r="C12" s="195"/>
      <c r="D12" s="195"/>
      <c r="E12" s="195"/>
    </row>
    <row r="13" spans="1:8" s="6" customFormat="1" ht="26.1" customHeight="1" x14ac:dyDescent="0.2">
      <c r="A13" s="116" t="s">
        <v>636</v>
      </c>
      <c r="B13" s="195" t="s">
        <v>637</v>
      </c>
      <c r="C13" s="195"/>
      <c r="D13" s="195"/>
      <c r="E13" s="19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638</v>
      </c>
      <c r="B15" s="9" t="s">
        <v>639</v>
      </c>
    </row>
    <row r="16" spans="1:8" s="6" customFormat="1" ht="12.95" customHeight="1" x14ac:dyDescent="0.2">
      <c r="A16" s="116" t="s">
        <v>640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613</v>
      </c>
    </row>
    <row r="19" spans="1:4" s="6" customFormat="1" ht="12.95" customHeight="1" x14ac:dyDescent="0.2">
      <c r="A19" s="117" t="s">
        <v>641</v>
      </c>
    </row>
    <row r="20" spans="1:4" s="6" customFormat="1" ht="12.95" customHeight="1" x14ac:dyDescent="0.2">
      <c r="A20" s="117" t="s">
        <v>642</v>
      </c>
    </row>
    <row r="21" spans="1:4" s="6" customFormat="1" x14ac:dyDescent="0.2">
      <c r="A21" s="8"/>
    </row>
    <row r="22" spans="1:4" s="6" customFormat="1" x14ac:dyDescent="0.2">
      <c r="A22" s="8" t="s">
        <v>643</v>
      </c>
      <c r="B22" s="8"/>
      <c r="C22" s="8"/>
      <c r="D22" s="8"/>
    </row>
    <row r="23" spans="1:4" s="6" customFormat="1" x14ac:dyDescent="0.2">
      <c r="A23" s="8" t="s">
        <v>644</v>
      </c>
      <c r="B23" s="8"/>
      <c r="C23" s="8"/>
      <c r="D23" s="8"/>
    </row>
    <row r="24" spans="1:4" s="6" customFormat="1" x14ac:dyDescent="0.2">
      <c r="A24" s="8" t="s">
        <v>645</v>
      </c>
      <c r="B24" s="8"/>
      <c r="C24" s="8"/>
      <c r="D24" s="8"/>
    </row>
    <row r="25" spans="1:4" s="6" customFormat="1" x14ac:dyDescent="0.2">
      <c r="A25" s="8" t="s">
        <v>646</v>
      </c>
      <c r="B25" s="8"/>
      <c r="C25" s="8"/>
      <c r="D25" s="8"/>
    </row>
    <row r="26" spans="1:4" s="6" customFormat="1" x14ac:dyDescent="0.2">
      <c r="A26" s="8" t="s">
        <v>647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2.7109375" style="38" bestFit="1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74" t="str">
        <f>'Notas a los Edos Financieros'!A1</f>
        <v>Municipio Dolores Hidalgo CIN</v>
      </c>
      <c r="B1" s="175"/>
      <c r="C1" s="175"/>
      <c r="D1" s="175"/>
      <c r="E1" s="175"/>
      <c r="F1" s="175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74" t="s">
        <v>65</v>
      </c>
      <c r="B2" s="175"/>
      <c r="C2" s="175"/>
      <c r="D2" s="175"/>
      <c r="E2" s="175"/>
      <c r="F2" s="175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74" t="str">
        <f>'Notas a los Edos Financieros'!A3</f>
        <v>Correspondiente del 1 de Enero al 30 de Junio de 2022</v>
      </c>
      <c r="B3" s="175"/>
      <c r="C3" s="175"/>
      <c r="D3" s="175"/>
      <c r="E3" s="175"/>
      <c r="F3" s="175"/>
      <c r="G3" s="34" t="s">
        <v>4</v>
      </c>
      <c r="H3" s="43">
        <f>'Notas a los Edos Financieros'!D3</f>
        <v>2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8091764.21</v>
      </c>
      <c r="D15" s="42">
        <v>8091764.21</v>
      </c>
      <c r="E15" s="42">
        <v>12059450.26</v>
      </c>
      <c r="F15" s="42">
        <v>8524752.7599999998</v>
      </c>
      <c r="G15" s="42">
        <v>7237027.5599999996</v>
      </c>
    </row>
    <row r="16" spans="1:8" x14ac:dyDescent="0.2">
      <c r="A16" s="40">
        <v>1124</v>
      </c>
      <c r="B16" s="38" t="s">
        <v>79</v>
      </c>
      <c r="C16" s="42">
        <v>361498.22</v>
      </c>
      <c r="D16" s="42">
        <v>361498.22</v>
      </c>
      <c r="E16" s="42">
        <v>361498.22</v>
      </c>
      <c r="F16" s="42">
        <v>361498.22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158">
        <v>2226141.52</v>
      </c>
      <c r="D20" s="158">
        <v>2226141.52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18423.28</v>
      </c>
      <c r="D21" s="42">
        <v>18423.28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89</v>
      </c>
      <c r="C23" s="160">
        <v>6431578.8200000003</v>
      </c>
      <c r="D23" s="160">
        <v>6431578.8200000003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160">
        <v>6093984.2699999996</v>
      </c>
      <c r="D24" s="160">
        <v>6093984.2699999996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1995070.67</v>
      </c>
      <c r="D25" s="42">
        <v>1995070.67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0.01</v>
      </c>
      <c r="D26" s="42">
        <v>0.01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159">
        <v>32883386.449999999</v>
      </c>
      <c r="D27" s="159">
        <v>32883386.449999999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f>C42</f>
        <v>1249320</v>
      </c>
    </row>
    <row r="42" spans="1:8" x14ac:dyDescent="0.2">
      <c r="A42" s="40">
        <v>1151</v>
      </c>
      <c r="B42" s="38" t="s">
        <v>111</v>
      </c>
      <c r="C42" s="42">
        <v>1249320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21311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161">
        <f>SUM(C55:C61)</f>
        <v>1857588330.1300001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122</v>
      </c>
      <c r="C55" s="161">
        <v>161953570.25999999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161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161">
        <v>113708886.89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161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161">
        <v>1236925012.6500001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161">
        <v>345000860.32999998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161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161">
        <f>SUM(C63:C70)</f>
        <v>87388395.019999996</v>
      </c>
      <c r="D62" s="42">
        <f t="shared" ref="D62:E62" si="0">SUM(D63:D70)</f>
        <v>0</v>
      </c>
      <c r="E62" s="42">
        <f t="shared" si="0"/>
        <v>-56808846.960000008</v>
      </c>
    </row>
    <row r="63" spans="1:8" x14ac:dyDescent="0.2">
      <c r="A63" s="40">
        <v>1241</v>
      </c>
      <c r="B63" s="38" t="s">
        <v>130</v>
      </c>
      <c r="C63" s="161">
        <v>9642635.4299999997</v>
      </c>
      <c r="D63" s="42">
        <v>0</v>
      </c>
      <c r="E63" s="42">
        <v>-4673489.13</v>
      </c>
    </row>
    <row r="64" spans="1:8" x14ac:dyDescent="0.2">
      <c r="A64" s="40">
        <v>1242</v>
      </c>
      <c r="B64" s="38" t="s">
        <v>131</v>
      </c>
      <c r="C64" s="161">
        <v>1692032.55</v>
      </c>
      <c r="D64" s="42">
        <v>0</v>
      </c>
      <c r="E64" s="42">
        <v>-555651.57999999996</v>
      </c>
    </row>
    <row r="65" spans="1:8" x14ac:dyDescent="0.2">
      <c r="A65" s="40">
        <v>1243</v>
      </c>
      <c r="B65" s="38" t="s">
        <v>132</v>
      </c>
      <c r="C65" s="161">
        <v>218940</v>
      </c>
      <c r="D65" s="42">
        <v>0</v>
      </c>
      <c r="E65" s="42">
        <v>-12964.67</v>
      </c>
    </row>
    <row r="66" spans="1:8" x14ac:dyDescent="0.2">
      <c r="A66" s="40">
        <v>1244</v>
      </c>
      <c r="B66" s="38" t="s">
        <v>133</v>
      </c>
      <c r="C66" s="161">
        <v>54599812.990000002</v>
      </c>
      <c r="D66" s="42">
        <v>0</v>
      </c>
      <c r="E66" s="42">
        <v>-39275388.200000003</v>
      </c>
    </row>
    <row r="67" spans="1:8" x14ac:dyDescent="0.2">
      <c r="A67" s="40">
        <v>1245</v>
      </c>
      <c r="B67" s="38" t="s">
        <v>134</v>
      </c>
      <c r="C67" s="161">
        <v>3870005.86</v>
      </c>
      <c r="D67" s="42">
        <v>0</v>
      </c>
      <c r="E67" s="42">
        <v>-1091163.02</v>
      </c>
    </row>
    <row r="68" spans="1:8" x14ac:dyDescent="0.2">
      <c r="A68" s="40">
        <v>1246</v>
      </c>
      <c r="B68" s="38" t="s">
        <v>135</v>
      </c>
      <c r="C68" s="161">
        <v>17014968.190000001</v>
      </c>
      <c r="D68" s="42">
        <v>0</v>
      </c>
      <c r="E68" s="42">
        <v>-11200190.359999999</v>
      </c>
    </row>
    <row r="69" spans="1:8" x14ac:dyDescent="0.2">
      <c r="A69" s="40">
        <v>1247</v>
      </c>
      <c r="B69" s="38" t="s">
        <v>136</v>
      </c>
      <c r="C69" s="161">
        <v>350000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943150.74</v>
      </c>
      <c r="D74" s="42">
        <f>SUM(D75:D79)</f>
        <v>0</v>
      </c>
      <c r="E74" s="42">
        <f>SUM(E75:E79)</f>
        <v>285145.44</v>
      </c>
    </row>
    <row r="75" spans="1:8" x14ac:dyDescent="0.2">
      <c r="A75" s="40">
        <v>1251</v>
      </c>
      <c r="B75" s="38" t="s">
        <v>142</v>
      </c>
      <c r="C75" s="162">
        <v>783105.74</v>
      </c>
      <c r="D75" s="42">
        <v>0</v>
      </c>
      <c r="E75" s="42">
        <v>244444.47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160045</v>
      </c>
      <c r="D78" s="42">
        <v>0</v>
      </c>
      <c r="E78" s="42">
        <v>40700.97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f>SUM(C81:C86)</f>
        <v>37097513.450000003</v>
      </c>
      <c r="D80" s="42">
        <f>SUM(D81:D86)</f>
        <v>0</v>
      </c>
      <c r="E80" s="42">
        <f>SUM(E81:E86)</f>
        <v>0</v>
      </c>
    </row>
    <row r="81" spans="1:8" x14ac:dyDescent="0.2">
      <c r="A81" s="40">
        <v>1271</v>
      </c>
      <c r="B81" s="38" t="s">
        <v>148</v>
      </c>
      <c r="C81" s="163">
        <v>37097513.450000003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SUM(C104:C112)</f>
        <v>29273763.280000001</v>
      </c>
      <c r="D103" s="42">
        <f>SUM(D104:D112)</f>
        <v>29273763.280000001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164">
        <v>-3959186.52</v>
      </c>
      <c r="D104" s="42">
        <f>C104</f>
        <v>-3959186.52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164">
        <v>5974366.2400000002</v>
      </c>
      <c r="D105" s="42">
        <f t="shared" ref="D105:D112" si="1">C105</f>
        <v>5974366.2400000002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164">
        <v>11295885.890000001</v>
      </c>
      <c r="D106" s="42">
        <f t="shared" si="1"/>
        <v>11295885.890000001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164">
        <v>69600</v>
      </c>
      <c r="D107" s="42">
        <f t="shared" si="1"/>
        <v>69600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164">
        <v>666123.09</v>
      </c>
      <c r="D108" s="42">
        <f t="shared" si="1"/>
        <v>666123.09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164">
        <v>0</v>
      </c>
      <c r="D109" s="42">
        <f t="shared" si="1"/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164">
        <v>11007307.5</v>
      </c>
      <c r="D110" s="42">
        <f t="shared" si="1"/>
        <v>11007307.5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164">
        <v>0</v>
      </c>
      <c r="D111" s="42">
        <f t="shared" si="1"/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164">
        <v>4219667.08</v>
      </c>
      <c r="D112" s="42">
        <f t="shared" si="1"/>
        <v>4219667.08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f>SUM(C114:C116)</f>
        <v>0</v>
      </c>
      <c r="D113" s="42">
        <f t="shared" ref="D113" si="2">SUM(D114:D116)</f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f t="shared" ref="D115:D116" si="3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f t="shared" si="3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f>SUM(C121:C126)</f>
        <v>754821.09000000008</v>
      </c>
    </row>
    <row r="121" spans="1:8" x14ac:dyDescent="0.2">
      <c r="A121" s="40">
        <v>2161</v>
      </c>
      <c r="B121" s="38" t="s">
        <v>184</v>
      </c>
      <c r="C121" s="42">
        <v>110305.66</v>
      </c>
    </row>
    <row r="122" spans="1:8" x14ac:dyDescent="0.2">
      <c r="A122" s="40">
        <v>2162</v>
      </c>
      <c r="B122" s="38" t="s">
        <v>185</v>
      </c>
      <c r="C122" s="42">
        <v>644515.43000000005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f>SUM(C128:C133)</f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3257.04</v>
      </c>
    </row>
    <row r="139" spans="1:8" x14ac:dyDescent="0.2">
      <c r="A139" s="40">
        <v>2240</v>
      </c>
      <c r="B139" s="38" t="s">
        <v>200</v>
      </c>
      <c r="C139" s="42">
        <f>SUM(C140:C142)</f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3"/>
      <c r="B3" s="12"/>
    </row>
    <row r="4" spans="1:2" ht="15" customHeight="1" x14ac:dyDescent="0.2">
      <c r="A4" s="114" t="s">
        <v>10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22.5" x14ac:dyDescent="0.2">
      <c r="A6" s="112"/>
      <c r="B6" s="25" t="s">
        <v>208</v>
      </c>
    </row>
    <row r="7" spans="1:2" ht="15" customHeight="1" x14ac:dyDescent="0.2">
      <c r="A7" s="112"/>
      <c r="B7" s="27" t="s">
        <v>209</v>
      </c>
    </row>
    <row r="8" spans="1:2" x14ac:dyDescent="0.2">
      <c r="A8" s="112"/>
    </row>
    <row r="9" spans="1:2" ht="15" customHeight="1" x14ac:dyDescent="0.2">
      <c r="A9" s="114" t="s">
        <v>12</v>
      </c>
      <c r="B9" s="27" t="s">
        <v>210</v>
      </c>
    </row>
    <row r="10" spans="1:2" ht="15" customHeight="1" x14ac:dyDescent="0.2">
      <c r="A10" s="112"/>
      <c r="B10" s="27" t="s">
        <v>211</v>
      </c>
    </row>
    <row r="11" spans="1:2" ht="15" customHeight="1" x14ac:dyDescent="0.2">
      <c r="A11" s="112"/>
      <c r="B11" s="27" t="s">
        <v>212</v>
      </c>
    </row>
    <row r="12" spans="1:2" ht="15" customHeight="1" x14ac:dyDescent="0.2">
      <c r="A12" s="112"/>
      <c r="B12" s="27" t="s">
        <v>213</v>
      </c>
    </row>
    <row r="13" spans="1:2" ht="15" customHeight="1" x14ac:dyDescent="0.2">
      <c r="A13" s="112"/>
      <c r="B13" s="27" t="s">
        <v>214</v>
      </c>
    </row>
    <row r="14" spans="1:2" x14ac:dyDescent="0.2">
      <c r="A14" s="112"/>
    </row>
    <row r="15" spans="1:2" ht="15" customHeight="1" x14ac:dyDescent="0.2">
      <c r="A15" s="114" t="s">
        <v>14</v>
      </c>
      <c r="B15" s="28" t="s">
        <v>215</v>
      </c>
    </row>
    <row r="16" spans="1:2" ht="15" customHeight="1" x14ac:dyDescent="0.2">
      <c r="A16" s="112"/>
      <c r="B16" s="28" t="s">
        <v>216</v>
      </c>
    </row>
    <row r="17" spans="1:2" ht="15" customHeight="1" x14ac:dyDescent="0.2">
      <c r="A17" s="112"/>
      <c r="B17" s="28" t="s">
        <v>217</v>
      </c>
    </row>
    <row r="18" spans="1:2" ht="15" customHeight="1" x14ac:dyDescent="0.2">
      <c r="A18" s="112"/>
      <c r="B18" s="27" t="s">
        <v>218</v>
      </c>
    </row>
    <row r="19" spans="1:2" ht="15" customHeight="1" x14ac:dyDescent="0.2">
      <c r="A19" s="112"/>
      <c r="B19" s="23" t="s">
        <v>219</v>
      </c>
    </row>
    <row r="20" spans="1:2" x14ac:dyDescent="0.2">
      <c r="A20" s="112"/>
    </row>
    <row r="21" spans="1:2" ht="15" customHeight="1" x14ac:dyDescent="0.2">
      <c r="A21" s="114" t="s">
        <v>16</v>
      </c>
      <c r="B21" s="1" t="s">
        <v>220</v>
      </c>
    </row>
    <row r="22" spans="1:2" ht="15" customHeight="1" x14ac:dyDescent="0.2">
      <c r="A22" s="112"/>
      <c r="B22" s="29" t="s">
        <v>221</v>
      </c>
    </row>
    <row r="23" spans="1:2" x14ac:dyDescent="0.2">
      <c r="A23" s="112"/>
    </row>
    <row r="24" spans="1:2" ht="15" customHeight="1" x14ac:dyDescent="0.2">
      <c r="A24" s="114" t="s">
        <v>18</v>
      </c>
      <c r="B24" s="23" t="s">
        <v>222</v>
      </c>
    </row>
    <row r="25" spans="1:2" ht="15" customHeight="1" x14ac:dyDescent="0.2">
      <c r="A25" s="112"/>
      <c r="B25" s="23" t="s">
        <v>223</v>
      </c>
    </row>
    <row r="26" spans="1:2" ht="15" customHeight="1" x14ac:dyDescent="0.2">
      <c r="A26" s="112"/>
      <c r="B26" s="23" t="s">
        <v>224</v>
      </c>
    </row>
    <row r="27" spans="1:2" x14ac:dyDescent="0.2">
      <c r="A27" s="112"/>
    </row>
    <row r="28" spans="1:2" ht="15" customHeight="1" x14ac:dyDescent="0.2">
      <c r="A28" s="114" t="s">
        <v>20</v>
      </c>
      <c r="B28" s="23" t="s">
        <v>225</v>
      </c>
    </row>
    <row r="29" spans="1:2" ht="15" customHeight="1" x14ac:dyDescent="0.2">
      <c r="A29" s="112"/>
      <c r="B29" s="23" t="s">
        <v>226</v>
      </c>
    </row>
    <row r="30" spans="1:2" ht="15" customHeight="1" x14ac:dyDescent="0.2">
      <c r="A30" s="112"/>
      <c r="B30" s="23" t="s">
        <v>227</v>
      </c>
    </row>
    <row r="31" spans="1:2" ht="15" customHeight="1" x14ac:dyDescent="0.2">
      <c r="A31" s="112"/>
      <c r="B31" s="30" t="s">
        <v>228</v>
      </c>
    </row>
    <row r="32" spans="1:2" x14ac:dyDescent="0.2">
      <c r="A32" s="112"/>
    </row>
    <row r="33" spans="1:2" ht="15" customHeight="1" x14ac:dyDescent="0.2">
      <c r="A33" s="114" t="s">
        <v>22</v>
      </c>
      <c r="B33" s="23" t="s">
        <v>229</v>
      </c>
    </row>
    <row r="34" spans="1:2" ht="15" customHeight="1" x14ac:dyDescent="0.2">
      <c r="A34" s="112"/>
      <c r="B34" s="23" t="s">
        <v>230</v>
      </c>
    </row>
    <row r="35" spans="1:2" x14ac:dyDescent="0.2">
      <c r="A35" s="112"/>
    </row>
    <row r="36" spans="1:2" ht="15" customHeight="1" x14ac:dyDescent="0.2">
      <c r="A36" s="114" t="s">
        <v>24</v>
      </c>
      <c r="B36" s="27" t="s">
        <v>231</v>
      </c>
    </row>
    <row r="37" spans="1:2" ht="15" customHeight="1" x14ac:dyDescent="0.2">
      <c r="A37" s="112"/>
      <c r="B37" s="27" t="s">
        <v>232</v>
      </c>
    </row>
    <row r="38" spans="1:2" ht="15" customHeight="1" x14ac:dyDescent="0.2">
      <c r="A38" s="112"/>
      <c r="B38" s="31" t="s">
        <v>233</v>
      </c>
    </row>
    <row r="39" spans="1:2" ht="15" customHeight="1" x14ac:dyDescent="0.2">
      <c r="A39" s="112"/>
      <c r="B39" s="27" t="s">
        <v>234</v>
      </c>
    </row>
    <row r="40" spans="1:2" ht="15" customHeight="1" x14ac:dyDescent="0.2">
      <c r="A40" s="112"/>
      <c r="B40" s="27" t="s">
        <v>235</v>
      </c>
    </row>
    <row r="41" spans="1:2" ht="15" customHeight="1" x14ac:dyDescent="0.2">
      <c r="A41" s="112"/>
      <c r="B41" s="27" t="s">
        <v>236</v>
      </c>
    </row>
    <row r="42" spans="1:2" x14ac:dyDescent="0.2">
      <c r="A42" s="112"/>
    </row>
    <row r="43" spans="1:2" ht="15" customHeight="1" x14ac:dyDescent="0.2">
      <c r="A43" s="114" t="s">
        <v>26</v>
      </c>
      <c r="B43" s="27" t="s">
        <v>237</v>
      </c>
    </row>
    <row r="44" spans="1:2" ht="15" customHeight="1" x14ac:dyDescent="0.2">
      <c r="A44" s="112"/>
      <c r="B44" s="27" t="s">
        <v>238</v>
      </c>
    </row>
    <row r="45" spans="1:2" ht="15" customHeight="1" x14ac:dyDescent="0.2">
      <c r="A45" s="112"/>
      <c r="B45" s="31" t="s">
        <v>239</v>
      </c>
    </row>
    <row r="46" spans="1:2" ht="15" customHeight="1" x14ac:dyDescent="0.2">
      <c r="A46" s="112"/>
      <c r="B46" s="27" t="s">
        <v>240</v>
      </c>
    </row>
    <row r="47" spans="1:2" ht="15" customHeight="1" x14ac:dyDescent="0.2">
      <c r="A47" s="112"/>
      <c r="B47" s="27" t="s">
        <v>241</v>
      </c>
    </row>
    <row r="48" spans="1:2" ht="15" customHeight="1" x14ac:dyDescent="0.2">
      <c r="A48" s="112"/>
      <c r="B48" s="27" t="s">
        <v>242</v>
      </c>
    </row>
    <row r="49" spans="1:2" x14ac:dyDescent="0.2">
      <c r="A49" s="112"/>
    </row>
    <row r="50" spans="1:2" ht="25.5" customHeight="1" x14ac:dyDescent="0.2">
      <c r="A50" s="114" t="s">
        <v>28</v>
      </c>
      <c r="B50" s="25" t="s">
        <v>243</v>
      </c>
    </row>
    <row r="51" spans="1:2" x14ac:dyDescent="0.2">
      <c r="A51" s="112"/>
    </row>
    <row r="52" spans="1:2" ht="15" customHeight="1" x14ac:dyDescent="0.2">
      <c r="A52" s="114" t="s">
        <v>30</v>
      </c>
      <c r="B52" s="27" t="s">
        <v>244</v>
      </c>
    </row>
    <row r="53" spans="1:2" x14ac:dyDescent="0.2">
      <c r="A53" s="112"/>
    </row>
    <row r="54" spans="1:2" ht="15" customHeight="1" x14ac:dyDescent="0.2">
      <c r="A54" s="114" t="s">
        <v>32</v>
      </c>
      <c r="B54" s="28" t="s">
        <v>245</v>
      </c>
    </row>
    <row r="55" spans="1:2" ht="15" customHeight="1" x14ac:dyDescent="0.2">
      <c r="A55" s="112"/>
      <c r="B55" s="28" t="s">
        <v>246</v>
      </c>
    </row>
    <row r="56" spans="1:2" ht="15" customHeight="1" x14ac:dyDescent="0.2">
      <c r="A56" s="112"/>
      <c r="B56" s="28" t="s">
        <v>247</v>
      </c>
    </row>
    <row r="57" spans="1:2" ht="15" customHeight="1" x14ac:dyDescent="0.2">
      <c r="A57" s="112"/>
      <c r="B57" s="28" t="s">
        <v>248</v>
      </c>
    </row>
    <row r="58" spans="1:2" ht="15" customHeight="1" x14ac:dyDescent="0.2">
      <c r="A58" s="112"/>
      <c r="B58" s="28" t="s">
        <v>249</v>
      </c>
    </row>
    <row r="59" spans="1:2" x14ac:dyDescent="0.2">
      <c r="A59" s="112"/>
    </row>
    <row r="60" spans="1:2" ht="15" customHeight="1" x14ac:dyDescent="0.2">
      <c r="A60" s="114" t="s">
        <v>34</v>
      </c>
      <c r="B60" s="23" t="s">
        <v>250</v>
      </c>
    </row>
    <row r="61" spans="1:2" x14ac:dyDescent="0.2">
      <c r="A61" s="112"/>
      <c r="B61" s="23"/>
    </row>
    <row r="62" spans="1:2" ht="15" customHeight="1" x14ac:dyDescent="0.2">
      <c r="A62" s="114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98" zoomScaleNormal="100" workbookViewId="0">
      <selection activeCell="B133" sqref="B133"/>
    </sheetView>
  </sheetViews>
  <sheetFormatPr baseColWidth="10" defaultColWidth="9.140625" defaultRowHeight="11.25" x14ac:dyDescent="0.2"/>
  <cols>
    <col min="1" max="1" width="10" style="38" customWidth="1"/>
    <col min="2" max="2" width="77.28515625" style="38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76" t="str">
        <f>ESF!A1</f>
        <v>Municipio Dolores Hidalgo CIN</v>
      </c>
      <c r="B1" s="176"/>
      <c r="C1" s="176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76" t="s">
        <v>251</v>
      </c>
      <c r="B2" s="176"/>
      <c r="C2" s="176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6" t="str">
        <f>ESF!A3</f>
        <v>Correspondiente del 1 de Enero al 30 de Junio de 2022</v>
      </c>
      <c r="B3" s="176"/>
      <c r="C3" s="176"/>
      <c r="D3" s="34" t="s">
        <v>4</v>
      </c>
      <c r="E3" s="43">
        <f>'Notas a los Edos Financieros'!D3</f>
        <v>2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SUM(C9+C19+C25+C28+C34+C37+C46)</f>
        <v>65753156.839999996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41492605.009999998</v>
      </c>
      <c r="D9" s="66"/>
      <c r="E9" s="64"/>
    </row>
    <row r="10" spans="1:5" x14ac:dyDescent="0.2">
      <c r="A10" s="65">
        <v>4111</v>
      </c>
      <c r="B10" s="66" t="s">
        <v>255</v>
      </c>
      <c r="C10" s="165">
        <v>239939.35</v>
      </c>
      <c r="D10" s="66"/>
      <c r="E10" s="64"/>
    </row>
    <row r="11" spans="1:5" x14ac:dyDescent="0.2">
      <c r="A11" s="65">
        <v>4112</v>
      </c>
      <c r="B11" s="66" t="s">
        <v>256</v>
      </c>
      <c r="C11" s="165">
        <v>36466037.579999998</v>
      </c>
      <c r="D11" s="66"/>
      <c r="E11" s="64"/>
    </row>
    <row r="12" spans="1:5" x14ac:dyDescent="0.2">
      <c r="A12" s="65">
        <v>4113</v>
      </c>
      <c r="B12" s="66" t="s">
        <v>257</v>
      </c>
      <c r="C12" s="165">
        <v>2167159.48</v>
      </c>
      <c r="D12" s="66"/>
      <c r="E12" s="64"/>
    </row>
    <row r="13" spans="1:5" x14ac:dyDescent="0.2">
      <c r="A13" s="65">
        <v>4114</v>
      </c>
      <c r="B13" s="66" t="s">
        <v>258</v>
      </c>
      <c r="C13" s="165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165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165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165">
        <v>2619468.6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1910616.74</v>
      </c>
      <c r="D25" s="66"/>
      <c r="E25" s="64"/>
    </row>
    <row r="26" spans="1:5" x14ac:dyDescent="0.2">
      <c r="A26" s="65">
        <v>4131</v>
      </c>
      <c r="B26" s="66" t="s">
        <v>271</v>
      </c>
      <c r="C26" s="166">
        <v>1910616.74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17287742.66</v>
      </c>
      <c r="D28" s="66"/>
      <c r="E28" s="64"/>
    </row>
    <row r="29" spans="1:5" x14ac:dyDescent="0.2">
      <c r="A29" s="65">
        <v>4141</v>
      </c>
      <c r="B29" s="66" t="s">
        <v>274</v>
      </c>
      <c r="C29" s="167">
        <v>3366295.71</v>
      </c>
      <c r="D29" s="66"/>
      <c r="E29" s="64"/>
    </row>
    <row r="30" spans="1:5" x14ac:dyDescent="0.2">
      <c r="A30" s="65">
        <v>4143</v>
      </c>
      <c r="B30" s="66" t="s">
        <v>275</v>
      </c>
      <c r="C30" s="167">
        <v>13921446.949999999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1560449.21</v>
      </c>
      <c r="D34" s="66"/>
      <c r="E34" s="64"/>
    </row>
    <row r="35" spans="1:5" x14ac:dyDescent="0.2">
      <c r="A35" s="65">
        <v>4151</v>
      </c>
      <c r="B35" s="66" t="s">
        <v>279</v>
      </c>
      <c r="C35" s="168">
        <v>1560449.21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3501743.2199999997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169">
        <v>3036135.95</v>
      </c>
      <c r="D39" s="66"/>
      <c r="E39" s="64"/>
    </row>
    <row r="40" spans="1:5" x14ac:dyDescent="0.2">
      <c r="A40" s="65">
        <v>4163</v>
      </c>
      <c r="B40" s="66" t="s">
        <v>284</v>
      </c>
      <c r="C40" s="169">
        <v>30094.51</v>
      </c>
      <c r="D40" s="66"/>
      <c r="E40" s="64"/>
    </row>
    <row r="41" spans="1:5" x14ac:dyDescent="0.2">
      <c r="A41" s="65">
        <v>4164</v>
      </c>
      <c r="B41" s="66" t="s">
        <v>285</v>
      </c>
      <c r="C41" s="1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1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1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1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169">
        <v>435512.76</v>
      </c>
      <c r="D45" s="66"/>
      <c r="E45" s="64"/>
    </row>
    <row r="46" spans="1:5" x14ac:dyDescent="0.2">
      <c r="A46" s="65">
        <v>4170</v>
      </c>
      <c r="B46" s="170" t="s">
        <v>652</v>
      </c>
      <c r="C46" s="69">
        <f>SUM(C47:C54)</f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299</v>
      </c>
      <c r="C58" s="69">
        <f>+C59+C65</f>
        <v>264404353.64000002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f>SUM(C60:C64)</f>
        <v>264404353.64000002</v>
      </c>
      <c r="D59" s="66"/>
      <c r="E59" s="64"/>
    </row>
    <row r="60" spans="1:5" x14ac:dyDescent="0.2">
      <c r="A60" s="65">
        <v>4211</v>
      </c>
      <c r="B60" s="66" t="s">
        <v>301</v>
      </c>
      <c r="C60" s="171">
        <v>116816095.42</v>
      </c>
      <c r="D60" s="66"/>
      <c r="E60" s="64"/>
    </row>
    <row r="61" spans="1:5" x14ac:dyDescent="0.2">
      <c r="A61" s="65">
        <v>4212</v>
      </c>
      <c r="B61" s="66" t="s">
        <v>302</v>
      </c>
      <c r="C61" s="171">
        <v>144584604</v>
      </c>
      <c r="D61" s="66"/>
      <c r="E61" s="64"/>
    </row>
    <row r="62" spans="1:5" x14ac:dyDescent="0.2">
      <c r="A62" s="65">
        <v>4213</v>
      </c>
      <c r="B62" s="66" t="s">
        <v>303</v>
      </c>
      <c r="C62" s="171">
        <v>930250</v>
      </c>
      <c r="D62" s="66"/>
      <c r="E62" s="64"/>
    </row>
    <row r="63" spans="1:5" x14ac:dyDescent="0.2">
      <c r="A63" s="65">
        <v>4214</v>
      </c>
      <c r="B63" s="66" t="s">
        <v>304</v>
      </c>
      <c r="C63" s="171">
        <v>2073404.22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f>SUM(C66:C69)</f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331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C99+C127+C160+C170+C185+C218</f>
        <v>158468366.65999997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69">
        <f>C100+C107+C117</f>
        <v>132893037.43999998</v>
      </c>
      <c r="D99" s="70">
        <f>C99/$C$98</f>
        <v>0.83860924575014495</v>
      </c>
      <c r="E99" s="66"/>
    </row>
    <row r="100" spans="1:5" x14ac:dyDescent="0.2">
      <c r="A100" s="68">
        <v>5110</v>
      </c>
      <c r="B100" s="66" t="s">
        <v>333</v>
      </c>
      <c r="C100" s="69">
        <f>SUM(C101:C106)</f>
        <v>79882662.349999994</v>
      </c>
      <c r="D100" s="70">
        <f t="shared" ref="D100:D163" si="0">C100/$C$98</f>
        <v>0.50409216699627724</v>
      </c>
      <c r="E100" s="66"/>
    </row>
    <row r="101" spans="1:5" x14ac:dyDescent="0.2">
      <c r="A101" s="68">
        <v>5111</v>
      </c>
      <c r="B101" s="66" t="s">
        <v>334</v>
      </c>
      <c r="C101" s="201">
        <v>57290110</v>
      </c>
      <c r="D101" s="70">
        <f t="shared" si="0"/>
        <v>0.36152395085208494</v>
      </c>
      <c r="E101" s="66"/>
    </row>
    <row r="102" spans="1:5" x14ac:dyDescent="0.2">
      <c r="A102" s="68">
        <v>5112</v>
      </c>
      <c r="B102" s="66" t="s">
        <v>335</v>
      </c>
      <c r="C102" s="201">
        <v>129948</v>
      </c>
      <c r="D102" s="70">
        <f t="shared" si="0"/>
        <v>8.2002485883386734E-4</v>
      </c>
      <c r="E102" s="66"/>
    </row>
    <row r="103" spans="1:5" x14ac:dyDescent="0.2">
      <c r="A103" s="68">
        <v>5113</v>
      </c>
      <c r="B103" s="66" t="s">
        <v>336</v>
      </c>
      <c r="C103" s="201">
        <v>3527090.23</v>
      </c>
      <c r="D103" s="70">
        <f t="shared" si="0"/>
        <v>2.2257377319774545E-2</v>
      </c>
      <c r="E103" s="66"/>
    </row>
    <row r="104" spans="1:5" x14ac:dyDescent="0.2">
      <c r="A104" s="68">
        <v>5114</v>
      </c>
      <c r="B104" s="66" t="s">
        <v>337</v>
      </c>
      <c r="C104" s="201">
        <v>8129332.3499999996</v>
      </c>
      <c r="D104" s="70">
        <f t="shared" si="0"/>
        <v>5.129940139688445E-2</v>
      </c>
      <c r="E104" s="66"/>
    </row>
    <row r="105" spans="1:5" x14ac:dyDescent="0.2">
      <c r="A105" s="68">
        <v>5115</v>
      </c>
      <c r="B105" s="66" t="s">
        <v>338</v>
      </c>
      <c r="C105" s="201">
        <v>10806181.77</v>
      </c>
      <c r="D105" s="70">
        <f t="shared" si="0"/>
        <v>6.8191412568699483E-2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69">
        <f>SUM(C108:C116)</f>
        <v>17946000.039999999</v>
      </c>
      <c r="D107" s="70">
        <f t="shared" si="0"/>
        <v>0.11324657670324727</v>
      </c>
      <c r="E107" s="66"/>
    </row>
    <row r="108" spans="1:5" x14ac:dyDescent="0.2">
      <c r="A108" s="68">
        <v>5121</v>
      </c>
      <c r="B108" s="66" t="s">
        <v>341</v>
      </c>
      <c r="C108" s="202">
        <v>1337497.6200000001</v>
      </c>
      <c r="D108" s="70">
        <f t="shared" si="0"/>
        <v>8.440155270039813E-3</v>
      </c>
      <c r="E108" s="66"/>
    </row>
    <row r="109" spans="1:5" x14ac:dyDescent="0.2">
      <c r="A109" s="68">
        <v>5122</v>
      </c>
      <c r="B109" s="66" t="s">
        <v>342</v>
      </c>
      <c r="C109" s="202">
        <v>16913</v>
      </c>
      <c r="D109" s="70">
        <f t="shared" si="0"/>
        <v>1.0672792530440791E-4</v>
      </c>
      <c r="E109" s="66"/>
    </row>
    <row r="110" spans="1:5" x14ac:dyDescent="0.2">
      <c r="A110" s="68">
        <v>5123</v>
      </c>
      <c r="B110" s="66" t="s">
        <v>343</v>
      </c>
      <c r="C110" s="202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202">
        <v>1516323.28</v>
      </c>
      <c r="D111" s="70">
        <f t="shared" si="0"/>
        <v>9.5686180905324176E-3</v>
      </c>
      <c r="E111" s="66"/>
    </row>
    <row r="112" spans="1:5" x14ac:dyDescent="0.2">
      <c r="A112" s="68">
        <v>5125</v>
      </c>
      <c r="B112" s="66" t="s">
        <v>345</v>
      </c>
      <c r="C112" s="202">
        <v>33450</v>
      </c>
      <c r="D112" s="70">
        <f t="shared" si="0"/>
        <v>2.1108313731641013E-4</v>
      </c>
      <c r="E112" s="66"/>
    </row>
    <row r="113" spans="1:5" x14ac:dyDescent="0.2">
      <c r="A113" s="68">
        <v>5126</v>
      </c>
      <c r="B113" s="66" t="s">
        <v>346</v>
      </c>
      <c r="C113" s="202">
        <v>10203877.539999999</v>
      </c>
      <c r="D113" s="70">
        <f t="shared" si="0"/>
        <v>6.4390627322441038E-2</v>
      </c>
      <c r="E113" s="66"/>
    </row>
    <row r="114" spans="1:5" x14ac:dyDescent="0.2">
      <c r="A114" s="68">
        <v>5127</v>
      </c>
      <c r="B114" s="66" t="s">
        <v>347</v>
      </c>
      <c r="C114" s="202">
        <v>10184</v>
      </c>
      <c r="D114" s="70">
        <f t="shared" si="0"/>
        <v>6.426519194111572E-5</v>
      </c>
      <c r="E114" s="66"/>
    </row>
    <row r="115" spans="1:5" x14ac:dyDescent="0.2">
      <c r="A115" s="68">
        <v>5128</v>
      </c>
      <c r="B115" s="66" t="s">
        <v>348</v>
      </c>
      <c r="C115" s="202">
        <v>1063846.92</v>
      </c>
      <c r="D115" s="70">
        <f t="shared" si="0"/>
        <v>6.7133077876831079E-3</v>
      </c>
      <c r="E115" s="66"/>
    </row>
    <row r="116" spans="1:5" x14ac:dyDescent="0.2">
      <c r="A116" s="68">
        <v>5129</v>
      </c>
      <c r="B116" s="66" t="s">
        <v>349</v>
      </c>
      <c r="C116" s="202">
        <v>3763907.68</v>
      </c>
      <c r="D116" s="70">
        <f t="shared" si="0"/>
        <v>2.3751791977988958E-2</v>
      </c>
      <c r="E116" s="66"/>
    </row>
    <row r="117" spans="1:5" x14ac:dyDescent="0.2">
      <c r="A117" s="68">
        <v>5130</v>
      </c>
      <c r="B117" s="66" t="s">
        <v>350</v>
      </c>
      <c r="C117" s="69">
        <f>SUM(C118:C126)</f>
        <v>35064375.049999997</v>
      </c>
      <c r="D117" s="70">
        <f t="shared" si="0"/>
        <v>0.22127050205062046</v>
      </c>
      <c r="E117" s="66"/>
    </row>
    <row r="118" spans="1:5" x14ac:dyDescent="0.2">
      <c r="A118" s="68">
        <v>5131</v>
      </c>
      <c r="B118" s="66" t="s">
        <v>351</v>
      </c>
      <c r="C118" s="203">
        <v>15914464.49</v>
      </c>
      <c r="D118" s="70">
        <f t="shared" si="0"/>
        <v>0.10042675914080128</v>
      </c>
      <c r="E118" s="66"/>
    </row>
    <row r="119" spans="1:5" x14ac:dyDescent="0.2">
      <c r="A119" s="68">
        <v>5132</v>
      </c>
      <c r="B119" s="66" t="s">
        <v>352</v>
      </c>
      <c r="C119" s="203">
        <v>973926.41</v>
      </c>
      <c r="D119" s="70">
        <f t="shared" si="0"/>
        <v>6.1458727096594425E-3</v>
      </c>
      <c r="E119" s="66"/>
    </row>
    <row r="120" spans="1:5" x14ac:dyDescent="0.2">
      <c r="A120" s="68">
        <v>5133</v>
      </c>
      <c r="B120" s="66" t="s">
        <v>353</v>
      </c>
      <c r="C120" s="203">
        <v>1912504.05</v>
      </c>
      <c r="D120" s="70">
        <f t="shared" si="0"/>
        <v>1.2068680269188057E-2</v>
      </c>
      <c r="E120" s="66"/>
    </row>
    <row r="121" spans="1:5" x14ac:dyDescent="0.2">
      <c r="A121" s="68">
        <v>5134</v>
      </c>
      <c r="B121" s="66" t="s">
        <v>354</v>
      </c>
      <c r="C121" s="203">
        <v>1515376.02</v>
      </c>
      <c r="D121" s="70">
        <f t="shared" si="0"/>
        <v>9.5626404937415553E-3</v>
      </c>
      <c r="E121" s="66"/>
    </row>
    <row r="122" spans="1:5" x14ac:dyDescent="0.2">
      <c r="A122" s="68">
        <v>5135</v>
      </c>
      <c r="B122" s="66" t="s">
        <v>355</v>
      </c>
      <c r="C122" s="203">
        <v>5532049.8399999999</v>
      </c>
      <c r="D122" s="70">
        <f t="shared" si="0"/>
        <v>3.4909489866007309E-2</v>
      </c>
      <c r="E122" s="66"/>
    </row>
    <row r="123" spans="1:5" x14ac:dyDescent="0.2">
      <c r="A123" s="68">
        <v>5136</v>
      </c>
      <c r="B123" s="66" t="s">
        <v>356</v>
      </c>
      <c r="C123" s="203">
        <v>1725895</v>
      </c>
      <c r="D123" s="70">
        <f t="shared" si="0"/>
        <v>1.0891101084565192E-2</v>
      </c>
      <c r="E123" s="66"/>
    </row>
    <row r="124" spans="1:5" x14ac:dyDescent="0.2">
      <c r="A124" s="68">
        <v>5137</v>
      </c>
      <c r="B124" s="66" t="s">
        <v>357</v>
      </c>
      <c r="C124" s="203">
        <v>125921.77</v>
      </c>
      <c r="D124" s="70">
        <f t="shared" si="0"/>
        <v>7.9461770606981802E-4</v>
      </c>
      <c r="E124" s="66"/>
    </row>
    <row r="125" spans="1:5" x14ac:dyDescent="0.2">
      <c r="A125" s="68">
        <v>5138</v>
      </c>
      <c r="B125" s="66" t="s">
        <v>358</v>
      </c>
      <c r="C125" s="203">
        <v>5407672.4000000004</v>
      </c>
      <c r="D125" s="70">
        <f t="shared" si="0"/>
        <v>3.4124617511849364E-2</v>
      </c>
      <c r="E125" s="66"/>
    </row>
    <row r="126" spans="1:5" x14ac:dyDescent="0.2">
      <c r="A126" s="68">
        <v>5139</v>
      </c>
      <c r="B126" s="66" t="s">
        <v>359</v>
      </c>
      <c r="C126" s="203">
        <v>1956565.07</v>
      </c>
      <c r="D126" s="70">
        <f t="shared" si="0"/>
        <v>1.2346723268738462E-2</v>
      </c>
      <c r="E126" s="66"/>
    </row>
    <row r="127" spans="1:5" x14ac:dyDescent="0.2">
      <c r="A127" s="68">
        <v>5200</v>
      </c>
      <c r="B127" s="66" t="s">
        <v>360</v>
      </c>
      <c r="C127" s="196">
        <f>C128+C131+C134+C137+C142+C146+C149+C151+C157</f>
        <v>25575329.219999999</v>
      </c>
      <c r="D127" s="70">
        <f t="shared" si="0"/>
        <v>0.16139075424985519</v>
      </c>
      <c r="E127" s="66"/>
    </row>
    <row r="128" spans="1:5" x14ac:dyDescent="0.2">
      <c r="A128" s="68">
        <v>5210</v>
      </c>
      <c r="B128" s="66" t="s">
        <v>361</v>
      </c>
      <c r="C128" s="69">
        <f>SUM(C129:C130)</f>
        <v>12449999.939999999</v>
      </c>
      <c r="D128" s="70">
        <f t="shared" si="0"/>
        <v>7.8564575393851047E-2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198">
        <v>12449999.939999999</v>
      </c>
      <c r="D130" s="70">
        <f t="shared" si="0"/>
        <v>7.8564575393851047E-2</v>
      </c>
      <c r="E130" s="66"/>
    </row>
    <row r="131" spans="1:5" x14ac:dyDescent="0.2">
      <c r="A131" s="68">
        <v>5220</v>
      </c>
      <c r="B131" s="66" t="s">
        <v>364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f>SUM(C138:C141)</f>
        <v>3333751.5</v>
      </c>
      <c r="D137" s="70">
        <f t="shared" si="0"/>
        <v>2.1037331110711158E-2</v>
      </c>
      <c r="E137" s="66"/>
    </row>
    <row r="138" spans="1:5" x14ac:dyDescent="0.2">
      <c r="A138" s="68">
        <v>5241</v>
      </c>
      <c r="B138" s="66" t="s">
        <v>370</v>
      </c>
      <c r="C138" s="199">
        <v>1317148.3</v>
      </c>
      <c r="D138" s="70">
        <f t="shared" si="0"/>
        <v>8.3117427645732784E-3</v>
      </c>
      <c r="E138" s="66"/>
    </row>
    <row r="139" spans="1:5" x14ac:dyDescent="0.2">
      <c r="A139" s="68">
        <v>5242</v>
      </c>
      <c r="B139" s="66" t="s">
        <v>371</v>
      </c>
      <c r="C139" s="199">
        <v>699100</v>
      </c>
      <c r="D139" s="70">
        <f t="shared" si="0"/>
        <v>4.4116060178745085E-3</v>
      </c>
      <c r="E139" s="66"/>
    </row>
    <row r="140" spans="1:5" x14ac:dyDescent="0.2">
      <c r="A140" s="68">
        <v>5243</v>
      </c>
      <c r="B140" s="66" t="s">
        <v>372</v>
      </c>
      <c r="C140" s="199">
        <v>1317503.2</v>
      </c>
      <c r="D140" s="70">
        <f t="shared" si="0"/>
        <v>8.3139823282633706E-3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f>SUM(C143:C145)</f>
        <v>9791577.7800000012</v>
      </c>
      <c r="D142" s="70">
        <f t="shared" si="0"/>
        <v>6.1788847745292988E-2</v>
      </c>
      <c r="E142" s="66"/>
    </row>
    <row r="143" spans="1:5" x14ac:dyDescent="0.2">
      <c r="A143" s="68">
        <v>5251</v>
      </c>
      <c r="B143" s="66" t="s">
        <v>374</v>
      </c>
      <c r="C143" s="200">
        <v>4209248.07</v>
      </c>
      <c r="D143" s="70">
        <f t="shared" si="0"/>
        <v>2.6562071400856334E-2</v>
      </c>
      <c r="E143" s="66"/>
    </row>
    <row r="144" spans="1:5" x14ac:dyDescent="0.2">
      <c r="A144" s="68">
        <v>5252</v>
      </c>
      <c r="B144" s="66" t="s">
        <v>375</v>
      </c>
      <c r="C144" s="200">
        <v>1790909</v>
      </c>
      <c r="D144" s="70">
        <f t="shared" si="0"/>
        <v>1.1301365930289827E-2</v>
      </c>
      <c r="E144" s="66"/>
    </row>
    <row r="145" spans="1:5" x14ac:dyDescent="0.2">
      <c r="A145" s="68">
        <v>5259</v>
      </c>
      <c r="B145" s="66" t="s">
        <v>376</v>
      </c>
      <c r="C145" s="200">
        <v>3791420.71</v>
      </c>
      <c r="D145" s="70">
        <f t="shared" si="0"/>
        <v>2.3925410414146819E-2</v>
      </c>
      <c r="E145" s="66"/>
    </row>
    <row r="146" spans="1:5" x14ac:dyDescent="0.2">
      <c r="A146" s="68">
        <v>5260</v>
      </c>
      <c r="B146" s="66" t="s">
        <v>377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f>C161+C164+C167</f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f>SUM(C165:C166)</f>
        <v>0</v>
      </c>
      <c r="D164" s="70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f>SUM(C168:C169)</f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f>C186+C195+C198+C204+C206+C208</f>
        <v>0</v>
      </c>
      <c r="D185" s="70">
        <f t="shared" si="1"/>
        <v>0</v>
      </c>
      <c r="E185" s="66"/>
    </row>
    <row r="186" spans="1:5" x14ac:dyDescent="0.2">
      <c r="A186" s="68">
        <v>5510</v>
      </c>
      <c r="B186" s="66" t="s">
        <v>413</v>
      </c>
      <c r="C186" s="69">
        <f>SUM(C187:C194)</f>
        <v>0</v>
      </c>
      <c r="D186" s="70">
        <f t="shared" si="1"/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>
        <f t="shared" si="1"/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>
        <f t="shared" si="1"/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433</v>
      </c>
      <c r="C204" s="69">
        <f>SUM(C205:C213)</f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434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435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436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437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438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439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440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441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442</v>
      </c>
      <c r="C214" s="69">
        <f>C215</f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443</v>
      </c>
      <c r="C215" s="69">
        <f>C216</f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444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1" t="s">
        <v>38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15" customHeight="1" x14ac:dyDescent="0.2">
      <c r="A6" s="112"/>
      <c r="B6" s="27" t="s">
        <v>445</v>
      </c>
    </row>
    <row r="7" spans="1:2" ht="15" customHeight="1" x14ac:dyDescent="0.2">
      <c r="A7" s="112"/>
      <c r="B7" s="27" t="s">
        <v>244</v>
      </c>
    </row>
    <row r="8" spans="1:2" ht="15" customHeight="1" x14ac:dyDescent="0.2">
      <c r="A8" s="112"/>
    </row>
    <row r="9" spans="1:2" ht="15" customHeight="1" x14ac:dyDescent="0.2">
      <c r="A9" s="111" t="s">
        <v>40</v>
      </c>
      <c r="B9" s="25" t="s">
        <v>446</v>
      </c>
    </row>
    <row r="10" spans="1:2" ht="15" customHeight="1" x14ac:dyDescent="0.2">
      <c r="A10" s="112"/>
      <c r="B10" s="33" t="s">
        <v>244</v>
      </c>
    </row>
    <row r="11" spans="1:2" ht="15" customHeight="1" x14ac:dyDescent="0.2">
      <c r="A11" s="112"/>
    </row>
    <row r="12" spans="1:2" ht="15" customHeight="1" x14ac:dyDescent="0.2">
      <c r="A12" s="111" t="s">
        <v>42</v>
      </c>
      <c r="B12" s="25" t="s">
        <v>446</v>
      </c>
    </row>
    <row r="13" spans="1:2" ht="22.5" x14ac:dyDescent="0.2">
      <c r="A13" s="112"/>
      <c r="B13" s="25" t="s">
        <v>447</v>
      </c>
    </row>
    <row r="14" spans="1:2" ht="15" customHeight="1" x14ac:dyDescent="0.2">
      <c r="A14" s="112"/>
      <c r="B14" s="33" t="s">
        <v>244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44</v>
      </c>
      <c r="B17" s="23" t="s">
        <v>448</v>
      </c>
    </row>
    <row r="18" spans="1:2" ht="15" customHeight="1" x14ac:dyDescent="0.2">
      <c r="A18" s="32"/>
      <c r="B18" s="23" t="s">
        <v>449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9" sqref="C1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77" t="str">
        <f>ESF!A1</f>
        <v>Municipio Dolores Hidalgo CIN</v>
      </c>
      <c r="B1" s="177"/>
      <c r="C1" s="177"/>
      <c r="D1" s="45" t="s">
        <v>0</v>
      </c>
      <c r="E1" s="46">
        <f>'Notas a los Edos Financieros'!D1</f>
        <v>2022</v>
      </c>
    </row>
    <row r="2" spans="1:5" ht="18.95" customHeight="1" x14ac:dyDescent="0.2">
      <c r="A2" s="177" t="s">
        <v>450</v>
      </c>
      <c r="B2" s="177"/>
      <c r="C2" s="177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7" t="str">
        <f>ESF!A3</f>
        <v>Correspondiente del 1 de Enero al 30 de Junio de 2022</v>
      </c>
      <c r="B3" s="177"/>
      <c r="C3" s="177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451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302</v>
      </c>
      <c r="C8" s="52">
        <v>-39681.589999999997</v>
      </c>
    </row>
    <row r="9" spans="1:5" x14ac:dyDescent="0.2">
      <c r="A9" s="51">
        <v>3120</v>
      </c>
      <c r="B9" s="47" t="s">
        <v>452</v>
      </c>
      <c r="C9" s="52">
        <v>18527056.870000001</v>
      </c>
    </row>
    <row r="10" spans="1:5" x14ac:dyDescent="0.2">
      <c r="A10" s="51">
        <v>3130</v>
      </c>
      <c r="B10" s="47" t="s">
        <v>453</v>
      </c>
      <c r="C10" s="52">
        <v>0</v>
      </c>
    </row>
    <row r="12" spans="1:5" x14ac:dyDescent="0.2">
      <c r="A12" s="49" t="s">
        <v>454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455</v>
      </c>
      <c r="E13" s="50"/>
    </row>
    <row r="14" spans="1:5" x14ac:dyDescent="0.2">
      <c r="A14" s="51">
        <v>3210</v>
      </c>
      <c r="B14" s="47" t="s">
        <v>456</v>
      </c>
      <c r="C14" s="204">
        <v>171689143.81999999</v>
      </c>
    </row>
    <row r="15" spans="1:5" x14ac:dyDescent="0.2">
      <c r="A15" s="51">
        <v>3220</v>
      </c>
      <c r="B15" s="47" t="s">
        <v>457</v>
      </c>
      <c r="C15" s="204">
        <v>1924084119.97</v>
      </c>
    </row>
    <row r="16" spans="1:5" x14ac:dyDescent="0.2">
      <c r="A16" s="51">
        <v>3230</v>
      </c>
      <c r="B16" s="47" t="s">
        <v>458</v>
      </c>
      <c r="C16" s="52">
        <v>0</v>
      </c>
    </row>
    <row r="17" spans="1:3" x14ac:dyDescent="0.2">
      <c r="A17" s="51">
        <v>3231</v>
      </c>
      <c r="B17" s="47" t="s">
        <v>459</v>
      </c>
      <c r="C17" s="52">
        <v>0</v>
      </c>
    </row>
    <row r="18" spans="1:3" x14ac:dyDescent="0.2">
      <c r="A18" s="51">
        <v>3232</v>
      </c>
      <c r="B18" s="47" t="s">
        <v>460</v>
      </c>
      <c r="C18" s="52">
        <v>0</v>
      </c>
    </row>
    <row r="19" spans="1:3" x14ac:dyDescent="0.2">
      <c r="A19" s="51">
        <v>3233</v>
      </c>
      <c r="B19" s="47" t="s">
        <v>461</v>
      </c>
      <c r="C19" s="52">
        <v>0</v>
      </c>
    </row>
    <row r="20" spans="1:3" x14ac:dyDescent="0.2">
      <c r="A20" s="51">
        <v>3239</v>
      </c>
      <c r="B20" s="47" t="s">
        <v>462</v>
      </c>
      <c r="C20" s="52">
        <v>0</v>
      </c>
    </row>
    <row r="21" spans="1:3" x14ac:dyDescent="0.2">
      <c r="A21" s="51">
        <v>3240</v>
      </c>
      <c r="B21" s="47" t="s">
        <v>463</v>
      </c>
      <c r="C21" s="52">
        <v>0</v>
      </c>
    </row>
    <row r="22" spans="1:3" x14ac:dyDescent="0.2">
      <c r="A22" s="51">
        <v>3241</v>
      </c>
      <c r="B22" s="47" t="s">
        <v>464</v>
      </c>
      <c r="C22" s="52">
        <v>0</v>
      </c>
    </row>
    <row r="23" spans="1:3" x14ac:dyDescent="0.2">
      <c r="A23" s="51">
        <v>3242</v>
      </c>
      <c r="B23" s="47" t="s">
        <v>465</v>
      </c>
      <c r="C23" s="52">
        <v>0</v>
      </c>
    </row>
    <row r="24" spans="1:3" x14ac:dyDescent="0.2">
      <c r="A24" s="51">
        <v>3243</v>
      </c>
      <c r="B24" s="47" t="s">
        <v>466</v>
      </c>
      <c r="C24" s="52">
        <v>0</v>
      </c>
    </row>
    <row r="25" spans="1:3" x14ac:dyDescent="0.2">
      <c r="A25" s="51">
        <v>3250</v>
      </c>
      <c r="B25" s="47" t="s">
        <v>467</v>
      </c>
      <c r="C25" s="52">
        <v>0</v>
      </c>
    </row>
    <row r="26" spans="1:3" x14ac:dyDescent="0.2">
      <c r="A26" s="51">
        <v>3251</v>
      </c>
      <c r="B26" s="47" t="s">
        <v>468</v>
      </c>
      <c r="C26" s="52">
        <v>0</v>
      </c>
    </row>
    <row r="27" spans="1:3" x14ac:dyDescent="0.2">
      <c r="A27" s="51">
        <v>3252</v>
      </c>
      <c r="B27" s="47" t="s">
        <v>469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1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1" t="s">
        <v>48</v>
      </c>
      <c r="B6" s="27" t="s">
        <v>207</v>
      </c>
    </row>
    <row r="7" spans="1:2" ht="15" customHeight="1" x14ac:dyDescent="0.2">
      <c r="B7" s="27" t="s">
        <v>470</v>
      </c>
    </row>
    <row r="8" spans="1:2" ht="22.5" x14ac:dyDescent="0.2">
      <c r="B8" s="25" t="s">
        <v>471</v>
      </c>
    </row>
    <row r="9" spans="1:2" ht="15" customHeight="1" x14ac:dyDescent="0.2">
      <c r="B9" s="27" t="s">
        <v>472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topLeftCell="A42" workbookViewId="0">
      <selection activeCell="D51" sqref="D5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7" t="str">
        <f>ESF!A1</f>
        <v>Municipio Dolores Hidalgo CIN</v>
      </c>
      <c r="B1" s="177"/>
      <c r="C1" s="177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77" t="s">
        <v>473</v>
      </c>
      <c r="B2" s="177"/>
      <c r="C2" s="177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7" t="str">
        <f>ESF!A3</f>
        <v>Correspondiente del 1 de Enero al 30 de Junio de 2022</v>
      </c>
      <c r="B3" s="177"/>
      <c r="C3" s="177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474</v>
      </c>
      <c r="B6" s="49"/>
      <c r="C6" s="49"/>
      <c r="D6" s="49"/>
    </row>
    <row r="7" spans="1:5" x14ac:dyDescent="0.2">
      <c r="A7" s="50" t="s">
        <v>68</v>
      </c>
      <c r="B7" s="50" t="s">
        <v>475</v>
      </c>
      <c r="C7" s="122">
        <v>2022</v>
      </c>
      <c r="D7" s="122">
        <v>2021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205">
        <v>182574665.71000001</v>
      </c>
      <c r="D9" s="52">
        <v>66029909.829999998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6228587.6399999997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479</v>
      </c>
      <c r="C13" s="206">
        <v>3545353.93</v>
      </c>
      <c r="D13" s="52">
        <v>2949681.85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30" t="s">
        <v>481</v>
      </c>
      <c r="C15" s="118">
        <f>SUM(C8:C14)</f>
        <v>186120019.64000002</v>
      </c>
      <c r="D15" s="118">
        <f>SUM(D8:D14)</f>
        <v>75208179.319999993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68</v>
      </c>
      <c r="B19" s="50" t="s">
        <v>475</v>
      </c>
      <c r="C19" s="122" t="s">
        <v>483</v>
      </c>
      <c r="D19" s="122" t="s">
        <v>484</v>
      </c>
    </row>
    <row r="20" spans="1:4" x14ac:dyDescent="0.2">
      <c r="A20" s="58">
        <v>1230</v>
      </c>
      <c r="B20" s="59" t="s">
        <v>121</v>
      </c>
      <c r="C20" s="118">
        <f>SUM(C21:C27)</f>
        <v>18342257.75</v>
      </c>
      <c r="D20" s="118">
        <f>SUM(D21:D27)</f>
        <v>18342257.75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207">
        <v>12502083.15</v>
      </c>
      <c r="D25" s="207">
        <v>12502083.15</v>
      </c>
    </row>
    <row r="26" spans="1:4" x14ac:dyDescent="0.2">
      <c r="A26" s="51">
        <v>1236</v>
      </c>
      <c r="B26" s="47" t="s">
        <v>127</v>
      </c>
      <c r="C26" s="207">
        <v>5840174.5999999996</v>
      </c>
      <c r="D26" s="207">
        <v>5840174.5999999996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8">
        <f>SUM(C29:C36)</f>
        <v>1506038.13</v>
      </c>
      <c r="D28" s="118">
        <f>SUM(D29:D36)</f>
        <v>1506038.13</v>
      </c>
    </row>
    <row r="29" spans="1:4" x14ac:dyDescent="0.2">
      <c r="A29" s="51">
        <v>1241</v>
      </c>
      <c r="B29" s="47" t="s">
        <v>130</v>
      </c>
      <c r="C29" s="208">
        <v>451095.29</v>
      </c>
      <c r="D29" s="208">
        <v>451095.29</v>
      </c>
    </row>
    <row r="30" spans="1:4" x14ac:dyDescent="0.2">
      <c r="A30" s="51">
        <v>1242</v>
      </c>
      <c r="B30" s="47" t="s">
        <v>131</v>
      </c>
      <c r="C30" s="208">
        <v>282449.71000000002</v>
      </c>
      <c r="D30" s="208">
        <v>282449.71000000002</v>
      </c>
    </row>
    <row r="31" spans="1:4" x14ac:dyDescent="0.2">
      <c r="A31" s="51">
        <v>1243</v>
      </c>
      <c r="B31" s="47" t="s">
        <v>132</v>
      </c>
      <c r="C31" s="208">
        <v>0</v>
      </c>
      <c r="D31" s="208">
        <v>0</v>
      </c>
    </row>
    <row r="32" spans="1:4" x14ac:dyDescent="0.2">
      <c r="A32" s="51">
        <v>1244</v>
      </c>
      <c r="B32" s="47" t="s">
        <v>133</v>
      </c>
      <c r="C32" s="208">
        <v>0</v>
      </c>
      <c r="D32" s="208">
        <v>0</v>
      </c>
    </row>
    <row r="33" spans="1:6" x14ac:dyDescent="0.2">
      <c r="A33" s="51">
        <v>1245</v>
      </c>
      <c r="B33" s="47" t="s">
        <v>134</v>
      </c>
      <c r="C33" s="208">
        <v>0</v>
      </c>
      <c r="D33" s="208">
        <v>0</v>
      </c>
    </row>
    <row r="34" spans="1:6" x14ac:dyDescent="0.2">
      <c r="A34" s="51">
        <v>1246</v>
      </c>
      <c r="B34" s="47" t="s">
        <v>135</v>
      </c>
      <c r="C34" s="208">
        <v>772493.13</v>
      </c>
      <c r="D34" s="208">
        <v>772493.13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8">
        <f>SUM(C38:C42)</f>
        <v>24570.82</v>
      </c>
      <c r="D37" s="118">
        <f>SUM(D38:D42)</f>
        <v>24570.82</v>
      </c>
    </row>
    <row r="38" spans="1:6" x14ac:dyDescent="0.2">
      <c r="A38" s="51">
        <v>1251</v>
      </c>
      <c r="B38" s="47" t="s">
        <v>142</v>
      </c>
      <c r="C38" s="209">
        <v>24570.82</v>
      </c>
      <c r="D38" s="209">
        <v>24570.82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0" t="s">
        <v>485</v>
      </c>
      <c r="C43" s="118">
        <f>C20+C28+C37</f>
        <v>19872866.699999999</v>
      </c>
      <c r="D43" s="118">
        <f>D20+D28+D37</f>
        <v>19872866.699999999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4.25" customHeight="1" x14ac:dyDescent="0.25">
      <c r="A46" s="50" t="s">
        <v>68</v>
      </c>
      <c r="B46" s="50" t="s">
        <v>475</v>
      </c>
      <c r="C46" s="122">
        <v>2022</v>
      </c>
      <c r="D46" s="122">
        <v>2021</v>
      </c>
      <c r="F46"/>
    </row>
    <row r="47" spans="1:6" ht="12.75" customHeight="1" x14ac:dyDescent="0.25">
      <c r="A47" s="58">
        <v>3210</v>
      </c>
      <c r="B47" s="59" t="s">
        <v>487</v>
      </c>
      <c r="C47" s="118">
        <v>110988391.70999999</v>
      </c>
      <c r="D47" s="118">
        <v>168514100.34</v>
      </c>
      <c r="E47" s="138"/>
      <c r="F47"/>
    </row>
    <row r="48" spans="1:6" ht="9.9499999999999993" customHeight="1" x14ac:dyDescent="0.25">
      <c r="A48" s="51"/>
      <c r="B48" s="130" t="s">
        <v>488</v>
      </c>
      <c r="C48" s="118">
        <f>C49+C61+C93+C96</f>
        <v>0</v>
      </c>
      <c r="D48" s="118">
        <f>D49+D61+D93+D96</f>
        <v>34305690.980000004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18">
        <f>C50+C52+C54+C56+C58</f>
        <v>0</v>
      </c>
      <c r="D49" s="118">
        <f>D50+D52+D54+D56+D58</f>
        <v>100625</v>
      </c>
      <c r="F49"/>
    </row>
    <row r="50" spans="1:6" ht="9.9499999999999993" customHeight="1" x14ac:dyDescent="0.25">
      <c r="A50" s="51">
        <v>5410</v>
      </c>
      <c r="B50" s="47" t="s">
        <v>489</v>
      </c>
      <c r="C50" s="52">
        <v>0</v>
      </c>
      <c r="D50" s="52">
        <f>D51</f>
        <v>100625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100625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f>SUM(D59:D60)</f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12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11.25" customHeight="1" x14ac:dyDescent="0.25">
      <c r="A61" s="58">
        <v>5500</v>
      </c>
      <c r="B61" s="59" t="s">
        <v>412</v>
      </c>
      <c r="C61" s="118">
        <f>C62+C71+C74+C80+C82+C84</f>
        <v>0</v>
      </c>
      <c r="D61" s="118">
        <f>D62+D71+D74+D80+D82+D84</f>
        <v>22510953.809999999</v>
      </c>
      <c r="F61"/>
    </row>
    <row r="62" spans="1:6" ht="10.5" customHeight="1" x14ac:dyDescent="0.25">
      <c r="A62" s="58">
        <v>5510</v>
      </c>
      <c r="B62" s="59" t="s">
        <v>413</v>
      </c>
      <c r="C62" s="118">
        <f>SUM(C63:C70)</f>
        <v>0</v>
      </c>
      <c r="D62" s="118">
        <f>SUM(D63:D70)</f>
        <v>22510953.809999999</v>
      </c>
      <c r="F62"/>
    </row>
    <row r="63" spans="1:6" ht="11.25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5582944.3399999999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16836151.48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91857.99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8">
        <f>SUM(C72:C73)</f>
        <v>0</v>
      </c>
      <c r="D71" s="118">
        <f>SUM(D72:D73)</f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8">
        <f>SUM(C75:C79)</f>
        <v>0</v>
      </c>
      <c r="D74" s="118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431</v>
      </c>
      <c r="C80" s="118">
        <f>SUM(C81:C81)</f>
        <v>0</v>
      </c>
      <c r="D80" s="118">
        <f>SUM(D81:D81)</f>
        <v>0</v>
      </c>
      <c r="F80"/>
    </row>
    <row r="81" spans="1:6" ht="9.9499999999999993" customHeight="1" x14ac:dyDescent="0.25">
      <c r="A81" s="51">
        <v>5541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432</v>
      </c>
      <c r="C82" s="118">
        <f>SUM(C83:C83)</f>
        <v>0</v>
      </c>
      <c r="D82" s="118">
        <f>SUM(D83:D83)</f>
        <v>0</v>
      </c>
      <c r="F82"/>
    </row>
    <row r="83" spans="1:6" ht="9.9499999999999993" customHeight="1" x14ac:dyDescent="0.25">
      <c r="A83" s="51">
        <v>5551</v>
      </c>
      <c r="B83" s="47" t="s">
        <v>432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433</v>
      </c>
      <c r="C84" s="118">
        <f>SUM(C85:C92)</f>
        <v>0</v>
      </c>
      <c r="D84" s="118">
        <f>SUM(D85:D92)</f>
        <v>0</v>
      </c>
      <c r="F84"/>
    </row>
    <row r="85" spans="1:6" ht="9.9499999999999993" customHeight="1" x14ac:dyDescent="0.25">
      <c r="A85" s="51">
        <v>5591</v>
      </c>
      <c r="B85" s="47" t="s">
        <v>434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435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494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438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327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439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441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442</v>
      </c>
      <c r="C93" s="118">
        <f>C94</f>
        <v>0</v>
      </c>
      <c r="D93" s="118">
        <f>D94</f>
        <v>0</v>
      </c>
      <c r="F93"/>
    </row>
    <row r="94" spans="1:6" ht="9.9499999999999993" customHeight="1" x14ac:dyDescent="0.25">
      <c r="A94" s="58">
        <v>5610</v>
      </c>
      <c r="B94" s="59" t="s">
        <v>443</v>
      </c>
      <c r="C94" s="118">
        <f>C95</f>
        <v>0</v>
      </c>
      <c r="D94" s="118">
        <f>D95</f>
        <v>0</v>
      </c>
      <c r="F94"/>
    </row>
    <row r="95" spans="1:6" ht="9.9499999999999993" customHeight="1" x14ac:dyDescent="0.25">
      <c r="A95" s="51">
        <v>5611</v>
      </c>
      <c r="B95" s="47" t="s">
        <v>444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1" t="s">
        <v>495</v>
      </c>
      <c r="C96" s="118">
        <f>SUM(C97:C101)</f>
        <v>0</v>
      </c>
      <c r="D96" s="118">
        <f>SUM(D97:D101)</f>
        <v>11694112.170000002</v>
      </c>
      <c r="F96"/>
    </row>
    <row r="97" spans="1:6" ht="9.9499999999999993" customHeight="1" x14ac:dyDescent="0.25">
      <c r="A97" s="51">
        <v>2111</v>
      </c>
      <c r="B97" s="47" t="s">
        <v>496</v>
      </c>
      <c r="C97" s="52">
        <v>0</v>
      </c>
      <c r="D97" s="52">
        <v>809397.09</v>
      </c>
      <c r="F97"/>
    </row>
    <row r="98" spans="1:6" ht="9.9499999999999993" customHeight="1" x14ac:dyDescent="0.25">
      <c r="A98" s="51">
        <v>2112</v>
      </c>
      <c r="B98" s="47" t="s">
        <v>497</v>
      </c>
      <c r="C98" s="52">
        <v>0</v>
      </c>
      <c r="D98" s="52">
        <v>668200.13</v>
      </c>
      <c r="F98"/>
    </row>
    <row r="99" spans="1:6" ht="9.9499999999999993" customHeight="1" x14ac:dyDescent="0.25">
      <c r="A99" s="51">
        <v>2112</v>
      </c>
      <c r="B99" s="47" t="s">
        <v>498</v>
      </c>
      <c r="C99" s="52">
        <v>0</v>
      </c>
      <c r="D99" s="52">
        <v>9404122.6500000004</v>
      </c>
      <c r="F99"/>
    </row>
    <row r="100" spans="1:6" ht="9.9499999999999993" customHeight="1" x14ac:dyDescent="0.25">
      <c r="A100" s="51">
        <v>2115</v>
      </c>
      <c r="B100" s="47" t="s">
        <v>499</v>
      </c>
      <c r="C100" s="52">
        <v>0</v>
      </c>
      <c r="D100" s="52">
        <v>812392.3</v>
      </c>
      <c r="F100"/>
    </row>
    <row r="101" spans="1:6" ht="9.9499999999999993" customHeight="1" x14ac:dyDescent="0.25">
      <c r="A101" s="51">
        <v>2114</v>
      </c>
      <c r="B101" s="47" t="s">
        <v>500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0" t="s">
        <v>501</v>
      </c>
      <c r="C102" s="118">
        <f>+C103</f>
        <v>0</v>
      </c>
      <c r="D102" s="118">
        <f>+D103</f>
        <v>0</v>
      </c>
      <c r="F102"/>
    </row>
    <row r="103" spans="1:6" ht="9.9499999999999993" customHeight="1" x14ac:dyDescent="0.2">
      <c r="A103" s="156">
        <v>4300</v>
      </c>
      <c r="B103" s="140" t="s">
        <v>43</v>
      </c>
      <c r="C103" s="118">
        <f>C104+C107+C113+C115+C117+C125</f>
        <v>0</v>
      </c>
      <c r="D103" s="118">
        <f>D104+D107+D113+D115+D117+D125</f>
        <v>0</v>
      </c>
    </row>
    <row r="104" spans="1:6" ht="9.9499999999999993" customHeight="1" x14ac:dyDescent="0.2">
      <c r="A104" s="156">
        <v>4310</v>
      </c>
      <c r="B104" s="140" t="s">
        <v>312</v>
      </c>
      <c r="C104" s="118">
        <f>SUM(C105:C106)</f>
        <v>0</v>
      </c>
      <c r="D104" s="118">
        <f>SUM(D105:D106)</f>
        <v>0</v>
      </c>
    </row>
    <row r="105" spans="1:6" ht="9.9499999999999993" customHeight="1" x14ac:dyDescent="0.2">
      <c r="A105" s="157">
        <v>4311</v>
      </c>
      <c r="B105" s="141" t="s">
        <v>313</v>
      </c>
      <c r="C105" s="52">
        <v>0</v>
      </c>
      <c r="D105" s="52">
        <v>0</v>
      </c>
    </row>
    <row r="106" spans="1:6" ht="9.9499999999999993" customHeight="1" x14ac:dyDescent="0.2">
      <c r="A106" s="157">
        <v>4319</v>
      </c>
      <c r="B106" s="141" t="s">
        <v>314</v>
      </c>
      <c r="C106" s="52">
        <v>0</v>
      </c>
      <c r="D106" s="52">
        <v>0</v>
      </c>
    </row>
    <row r="107" spans="1:6" ht="9.9499999999999993" customHeight="1" x14ac:dyDescent="0.2">
      <c r="A107" s="156">
        <v>4320</v>
      </c>
      <c r="B107" s="140" t="s">
        <v>315</v>
      </c>
      <c r="C107" s="118">
        <f>SUM(C108:C112)</f>
        <v>0</v>
      </c>
      <c r="D107" s="118">
        <f>SUM(D108:D112)</f>
        <v>0</v>
      </c>
    </row>
    <row r="108" spans="1:6" ht="9.9499999999999993" customHeight="1" x14ac:dyDescent="0.2">
      <c r="A108" s="157">
        <v>4321</v>
      </c>
      <c r="B108" s="141" t="s">
        <v>316</v>
      </c>
      <c r="C108" s="52">
        <v>0</v>
      </c>
      <c r="D108" s="52">
        <v>0</v>
      </c>
    </row>
    <row r="109" spans="1:6" ht="9.9499999999999993" customHeight="1" x14ac:dyDescent="0.2">
      <c r="A109" s="157">
        <v>4322</v>
      </c>
      <c r="B109" s="141" t="s">
        <v>317</v>
      </c>
      <c r="C109" s="52">
        <v>0</v>
      </c>
      <c r="D109" s="52">
        <v>0</v>
      </c>
    </row>
    <row r="110" spans="1:6" ht="9.9499999999999993" customHeight="1" x14ac:dyDescent="0.2">
      <c r="A110" s="157">
        <v>4323</v>
      </c>
      <c r="B110" s="141" t="s">
        <v>318</v>
      </c>
      <c r="C110" s="52">
        <v>0</v>
      </c>
      <c r="D110" s="52">
        <v>0</v>
      </c>
    </row>
    <row r="111" spans="1:6" ht="9.9499999999999993" customHeight="1" x14ac:dyDescent="0.2">
      <c r="A111" s="157">
        <v>4324</v>
      </c>
      <c r="B111" s="141" t="s">
        <v>319</v>
      </c>
      <c r="C111" s="52">
        <v>0</v>
      </c>
      <c r="D111" s="52">
        <v>0</v>
      </c>
    </row>
    <row r="112" spans="1:6" ht="9.9499999999999993" customHeight="1" x14ac:dyDescent="0.2">
      <c r="A112" s="157">
        <v>4325</v>
      </c>
      <c r="B112" s="141" t="s">
        <v>320</v>
      </c>
      <c r="C112" s="52">
        <v>0</v>
      </c>
      <c r="D112" s="52">
        <v>0</v>
      </c>
    </row>
    <row r="113" spans="1:6" ht="9.9499999999999993" customHeight="1" x14ac:dyDescent="0.2">
      <c r="A113" s="156">
        <v>4330</v>
      </c>
      <c r="B113" s="140" t="s">
        <v>321</v>
      </c>
      <c r="C113" s="118">
        <f>SUM(C114:C114)</f>
        <v>0</v>
      </c>
      <c r="D113" s="118">
        <f>SUM(D114:D114)</f>
        <v>0</v>
      </c>
    </row>
    <row r="114" spans="1:6" ht="9.9499999999999993" customHeight="1" x14ac:dyDescent="0.2">
      <c r="A114" s="157">
        <v>4331</v>
      </c>
      <c r="B114" s="141" t="s">
        <v>321</v>
      </c>
      <c r="C114" s="52">
        <v>0</v>
      </c>
      <c r="D114" s="52">
        <v>0</v>
      </c>
    </row>
    <row r="115" spans="1:6" ht="9.9499999999999993" customHeight="1" x14ac:dyDescent="0.2">
      <c r="A115" s="156">
        <v>4340</v>
      </c>
      <c r="B115" s="140" t="s">
        <v>322</v>
      </c>
      <c r="C115" s="118">
        <f>SUM(C116:C116)</f>
        <v>0</v>
      </c>
      <c r="D115" s="118">
        <f>SUM(D116:D116)</f>
        <v>0</v>
      </c>
    </row>
    <row r="116" spans="1:6" ht="9.9499999999999993" customHeight="1" x14ac:dyDescent="0.2">
      <c r="A116" s="157">
        <v>4341</v>
      </c>
      <c r="B116" s="141" t="s">
        <v>322</v>
      </c>
      <c r="C116" s="52">
        <v>0</v>
      </c>
      <c r="D116" s="52">
        <v>0</v>
      </c>
    </row>
    <row r="117" spans="1:6" ht="9.9499999999999993" customHeight="1" x14ac:dyDescent="0.2">
      <c r="A117" s="156">
        <v>4390</v>
      </c>
      <c r="B117" s="140" t="s">
        <v>323</v>
      </c>
      <c r="C117" s="118">
        <f>SUM(C118:C124)</f>
        <v>0</v>
      </c>
      <c r="D117" s="118">
        <f>SUM(D118:D124)</f>
        <v>0</v>
      </c>
    </row>
    <row r="118" spans="1:6" ht="9.9499999999999993" customHeight="1" x14ac:dyDescent="0.2">
      <c r="A118" s="157">
        <v>4392</v>
      </c>
      <c r="B118" s="141" t="s">
        <v>324</v>
      </c>
      <c r="C118" s="52">
        <v>0</v>
      </c>
      <c r="D118" s="52">
        <v>0</v>
      </c>
    </row>
    <row r="119" spans="1:6" ht="9.9499999999999993" customHeight="1" x14ac:dyDescent="0.2">
      <c r="A119" s="157">
        <v>4393</v>
      </c>
      <c r="B119" s="141" t="s">
        <v>325</v>
      </c>
      <c r="C119" s="52">
        <v>0</v>
      </c>
      <c r="D119" s="52">
        <v>0</v>
      </c>
    </row>
    <row r="120" spans="1:6" ht="9.9499999999999993" customHeight="1" x14ac:dyDescent="0.2">
      <c r="A120" s="157">
        <v>4394</v>
      </c>
      <c r="B120" s="141" t="s">
        <v>326</v>
      </c>
      <c r="C120" s="52">
        <v>0</v>
      </c>
      <c r="D120" s="52">
        <v>0</v>
      </c>
    </row>
    <row r="121" spans="1:6" ht="9.9499999999999993" customHeight="1" x14ac:dyDescent="0.2">
      <c r="A121" s="157">
        <v>4395</v>
      </c>
      <c r="B121" s="141" t="s">
        <v>327</v>
      </c>
      <c r="C121" s="52">
        <v>0</v>
      </c>
      <c r="D121" s="52">
        <v>0</v>
      </c>
    </row>
    <row r="122" spans="1:6" ht="9.9499999999999993" customHeight="1" x14ac:dyDescent="0.2">
      <c r="A122" s="157">
        <v>4396</v>
      </c>
      <c r="B122" s="141" t="s">
        <v>328</v>
      </c>
      <c r="C122" s="52">
        <v>0</v>
      </c>
      <c r="D122" s="52">
        <v>0</v>
      </c>
    </row>
    <row r="123" spans="1:6" ht="9.9499999999999993" customHeight="1" x14ac:dyDescent="0.2">
      <c r="A123" s="157">
        <v>4397</v>
      </c>
      <c r="B123" s="141" t="s">
        <v>329</v>
      </c>
      <c r="C123" s="52">
        <v>0</v>
      </c>
      <c r="D123" s="52">
        <v>0</v>
      </c>
    </row>
    <row r="124" spans="1:6" ht="9.9499999999999993" customHeight="1" x14ac:dyDescent="0.2">
      <c r="A124" s="157">
        <v>4399</v>
      </c>
      <c r="B124" s="141" t="s">
        <v>323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1" t="s">
        <v>502</v>
      </c>
      <c r="C125" s="118">
        <f>SUM(C126:C134)</f>
        <v>0</v>
      </c>
      <c r="D125" s="118">
        <f>SUM(D126:D134)</f>
        <v>0</v>
      </c>
      <c r="F125"/>
    </row>
    <row r="126" spans="1:6" customFormat="1" ht="9.9499999999999993" customHeight="1" x14ac:dyDescent="0.25">
      <c r="A126" s="51">
        <v>1124</v>
      </c>
      <c r="B126" s="129" t="s">
        <v>503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29" t="s">
        <v>504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29" t="s">
        <v>505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29" t="s">
        <v>506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29" t="s">
        <v>507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29" t="s">
        <v>508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29" t="s">
        <v>509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29" t="s">
        <v>510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29" t="s">
        <v>511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2" t="s">
        <v>512</v>
      </c>
      <c r="C135" s="118">
        <f>C47+C48-C102</f>
        <v>110988391.70999999</v>
      </c>
      <c r="D135" s="118">
        <f>D47+D48-D102</f>
        <v>202819791.31999999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3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59:D60 D50:D57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D49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1" t="s">
        <v>50</v>
      </c>
      <c r="B4" s="27" t="s">
        <v>206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1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6" t="s">
        <v>518</v>
      </c>
    </row>
    <row r="13" spans="1:2" ht="15" customHeight="1" x14ac:dyDescent="0.2">
      <c r="A13" s="111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7" t="s">
        <v>520</v>
      </c>
      <c r="B16" s="126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2012-12-11T20:36:24Z</dcterms:created>
  <dcterms:modified xsi:type="dcterms:W3CDTF">2022-07-22T20:08:17Z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