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SIRET  2DO TRIM 2022 22jul2022\DIGITALES 1er Trim 2022 SIRET\"/>
    </mc:Choice>
  </mc:AlternateContent>
  <bookViews>
    <workbookView xWindow="-120" yWindow="-120" windowWidth="20730" windowHeight="110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40" i="5" l="1"/>
  <c r="G39" i="5"/>
  <c r="G37" i="5"/>
  <c r="G38" i="5"/>
  <c r="G27" i="5"/>
  <c r="G28" i="5"/>
  <c r="G29" i="5"/>
  <c r="G30" i="5"/>
  <c r="G31" i="5"/>
  <c r="G32" i="5"/>
  <c r="G33" i="5"/>
  <c r="G34" i="5"/>
  <c r="G26" i="5"/>
  <c r="D34" i="5"/>
  <c r="D27" i="5"/>
  <c r="D28" i="5"/>
  <c r="D29" i="5"/>
  <c r="D30" i="5"/>
  <c r="D31" i="5"/>
  <c r="D32" i="5"/>
  <c r="D33" i="5"/>
  <c r="D26" i="5"/>
  <c r="G18" i="5"/>
  <c r="G19" i="5"/>
  <c r="G20" i="5"/>
  <c r="G21" i="5"/>
  <c r="G22" i="5"/>
  <c r="G23" i="5"/>
  <c r="G17" i="5"/>
  <c r="D18" i="5"/>
  <c r="D19" i="5"/>
  <c r="D20" i="5"/>
  <c r="D21" i="5"/>
  <c r="D22" i="5"/>
  <c r="D23" i="5"/>
  <c r="D17" i="5"/>
  <c r="G8" i="5"/>
  <c r="G9" i="5"/>
  <c r="G10" i="5"/>
  <c r="G11" i="5"/>
  <c r="G12" i="5"/>
  <c r="G13" i="5"/>
  <c r="G14" i="5"/>
  <c r="G7" i="5"/>
  <c r="D8" i="5"/>
  <c r="D9" i="5"/>
  <c r="D10" i="5"/>
  <c r="D11" i="5"/>
  <c r="D12" i="5"/>
  <c r="D13" i="5"/>
  <c r="D14" i="5"/>
  <c r="D7" i="5"/>
  <c r="C86" i="4"/>
  <c r="D86" i="4"/>
  <c r="E86" i="4"/>
  <c r="F86" i="4"/>
  <c r="G86" i="4"/>
  <c r="B86" i="4"/>
  <c r="G72" i="4"/>
  <c r="D72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7" i="4"/>
  <c r="C50" i="4"/>
  <c r="B50" i="4"/>
  <c r="G14" i="8"/>
  <c r="G12" i="8"/>
  <c r="G10" i="8"/>
  <c r="G8" i="8"/>
  <c r="G6" i="8"/>
  <c r="B16" i="8"/>
  <c r="C16" i="8"/>
  <c r="D16" i="8"/>
  <c r="F16" i="8"/>
  <c r="E16" i="8"/>
  <c r="D14" i="8"/>
  <c r="D12" i="8"/>
  <c r="D10" i="8"/>
  <c r="D8" i="8"/>
  <c r="D6" i="8"/>
  <c r="G16" i="8" l="1"/>
  <c r="G64" i="4"/>
  <c r="F64" i="4"/>
  <c r="E64" i="4"/>
  <c r="D64" i="4"/>
  <c r="C64" i="4"/>
  <c r="B64" i="4"/>
  <c r="B42" i="5" l="1"/>
  <c r="G36" i="5"/>
  <c r="F36" i="5"/>
  <c r="E36" i="5"/>
  <c r="D36" i="5"/>
  <c r="C36" i="5"/>
  <c r="B36" i="5"/>
  <c r="G25" i="5"/>
  <c r="F25" i="5"/>
  <c r="E25" i="5"/>
  <c r="D25" i="5"/>
  <c r="C25" i="5"/>
  <c r="B25" i="5"/>
  <c r="G16" i="5"/>
  <c r="F16" i="5"/>
  <c r="E16" i="5"/>
  <c r="D16" i="5"/>
  <c r="C16" i="5"/>
  <c r="B16" i="5"/>
  <c r="G6" i="5"/>
  <c r="F6" i="5"/>
  <c r="E6" i="5"/>
  <c r="D6" i="5"/>
  <c r="C6" i="5"/>
  <c r="B6" i="5"/>
  <c r="D50" i="4"/>
  <c r="E50" i="4"/>
  <c r="F50" i="4"/>
  <c r="G50" i="4"/>
  <c r="F42" i="5" l="1"/>
  <c r="G42" i="5"/>
  <c r="E42" i="5"/>
  <c r="D42" i="5"/>
  <c r="C42" i="5"/>
  <c r="D76" i="6"/>
  <c r="G76" i="6" s="1"/>
  <c r="G75" i="6"/>
  <c r="D75" i="6"/>
  <c r="D74" i="6"/>
  <c r="G74" i="6" s="1"/>
  <c r="D73" i="6"/>
  <c r="G73" i="6" s="1"/>
  <c r="D72" i="6"/>
  <c r="G72" i="6" s="1"/>
  <c r="G71" i="6"/>
  <c r="D71" i="6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C65" i="6"/>
  <c r="D65" i="6" s="1"/>
  <c r="G65" i="6" s="1"/>
  <c r="B65" i="6"/>
  <c r="D64" i="6"/>
  <c r="G64" i="6" s="1"/>
  <c r="G63" i="6"/>
  <c r="D63" i="6"/>
  <c r="D62" i="6"/>
  <c r="G62" i="6" s="1"/>
  <c r="D61" i="6"/>
  <c r="G61" i="6" s="1"/>
  <c r="D60" i="6"/>
  <c r="G60" i="6" s="1"/>
  <c r="G59" i="6"/>
  <c r="D59" i="6"/>
  <c r="D58" i="6"/>
  <c r="G58" i="6" s="1"/>
  <c r="F57" i="6"/>
  <c r="E57" i="6"/>
  <c r="C57" i="6"/>
  <c r="D57" i="6" s="1"/>
  <c r="G57" i="6" s="1"/>
  <c r="B57" i="6"/>
  <c r="D56" i="6"/>
  <c r="G56" i="6" s="1"/>
  <c r="D55" i="6"/>
  <c r="G55" i="6" s="1"/>
  <c r="D54" i="6"/>
  <c r="G54" i="6" s="1"/>
  <c r="F53" i="6"/>
  <c r="E53" i="6"/>
  <c r="C53" i="6"/>
  <c r="D53" i="6" s="1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D43" i="6" s="1"/>
  <c r="G43" i="6" s="1"/>
  <c r="B43" i="6"/>
  <c r="D42" i="6"/>
  <c r="G42" i="6" s="1"/>
  <c r="G41" i="6"/>
  <c r="D41" i="6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C33" i="6"/>
  <c r="D33" i="6" s="1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D23" i="6" s="1"/>
  <c r="B23" i="6"/>
  <c r="D22" i="6"/>
  <c r="G22" i="6" s="1"/>
  <c r="G21" i="6"/>
  <c r="D21" i="6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D13" i="6" s="1"/>
  <c r="B13" i="6"/>
  <c r="D12" i="6"/>
  <c r="G12" i="6" s="1"/>
  <c r="G11" i="6"/>
  <c r="D11" i="6"/>
  <c r="D10" i="6"/>
  <c r="G10" i="6" s="1"/>
  <c r="D9" i="6"/>
  <c r="G9" i="6" s="1"/>
  <c r="D8" i="6"/>
  <c r="G8" i="6" s="1"/>
  <c r="G7" i="6"/>
  <c r="D7" i="6"/>
  <c r="D6" i="6"/>
  <c r="G6" i="6" s="1"/>
  <c r="F5" i="6"/>
  <c r="E5" i="6"/>
  <c r="D5" i="6"/>
  <c r="C5" i="6"/>
  <c r="B5" i="6"/>
  <c r="B77" i="6" s="1"/>
  <c r="G53" i="6" l="1"/>
  <c r="G33" i="6"/>
  <c r="E77" i="6"/>
  <c r="F77" i="6"/>
  <c r="G23" i="6"/>
  <c r="G13" i="6"/>
  <c r="C77" i="6"/>
  <c r="D77" i="6"/>
  <c r="G5" i="6"/>
  <c r="G77" i="6" l="1"/>
</calcChain>
</file>

<file path=xl/sharedStrings.xml><?xml version="1.0" encoding="utf-8"?>
<sst xmlns="http://schemas.openxmlformats.org/spreadsheetml/2006/main" count="236" uniqueCount="177">
  <si>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</si>
  <si>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</si>
  <si>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</si>
  <si>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</si>
  <si>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</si>
  <si>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</si>
  <si>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</si>
  <si>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</si>
  <si>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</si>
  <si>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</si>
  <si>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</si>
  <si>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</si>
  <si>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</si>
  <si>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</si>
  <si>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</si>
  <si>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</si>
  <si>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</si>
  <si>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</si>
  <si>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</si>
  <si>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</si>
  <si>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</si>
  <si>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</si>
  <si>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</si>
  <si>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</si>
  <si>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</si>
  <si>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</si>
  <si>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</si>
  <si>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</si>
  <si>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</si>
  <si>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</si>
  <si>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</si>
  <si>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</si>
  <si>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</si>
  <si>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</si>
  <si>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</si>
  <si>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</si>
  <si>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</si>
  <si>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</si>
  <si>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</si>
  <si>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</si>
  <si>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</si>
  <si>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</si>
  <si>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</si>
  <si>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</si>
  <si>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</si>
  <si>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</si>
  <si>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</si>
  <si>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</si>
  <si>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</si>
  <si>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</si>
  <si>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</si>
  <si>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</si>
  <si>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</si>
  <si>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</si>
  <si>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</si>
  <si>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</si>
  <si>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</si>
  <si>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</si>
  <si>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</si>
  <si>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</si>
  <si>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</si>
  <si>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</si>
  <si>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</si>
  <si>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</si>
  <si>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</si>
  <si>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</si>
  <si>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</si>
  <si>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</si>
  <si>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</si>
  <si>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</si>
  <si>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</si>
  <si>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</si>
  <si>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</si>
  <si>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</si>
  <si>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</si>
  <si>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</si>
  <si>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</si>
  <si>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</si>
  <si>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</si>
  <si>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</si>
  <si>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</si>
  <si>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</si>
  <si>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</si>
  <si>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</si>
  <si>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</si>
  <si>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</si>
  <si>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</si>
  <si>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</si>
  <si>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</si>
  <si>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</si>
  <si>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</si>
  <si>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</si>
  <si>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</si>
  <si>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</si>
  <si>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</si>
  <si>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</si>
  <si>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</si>
  <si>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</si>
  <si>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</si>
  <si>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</si>
  <si>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</si>
  <si>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</si>
  <si>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</si>
  <si>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</si>
  <si>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</si>
  <si>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</si>
  <si>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</si>
  <si>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</si>
  <si>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</si>
  <si>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</si>
  <si>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</si>
  <si>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</si>
  <si>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</si>
  <si>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</si>
  <si>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</si>
  <si>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</si>
  <si>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</si>
  <si>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</si>
  <si>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</si>
  <si>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</si>
  <si>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</si>
  <si>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</si>
  <si>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</si>
  <si>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</si>
  <si>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</si>
  <si>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</si>
  <si>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</si>
  <si>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</si>
  <si>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31111-0101 H. AYUNTAMIENTO</t>
  </si>
  <si>
    <t>31111-0201 SECRETARIA PARTICULA</t>
  </si>
  <si>
    <t>31111-0202 Jefatura de Gabinete</t>
  </si>
  <si>
    <t>31111-0203 Desarrollo Institucional</t>
  </si>
  <si>
    <t>31111-0204 Vinculación</t>
  </si>
  <si>
    <t>31111-0205 Coordinación de comunicación</t>
  </si>
  <si>
    <t>31111-0206 Giras y eventos</t>
  </si>
  <si>
    <t>31111-0401 Secretaría del Ayuntamiento</t>
  </si>
  <si>
    <t>31111-0402 Jurídico</t>
  </si>
  <si>
    <t>31111-0403 Archivo general</t>
  </si>
  <si>
    <t>31111-0404 Protección civil</t>
  </si>
  <si>
    <t>31111-0405 Derechos humanos</t>
  </si>
  <si>
    <t>31111-0501 Desarrollo social urbano</t>
  </si>
  <si>
    <t>31111-0502 Desarrollo rural y agroalimen</t>
  </si>
  <si>
    <t>31111-0601 Tesorería</t>
  </si>
  <si>
    <t>31111-0602 Ingresos</t>
  </si>
  <si>
    <t>31111-0603 Recursos Humanos</t>
  </si>
  <si>
    <t>31111-0701 Seguridad pública</t>
  </si>
  <si>
    <t>31111-0702 Tránsito y transporte</t>
  </si>
  <si>
    <t>31111-0801 Oficialia mayor</t>
  </si>
  <si>
    <t>31111-1001 Desarrollo económico y susten</t>
  </si>
  <si>
    <t>31111-1101 Educación y Cultura</t>
  </si>
  <si>
    <t>31111-1102 Casa de la cultura</t>
  </si>
  <si>
    <t>31111-2001 Infraestructura y conectivida</t>
  </si>
  <si>
    <t>31111-2101 Turismo, Patrimonio histórico</t>
  </si>
  <si>
    <t>31111-2301 Provisones salariales y econó</t>
  </si>
  <si>
    <t>31111-2701 Contraloría municipal</t>
  </si>
  <si>
    <t>31111-2901 Erogaciones no sectorizables</t>
  </si>
  <si>
    <t>31111-3201 Des urbano y ordenamiento eco</t>
  </si>
  <si>
    <t>31111-3301 Instancia de la mujer</t>
  </si>
  <si>
    <t>31111-3401 Unidad de transp y acceso a l</t>
  </si>
  <si>
    <t>31111-3501 Servicios municipales</t>
  </si>
  <si>
    <t>31111-3502 Protección al medio ambiente</t>
  </si>
  <si>
    <t>31111-3503 Rastro municipal</t>
  </si>
  <si>
    <t>31111-3504 Alumbrado público</t>
  </si>
  <si>
    <t>31111-3505 Panteón municipal</t>
  </si>
  <si>
    <t>31111-3506 Maquinaria</t>
  </si>
  <si>
    <t>31111-3507 Matenimiento urbano</t>
  </si>
  <si>
    <t>31111-3508 Centro antirrabico</t>
  </si>
  <si>
    <t>31120-3301 DIF Municipal</t>
  </si>
  <si>
    <t>31120-3302 COMUDE</t>
  </si>
  <si>
    <t>31120-3303 Instituto de planeación</t>
  </si>
  <si>
    <t>“Bajo protesta de decir verdad declaramos que los Estados Financieros y sus notas, son razonablemente correctos y son responsabilidad del emisor”</t>
  </si>
  <si>
    <t>Municipio Dolores Hidalgo CIN
Estado Analítico del Ejercicio del Presupuesto de Egresos
Clasificación por Objeto del Gasto (Capítulo y Concepto)
Del 1 de Enero al 30 de Junio de 2022</t>
  </si>
  <si>
    <t>Municipio Dolores Hidalgo CIN
Estado Analítico del Ejercicio del Presupuesto de Egresos
Clasificación Económica (por Tipo de Gasto)
Del 1 de Enero al 30 de Junio de 2022</t>
  </si>
  <si>
    <t>Municipio Dolores Hidalgo CIN
Estado Analítico del Ejercicio del Presupuesto de Egresos
Clasificación Administrativa
Del 1 de Enero al 30 de Junio de 2022</t>
  </si>
  <si>
    <t>Gobierno (Federal/Estatal/Municipal) de Municipio Dolores Hidalgo CIN
Estado Analítico del Ejercicio del Presupuesto de Egresos
Clasificación Administrativa
Del 1 de Enero al 30 de Junio de 2022</t>
  </si>
  <si>
    <t>Sector Paraestatal del Gobierno (Federal/Estatal/Municipal) de Municipio Dolores Hidalgo CIN
Estado Analítico del Ejercicio del Presupuesto de Egresos
Clasificación Administrativa
Del 1 de Enero al 30 de Junio de 2022</t>
  </si>
  <si>
    <t>Municipio Dolores Hidalgo CIN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</si>
</sst>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3" xfId="9" applyFont="1" applyBorder="1" applyAlignment="1">
      <alignment horizontal="center" vertical="center"/>
    </xf>
    <xf numFmtId="0" fontId="8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4" fillId="0" borderId="12" xfId="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 applyProtection="1">
      <alignment horizontal="left"/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8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4" fontId="8" fillId="0" borderId="12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0" fillId="0" borderId="0" xfId="0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9" fillId="2" borderId="10" xfId="0" applyFont="1" applyFill="1" applyBorder="1" applyAlignment="1" applyProtection="1">
      <alignment horizontal="center" wrapText="1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</cellXfs>
  <cellStyles count="48">
    <cellStyle name="Euro" xfId="1"/>
    <cellStyle name="Millares 2" xfId="2"/>
    <cellStyle name="Millares 2 2" xfId="3"/>
    <cellStyle name="Millares 2 2 2" xfId="17"/>
    <cellStyle name="Millares 2 2 2 2" xfId="41"/>
    <cellStyle name="Millares 2 2 3" xfId="33"/>
    <cellStyle name="Millares 2 2 4" xfId="25"/>
    <cellStyle name="Millares 2 3" xfId="4"/>
    <cellStyle name="Millares 2 3 2" xfId="18"/>
    <cellStyle name="Millares 2 3 2 2" xfId="42"/>
    <cellStyle name="Millares 2 3 3" xfId="34"/>
    <cellStyle name="Millares 2 3 4" xfId="26"/>
    <cellStyle name="Millares 2 4" xfId="16"/>
    <cellStyle name="Millares 2 4 2" xfId="40"/>
    <cellStyle name="Millares 2 5" xfId="32"/>
    <cellStyle name="Millares 2 6" xfId="24"/>
    <cellStyle name="Millares 3" xfId="5"/>
    <cellStyle name="Millares 3 2" xfId="19"/>
    <cellStyle name="Millares 3 2 2" xfId="43"/>
    <cellStyle name="Millares 3 3" xfId="35"/>
    <cellStyle name="Millares 3 4" xfId="27"/>
    <cellStyle name="Moneda 2" xfId="6"/>
    <cellStyle name="Moneda 2 2" xfId="20"/>
    <cellStyle name="Moneda 2 2 2" xfId="44"/>
    <cellStyle name="Moneda 2 3" xfId="36"/>
    <cellStyle name="Moneda 2 4" xfId="28"/>
    <cellStyle name="Normal" xfId="0" builtinId="0"/>
    <cellStyle name="Normal 2" xfId="7"/>
    <cellStyle name="Normal 2 2" xfId="8"/>
    <cellStyle name="Normal 2 3" xfId="21"/>
    <cellStyle name="Normal 2 3 2" xfId="45"/>
    <cellStyle name="Normal 2 4" xfId="37"/>
    <cellStyle name="Normal 2 5" xfId="2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2 2" xfId="47"/>
    <cellStyle name="Normal 6 2 3" xfId="39"/>
    <cellStyle name="Normal 6 2 4" xfId="31"/>
    <cellStyle name="Normal 6 3" xfId="22"/>
    <cellStyle name="Normal 6 3 2" xfId="46"/>
    <cellStyle name="Normal 6 4" xfId="38"/>
    <cellStyle name="Normal 6 5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workbookViewId="0">
      <selection sqref="A1: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00" t="s">
        <v>171</v>
      </c>
      <c r="B1" s="101"/>
      <c r="C1" s="101"/>
      <c r="D1" s="101"/>
      <c r="E1" s="101"/>
      <c r="F1" s="101"/>
      <c r="G1" s="102"/>
    </row>
    <row r="2" spans="1:7" x14ac:dyDescent="0.2">
      <c r="A2" s="22"/>
      <c r="B2" s="25" t="s">
        <v>0</v>
      </c>
      <c r="C2" s="26"/>
      <c r="D2" s="26"/>
      <c r="E2" s="26"/>
      <c r="F2" s="27"/>
      <c r="G2" s="103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04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40">
        <f>SUM(B6:B12)</f>
        <v>183137869</v>
      </c>
      <c r="C5" s="40">
        <f>SUM(C6:C12)</f>
        <v>2289407.79</v>
      </c>
      <c r="D5" s="40">
        <f>B5+C5</f>
        <v>185427276.78999999</v>
      </c>
      <c r="E5" s="40">
        <f>SUM(E6:E12)</f>
        <v>79882662.349999994</v>
      </c>
      <c r="F5" s="40">
        <f>SUM(F6:F12)</f>
        <v>79882662.349999994</v>
      </c>
      <c r="G5" s="40">
        <f>D5-E5</f>
        <v>105544614.44</v>
      </c>
    </row>
    <row r="6" spans="1:7" x14ac:dyDescent="0.2">
      <c r="A6" s="36" t="s">
        <v>11</v>
      </c>
      <c r="B6" s="41">
        <v>122844035.31999999</v>
      </c>
      <c r="C6" s="41">
        <v>119568.13</v>
      </c>
      <c r="D6" s="41">
        <f t="shared" ref="D6:D69" si="0">B6+C6</f>
        <v>122963603.44999999</v>
      </c>
      <c r="E6" s="68">
        <v>57290110</v>
      </c>
      <c r="F6" s="68">
        <v>57290110</v>
      </c>
      <c r="G6" s="41">
        <f t="shared" ref="G6:G69" si="1">D6-E6</f>
        <v>65673493.449999988</v>
      </c>
    </row>
    <row r="7" spans="1:7" x14ac:dyDescent="0.2">
      <c r="A7" s="36" t="s">
        <v>12</v>
      </c>
      <c r="B7" s="41">
        <v>0</v>
      </c>
      <c r="C7" s="41">
        <v>404430</v>
      </c>
      <c r="D7" s="41">
        <f t="shared" si="0"/>
        <v>404430</v>
      </c>
      <c r="E7" s="68">
        <v>129948</v>
      </c>
      <c r="F7" s="68">
        <v>129948</v>
      </c>
      <c r="G7" s="41">
        <f t="shared" si="1"/>
        <v>274482</v>
      </c>
    </row>
    <row r="8" spans="1:7" x14ac:dyDescent="0.2">
      <c r="A8" s="36" t="s">
        <v>13</v>
      </c>
      <c r="B8" s="41">
        <v>18743039.399999999</v>
      </c>
      <c r="C8" s="41">
        <v>983730.82</v>
      </c>
      <c r="D8" s="41">
        <f t="shared" si="0"/>
        <v>19726770.219999999</v>
      </c>
      <c r="E8" s="68">
        <v>3527090.23</v>
      </c>
      <c r="F8" s="68">
        <v>3527090.23</v>
      </c>
      <c r="G8" s="41">
        <f t="shared" si="1"/>
        <v>16199679.989999998</v>
      </c>
    </row>
    <row r="9" spans="1:7" x14ac:dyDescent="0.2">
      <c r="A9" s="36" t="s">
        <v>14</v>
      </c>
      <c r="B9" s="41">
        <v>15485007.779999999</v>
      </c>
      <c r="C9" s="41">
        <v>142400</v>
      </c>
      <c r="D9" s="41">
        <f t="shared" si="0"/>
        <v>15627407.779999999</v>
      </c>
      <c r="E9" s="68">
        <v>8129332.3499999996</v>
      </c>
      <c r="F9" s="68">
        <v>8129332.3499999996</v>
      </c>
      <c r="G9" s="41">
        <f t="shared" si="1"/>
        <v>7498075.4299999997</v>
      </c>
    </row>
    <row r="10" spans="1:7" x14ac:dyDescent="0.2">
      <c r="A10" s="36" t="s">
        <v>15</v>
      </c>
      <c r="B10" s="41">
        <v>24455786.5</v>
      </c>
      <c r="C10" s="41">
        <v>238724.28</v>
      </c>
      <c r="D10" s="41">
        <f t="shared" si="0"/>
        <v>24694510.780000001</v>
      </c>
      <c r="E10" s="68">
        <v>10806181.77</v>
      </c>
      <c r="F10" s="68">
        <v>10806181.77</v>
      </c>
      <c r="G10" s="41">
        <f t="shared" si="1"/>
        <v>13888329.010000002</v>
      </c>
    </row>
    <row r="11" spans="1:7" x14ac:dyDescent="0.2">
      <c r="A11" s="36" t="s">
        <v>16</v>
      </c>
      <c r="B11" s="41">
        <v>360000</v>
      </c>
      <c r="C11" s="41">
        <v>400554.56</v>
      </c>
      <c r="D11" s="41">
        <f t="shared" si="0"/>
        <v>760554.56</v>
      </c>
      <c r="E11" s="68">
        <v>0</v>
      </c>
      <c r="F11" s="68">
        <v>0</v>
      </c>
      <c r="G11" s="41">
        <f t="shared" si="1"/>
        <v>760554.56</v>
      </c>
    </row>
    <row r="12" spans="1:7" x14ac:dyDescent="0.2">
      <c r="A12" s="36" t="s">
        <v>17</v>
      </c>
      <c r="B12" s="41">
        <v>1250000</v>
      </c>
      <c r="C12" s="41">
        <v>0</v>
      </c>
      <c r="D12" s="41">
        <f t="shared" si="0"/>
        <v>1250000</v>
      </c>
      <c r="E12" s="68">
        <v>0</v>
      </c>
      <c r="F12" s="68">
        <v>0</v>
      </c>
      <c r="G12" s="41">
        <f t="shared" si="1"/>
        <v>1250000</v>
      </c>
    </row>
    <row r="13" spans="1:7" x14ac:dyDescent="0.2">
      <c r="A13" s="39" t="s">
        <v>18</v>
      </c>
      <c r="B13" s="42">
        <f>SUM(B14:B22)</f>
        <v>32065847.710000001</v>
      </c>
      <c r="C13" s="42">
        <f>SUM(C14:C22)</f>
        <v>5667977.2400000002</v>
      </c>
      <c r="D13" s="42">
        <f t="shared" si="0"/>
        <v>37733824.950000003</v>
      </c>
      <c r="E13" s="42">
        <f>SUM(E14:E22)</f>
        <v>17946000.039999999</v>
      </c>
      <c r="F13" s="42">
        <f>SUM(F14:F22)</f>
        <v>17945980.039999999</v>
      </c>
      <c r="G13" s="42">
        <f t="shared" si="1"/>
        <v>19787824.910000004</v>
      </c>
    </row>
    <row r="14" spans="1:7" x14ac:dyDescent="0.2">
      <c r="A14" s="36" t="s">
        <v>19</v>
      </c>
      <c r="B14" s="41">
        <v>2280947.71</v>
      </c>
      <c r="C14" s="69">
        <v>292112.28000000003</v>
      </c>
      <c r="D14" s="41">
        <f t="shared" si="0"/>
        <v>2573059.9900000002</v>
      </c>
      <c r="E14" s="70">
        <v>1337497.6200000001</v>
      </c>
      <c r="F14" s="70">
        <v>1337497.6200000001</v>
      </c>
      <c r="G14" s="41">
        <f t="shared" si="1"/>
        <v>1235562.3700000001</v>
      </c>
    </row>
    <row r="15" spans="1:7" x14ac:dyDescent="0.2">
      <c r="A15" s="36" t="s">
        <v>20</v>
      </c>
      <c r="B15" s="41">
        <v>30000</v>
      </c>
      <c r="C15" s="69">
        <v>0</v>
      </c>
      <c r="D15" s="41">
        <f t="shared" si="0"/>
        <v>30000</v>
      </c>
      <c r="E15" s="70">
        <v>16913</v>
      </c>
      <c r="F15" s="70">
        <v>16913</v>
      </c>
      <c r="G15" s="41">
        <f t="shared" si="1"/>
        <v>13087</v>
      </c>
    </row>
    <row r="16" spans="1:7" x14ac:dyDescent="0.2">
      <c r="A16" s="36" t="s">
        <v>21</v>
      </c>
      <c r="B16" s="41">
        <v>0</v>
      </c>
      <c r="C16" s="69">
        <v>0</v>
      </c>
      <c r="D16" s="41">
        <f t="shared" si="0"/>
        <v>0</v>
      </c>
      <c r="E16" s="70">
        <v>0</v>
      </c>
      <c r="F16" s="70">
        <v>0</v>
      </c>
      <c r="G16" s="41">
        <f t="shared" si="1"/>
        <v>0</v>
      </c>
    </row>
    <row r="17" spans="1:7" x14ac:dyDescent="0.2">
      <c r="A17" s="36" t="s">
        <v>22</v>
      </c>
      <c r="B17" s="41">
        <v>1497000</v>
      </c>
      <c r="C17" s="69">
        <v>4548204.26</v>
      </c>
      <c r="D17" s="41">
        <f t="shared" si="0"/>
        <v>6045204.2599999998</v>
      </c>
      <c r="E17" s="70">
        <v>1516323.28</v>
      </c>
      <c r="F17" s="70">
        <v>1516303.28</v>
      </c>
      <c r="G17" s="41">
        <f t="shared" si="1"/>
        <v>4528880.9799999995</v>
      </c>
    </row>
    <row r="18" spans="1:7" x14ac:dyDescent="0.2">
      <c r="A18" s="36" t="s">
        <v>23</v>
      </c>
      <c r="B18" s="41">
        <v>260000</v>
      </c>
      <c r="C18" s="69">
        <v>0</v>
      </c>
      <c r="D18" s="41">
        <f t="shared" si="0"/>
        <v>260000</v>
      </c>
      <c r="E18" s="70">
        <v>33450</v>
      </c>
      <c r="F18" s="70">
        <v>33450</v>
      </c>
      <c r="G18" s="41">
        <f t="shared" si="1"/>
        <v>226550</v>
      </c>
    </row>
    <row r="19" spans="1:7" x14ac:dyDescent="0.2">
      <c r="A19" s="36" t="s">
        <v>24</v>
      </c>
      <c r="B19" s="41">
        <v>18855000</v>
      </c>
      <c r="C19" s="69">
        <v>-819926.85</v>
      </c>
      <c r="D19" s="41">
        <f t="shared" si="0"/>
        <v>18035073.149999999</v>
      </c>
      <c r="E19" s="70">
        <v>10203877.539999999</v>
      </c>
      <c r="F19" s="70">
        <v>10203877.539999999</v>
      </c>
      <c r="G19" s="41">
        <f t="shared" si="1"/>
        <v>7831195.6099999994</v>
      </c>
    </row>
    <row r="20" spans="1:7" x14ac:dyDescent="0.2">
      <c r="A20" s="36" t="s">
        <v>25</v>
      </c>
      <c r="B20" s="41">
        <v>3444500</v>
      </c>
      <c r="C20" s="69">
        <v>2500</v>
      </c>
      <c r="D20" s="41">
        <f t="shared" si="0"/>
        <v>3447000</v>
      </c>
      <c r="E20" s="70">
        <v>10184</v>
      </c>
      <c r="F20" s="70">
        <v>10184</v>
      </c>
      <c r="G20" s="41">
        <f t="shared" si="1"/>
        <v>3436816</v>
      </c>
    </row>
    <row r="21" spans="1:7" x14ac:dyDescent="0.2">
      <c r="A21" s="36" t="s">
        <v>26</v>
      </c>
      <c r="B21" s="41">
        <v>540000</v>
      </c>
      <c r="C21" s="69">
        <v>642318.81000000006</v>
      </c>
      <c r="D21" s="41">
        <f t="shared" si="0"/>
        <v>1182318.81</v>
      </c>
      <c r="E21" s="70">
        <v>1063846.92</v>
      </c>
      <c r="F21" s="70">
        <v>1063846.92</v>
      </c>
      <c r="G21" s="41">
        <f t="shared" si="1"/>
        <v>118471.89000000013</v>
      </c>
    </row>
    <row r="22" spans="1:7" x14ac:dyDescent="0.2">
      <c r="A22" s="36" t="s">
        <v>27</v>
      </c>
      <c r="B22" s="41">
        <v>5158400</v>
      </c>
      <c r="C22" s="69">
        <v>1002768.74</v>
      </c>
      <c r="D22" s="41">
        <f t="shared" si="0"/>
        <v>6161168.7400000002</v>
      </c>
      <c r="E22" s="70">
        <v>3763907.68</v>
      </c>
      <c r="F22" s="70">
        <v>3763907.68</v>
      </c>
      <c r="G22" s="41">
        <f t="shared" si="1"/>
        <v>2397261.06</v>
      </c>
    </row>
    <row r="23" spans="1:7" x14ac:dyDescent="0.2">
      <c r="A23" s="39" t="s">
        <v>28</v>
      </c>
      <c r="B23" s="42">
        <f>SUM(B24:B32)</f>
        <v>49848178.890000001</v>
      </c>
      <c r="C23" s="42">
        <f>SUM(C24:C32)</f>
        <v>31452248.649999999</v>
      </c>
      <c r="D23" s="42">
        <f t="shared" si="0"/>
        <v>81300427.539999992</v>
      </c>
      <c r="E23" s="42">
        <f>SUM(E24:E32)</f>
        <v>35064375.049999997</v>
      </c>
      <c r="F23" s="42">
        <f>SUM(F24:F32)</f>
        <v>35064375.049999997</v>
      </c>
      <c r="G23" s="42">
        <f t="shared" si="1"/>
        <v>46236052.489999995</v>
      </c>
    </row>
    <row r="24" spans="1:7" x14ac:dyDescent="0.2">
      <c r="A24" s="36" t="s">
        <v>29</v>
      </c>
      <c r="B24" s="41">
        <v>14479364.08</v>
      </c>
      <c r="C24" s="71">
        <v>15946846.76</v>
      </c>
      <c r="D24" s="41">
        <f t="shared" si="0"/>
        <v>30426210.84</v>
      </c>
      <c r="E24" s="72">
        <v>15914464.49</v>
      </c>
      <c r="F24" s="72">
        <v>15914464.49</v>
      </c>
      <c r="G24" s="41">
        <f t="shared" si="1"/>
        <v>14511746.35</v>
      </c>
    </row>
    <row r="25" spans="1:7" x14ac:dyDescent="0.2">
      <c r="A25" s="36" t="s">
        <v>30</v>
      </c>
      <c r="B25" s="41">
        <v>614200</v>
      </c>
      <c r="C25" s="71">
        <v>4197500</v>
      </c>
      <c r="D25" s="41">
        <f t="shared" si="0"/>
        <v>4811700</v>
      </c>
      <c r="E25" s="72">
        <v>973926.41</v>
      </c>
      <c r="F25" s="72">
        <v>973926.41</v>
      </c>
      <c r="G25" s="41">
        <f t="shared" si="1"/>
        <v>3837773.59</v>
      </c>
    </row>
    <row r="26" spans="1:7" x14ac:dyDescent="0.2">
      <c r="A26" s="36" t="s">
        <v>31</v>
      </c>
      <c r="B26" s="41">
        <v>2190000</v>
      </c>
      <c r="C26" s="71">
        <v>2181867.91</v>
      </c>
      <c r="D26" s="41">
        <f t="shared" si="0"/>
        <v>4371867.91</v>
      </c>
      <c r="E26" s="72">
        <v>1912504.05</v>
      </c>
      <c r="F26" s="72">
        <v>1912504.05</v>
      </c>
      <c r="G26" s="41">
        <f t="shared" si="1"/>
        <v>2459363.8600000003</v>
      </c>
    </row>
    <row r="27" spans="1:7" x14ac:dyDescent="0.2">
      <c r="A27" s="36" t="s">
        <v>32</v>
      </c>
      <c r="B27" s="41">
        <v>1938513.98</v>
      </c>
      <c r="C27" s="71">
        <v>137361.54999999999</v>
      </c>
      <c r="D27" s="41">
        <f t="shared" si="0"/>
        <v>2075875.53</v>
      </c>
      <c r="E27" s="72">
        <v>1515376.02</v>
      </c>
      <c r="F27" s="72">
        <v>1515376.02</v>
      </c>
      <c r="G27" s="41">
        <f t="shared" si="1"/>
        <v>560499.51</v>
      </c>
    </row>
    <row r="28" spans="1:7" x14ac:dyDescent="0.2">
      <c r="A28" s="36" t="s">
        <v>33</v>
      </c>
      <c r="B28" s="41">
        <v>7424000</v>
      </c>
      <c r="C28" s="71">
        <v>3232472.28</v>
      </c>
      <c r="D28" s="41">
        <f t="shared" si="0"/>
        <v>10656472.279999999</v>
      </c>
      <c r="E28" s="72">
        <v>5532049.8399999999</v>
      </c>
      <c r="F28" s="72">
        <v>5532049.8399999999</v>
      </c>
      <c r="G28" s="41">
        <f t="shared" si="1"/>
        <v>5124422.4399999995</v>
      </c>
    </row>
    <row r="29" spans="1:7" x14ac:dyDescent="0.2">
      <c r="A29" s="36" t="s">
        <v>34</v>
      </c>
      <c r="B29" s="41">
        <v>2000000</v>
      </c>
      <c r="C29" s="71">
        <v>1844648.59</v>
      </c>
      <c r="D29" s="41">
        <f t="shared" si="0"/>
        <v>3844648.59</v>
      </c>
      <c r="E29" s="72">
        <v>1725895</v>
      </c>
      <c r="F29" s="72">
        <v>1725895</v>
      </c>
      <c r="G29" s="41">
        <f t="shared" si="1"/>
        <v>2118753.59</v>
      </c>
    </row>
    <row r="30" spans="1:7" x14ac:dyDescent="0.2">
      <c r="A30" s="36" t="s">
        <v>35</v>
      </c>
      <c r="B30" s="41">
        <v>279000</v>
      </c>
      <c r="C30" s="71">
        <v>29500</v>
      </c>
      <c r="D30" s="41">
        <f t="shared" si="0"/>
        <v>308500</v>
      </c>
      <c r="E30" s="72">
        <v>125921.77</v>
      </c>
      <c r="F30" s="72">
        <v>125921.77</v>
      </c>
      <c r="G30" s="41">
        <f t="shared" si="1"/>
        <v>182578.22999999998</v>
      </c>
    </row>
    <row r="31" spans="1:7" x14ac:dyDescent="0.2">
      <c r="A31" s="36" t="s">
        <v>36</v>
      </c>
      <c r="B31" s="41">
        <v>15409400</v>
      </c>
      <c r="C31" s="71">
        <v>3452628.06</v>
      </c>
      <c r="D31" s="41">
        <f t="shared" si="0"/>
        <v>18862028.059999999</v>
      </c>
      <c r="E31" s="72">
        <v>5407672.4000000004</v>
      </c>
      <c r="F31" s="72">
        <v>5407672.4000000004</v>
      </c>
      <c r="G31" s="41">
        <f t="shared" si="1"/>
        <v>13454355.659999998</v>
      </c>
    </row>
    <row r="32" spans="1:7" x14ac:dyDescent="0.2">
      <c r="A32" s="36" t="s">
        <v>37</v>
      </c>
      <c r="B32" s="41">
        <v>5513700.8300000001</v>
      </c>
      <c r="C32" s="71">
        <v>429423.5</v>
      </c>
      <c r="D32" s="41">
        <f t="shared" si="0"/>
        <v>5943124.3300000001</v>
      </c>
      <c r="E32" s="72">
        <v>1956565.07</v>
      </c>
      <c r="F32" s="72">
        <v>1956565.07</v>
      </c>
      <c r="G32" s="41">
        <f t="shared" si="1"/>
        <v>3986559.26</v>
      </c>
    </row>
    <row r="33" spans="1:7" x14ac:dyDescent="0.2">
      <c r="A33" s="39" t="s">
        <v>38</v>
      </c>
      <c r="B33" s="42">
        <f>SUM(B34:B42)</f>
        <v>52006104.399999999</v>
      </c>
      <c r="C33" s="42">
        <f>SUM(C34:C42)</f>
        <v>464673.03</v>
      </c>
      <c r="D33" s="42">
        <f t="shared" si="0"/>
        <v>52470777.43</v>
      </c>
      <c r="E33" s="42">
        <f>SUM(E34:E42)</f>
        <v>25575329.219999999</v>
      </c>
      <c r="F33" s="42">
        <f>SUM(F34:F42)</f>
        <v>25575329.219999999</v>
      </c>
      <c r="G33" s="42">
        <f t="shared" si="1"/>
        <v>26895448.210000001</v>
      </c>
    </row>
    <row r="34" spans="1:7" x14ac:dyDescent="0.2">
      <c r="A34" s="36" t="s">
        <v>39</v>
      </c>
      <c r="B34" s="41">
        <v>25060087.57</v>
      </c>
      <c r="C34" s="73">
        <v>-160086.97</v>
      </c>
      <c r="D34" s="41">
        <f t="shared" si="0"/>
        <v>24900000.600000001</v>
      </c>
      <c r="E34" s="74">
        <v>12449999.939999999</v>
      </c>
      <c r="F34" s="74">
        <v>12449999.939999999</v>
      </c>
      <c r="G34" s="41">
        <f t="shared" si="1"/>
        <v>12450000.660000002</v>
      </c>
    </row>
    <row r="35" spans="1:7" x14ac:dyDescent="0.2">
      <c r="A35" s="36" t="s">
        <v>40</v>
      </c>
      <c r="B35" s="41">
        <v>0</v>
      </c>
      <c r="C35" s="73">
        <v>0</v>
      </c>
      <c r="D35" s="41">
        <f t="shared" si="0"/>
        <v>0</v>
      </c>
      <c r="E35" s="74">
        <v>0</v>
      </c>
      <c r="F35" s="74">
        <v>0</v>
      </c>
      <c r="G35" s="41">
        <f t="shared" si="1"/>
        <v>0</v>
      </c>
    </row>
    <row r="36" spans="1:7" x14ac:dyDescent="0.2">
      <c r="A36" s="36" t="s">
        <v>41</v>
      </c>
      <c r="B36" s="41">
        <v>0</v>
      </c>
      <c r="C36" s="73">
        <v>0</v>
      </c>
      <c r="D36" s="41">
        <f t="shared" si="0"/>
        <v>0</v>
      </c>
      <c r="E36" s="74">
        <v>0</v>
      </c>
      <c r="F36" s="74">
        <v>0</v>
      </c>
      <c r="G36" s="41">
        <f t="shared" si="1"/>
        <v>0</v>
      </c>
    </row>
    <row r="37" spans="1:7" x14ac:dyDescent="0.2">
      <c r="A37" s="36" t="s">
        <v>42</v>
      </c>
      <c r="B37" s="41">
        <v>8350000</v>
      </c>
      <c r="C37" s="73">
        <v>624760</v>
      </c>
      <c r="D37" s="41">
        <f t="shared" si="0"/>
        <v>8974760</v>
      </c>
      <c r="E37" s="74">
        <v>3333751.5</v>
      </c>
      <c r="F37" s="74">
        <v>3333751.5</v>
      </c>
      <c r="G37" s="41">
        <f t="shared" si="1"/>
        <v>5641008.5</v>
      </c>
    </row>
    <row r="38" spans="1:7" x14ac:dyDescent="0.2">
      <c r="A38" s="36" t="s">
        <v>43</v>
      </c>
      <c r="B38" s="41">
        <v>18596016.829999998</v>
      </c>
      <c r="C38" s="41">
        <v>0</v>
      </c>
      <c r="D38" s="41">
        <f t="shared" si="0"/>
        <v>18596016.829999998</v>
      </c>
      <c r="E38" s="74">
        <v>9791577.7799999993</v>
      </c>
      <c r="F38" s="74">
        <v>9791577.7799999993</v>
      </c>
      <c r="G38" s="41">
        <f t="shared" si="1"/>
        <v>8804439.0499999989</v>
      </c>
    </row>
    <row r="39" spans="1:7" x14ac:dyDescent="0.2">
      <c r="A39" s="36" t="s">
        <v>44</v>
      </c>
      <c r="B39" s="41">
        <v>0</v>
      </c>
      <c r="C39" s="41">
        <v>0</v>
      </c>
      <c r="D39" s="41">
        <f t="shared" si="0"/>
        <v>0</v>
      </c>
      <c r="E39" s="41">
        <v>0</v>
      </c>
      <c r="F39" s="41">
        <v>0</v>
      </c>
      <c r="G39" s="41">
        <f t="shared" si="1"/>
        <v>0</v>
      </c>
    </row>
    <row r="40" spans="1:7" x14ac:dyDescent="0.2">
      <c r="A40" s="36" t="s">
        <v>45</v>
      </c>
      <c r="B40" s="41">
        <v>0</v>
      </c>
      <c r="C40" s="41">
        <v>0</v>
      </c>
      <c r="D40" s="41">
        <f t="shared" si="0"/>
        <v>0</v>
      </c>
      <c r="E40" s="41">
        <v>0</v>
      </c>
      <c r="F40" s="41">
        <v>0</v>
      </c>
      <c r="G40" s="41">
        <f t="shared" si="1"/>
        <v>0</v>
      </c>
    </row>
    <row r="41" spans="1:7" x14ac:dyDescent="0.2">
      <c r="A41" s="36" t="s">
        <v>46</v>
      </c>
      <c r="B41" s="41">
        <v>0</v>
      </c>
      <c r="C41" s="41">
        <v>0</v>
      </c>
      <c r="D41" s="41">
        <f t="shared" si="0"/>
        <v>0</v>
      </c>
      <c r="E41" s="41">
        <v>0</v>
      </c>
      <c r="F41" s="41">
        <v>0</v>
      </c>
      <c r="G41" s="41">
        <f t="shared" si="1"/>
        <v>0</v>
      </c>
    </row>
    <row r="42" spans="1:7" x14ac:dyDescent="0.2">
      <c r="A42" s="36" t="s">
        <v>47</v>
      </c>
      <c r="B42" s="41">
        <v>0</v>
      </c>
      <c r="C42" s="41">
        <v>0</v>
      </c>
      <c r="D42" s="41">
        <f t="shared" si="0"/>
        <v>0</v>
      </c>
      <c r="E42" s="41">
        <v>0</v>
      </c>
      <c r="F42" s="41">
        <v>0</v>
      </c>
      <c r="G42" s="41">
        <f t="shared" si="1"/>
        <v>0</v>
      </c>
    </row>
    <row r="43" spans="1:7" x14ac:dyDescent="0.2">
      <c r="A43" s="39" t="s">
        <v>48</v>
      </c>
      <c r="B43" s="42">
        <f>SUM(B44:B52)</f>
        <v>290000</v>
      </c>
      <c r="C43" s="42">
        <f>SUM(C44:C52)</f>
        <v>3170548.42</v>
      </c>
      <c r="D43" s="42">
        <f t="shared" si="0"/>
        <v>3460548.42</v>
      </c>
      <c r="E43" s="42">
        <f>SUM(E44:E52)</f>
        <v>1530608.95</v>
      </c>
      <c r="F43" s="42">
        <f>SUM(F44:F52)</f>
        <v>1530608.95</v>
      </c>
      <c r="G43" s="42">
        <f t="shared" si="1"/>
        <v>1929939.47</v>
      </c>
    </row>
    <row r="44" spans="1:7" x14ac:dyDescent="0.2">
      <c r="A44" s="36" t="s">
        <v>49</v>
      </c>
      <c r="B44" s="41">
        <v>0</v>
      </c>
      <c r="C44" s="75">
        <v>2110871.85</v>
      </c>
      <c r="D44" s="41">
        <f t="shared" si="0"/>
        <v>2110871.85</v>
      </c>
      <c r="E44" s="76">
        <v>451095.29</v>
      </c>
      <c r="F44" s="76">
        <v>451095.29</v>
      </c>
      <c r="G44" s="41">
        <f t="shared" si="1"/>
        <v>1659776.56</v>
      </c>
    </row>
    <row r="45" spans="1:7" x14ac:dyDescent="0.2">
      <c r="A45" s="36" t="s">
        <v>50</v>
      </c>
      <c r="B45" s="41">
        <v>100000</v>
      </c>
      <c r="C45" s="75">
        <v>282449.71000000002</v>
      </c>
      <c r="D45" s="41">
        <f t="shared" si="0"/>
        <v>382449.71</v>
      </c>
      <c r="E45" s="76">
        <v>282449.71000000002</v>
      </c>
      <c r="F45" s="76">
        <v>282449.71000000002</v>
      </c>
      <c r="G45" s="41">
        <f t="shared" si="1"/>
        <v>100000</v>
      </c>
    </row>
    <row r="46" spans="1:7" x14ac:dyDescent="0.2">
      <c r="A46" s="36" t="s">
        <v>51</v>
      </c>
      <c r="B46" s="41">
        <v>0</v>
      </c>
      <c r="C46" s="75">
        <v>0</v>
      </c>
      <c r="D46" s="41">
        <f t="shared" si="0"/>
        <v>0</v>
      </c>
      <c r="E46" s="76">
        <v>0</v>
      </c>
      <c r="F46" s="76">
        <v>0</v>
      </c>
      <c r="G46" s="41">
        <f t="shared" si="1"/>
        <v>0</v>
      </c>
    </row>
    <row r="47" spans="1:7" x14ac:dyDescent="0.2">
      <c r="A47" s="36" t="s">
        <v>52</v>
      </c>
      <c r="B47" s="41">
        <v>0</v>
      </c>
      <c r="C47" s="75">
        <v>0</v>
      </c>
      <c r="D47" s="41">
        <f t="shared" si="0"/>
        <v>0</v>
      </c>
      <c r="E47" s="76">
        <v>0</v>
      </c>
      <c r="F47" s="76">
        <v>0</v>
      </c>
      <c r="G47" s="41">
        <f t="shared" si="1"/>
        <v>0</v>
      </c>
    </row>
    <row r="48" spans="1:7" x14ac:dyDescent="0.2">
      <c r="A48" s="36" t="s">
        <v>53</v>
      </c>
      <c r="B48" s="41">
        <v>0</v>
      </c>
      <c r="C48" s="75">
        <v>0</v>
      </c>
      <c r="D48" s="41">
        <f t="shared" si="0"/>
        <v>0</v>
      </c>
      <c r="E48" s="76">
        <v>0</v>
      </c>
      <c r="F48" s="76">
        <v>0</v>
      </c>
      <c r="G48" s="41">
        <f t="shared" si="1"/>
        <v>0</v>
      </c>
    </row>
    <row r="49" spans="1:7" x14ac:dyDescent="0.2">
      <c r="A49" s="36" t="s">
        <v>54</v>
      </c>
      <c r="B49" s="41">
        <v>190000</v>
      </c>
      <c r="C49" s="75">
        <v>752656.04</v>
      </c>
      <c r="D49" s="41">
        <f t="shared" si="0"/>
        <v>942656.04</v>
      </c>
      <c r="E49" s="76">
        <v>772493.13</v>
      </c>
      <c r="F49" s="76">
        <v>772493.13</v>
      </c>
      <c r="G49" s="41">
        <f t="shared" si="1"/>
        <v>170162.91000000003</v>
      </c>
    </row>
    <row r="50" spans="1:7" x14ac:dyDescent="0.2">
      <c r="A50" s="36" t="s">
        <v>55</v>
      </c>
      <c r="B50" s="41">
        <v>0</v>
      </c>
      <c r="C50" s="75">
        <v>0</v>
      </c>
      <c r="D50" s="41">
        <f t="shared" si="0"/>
        <v>0</v>
      </c>
      <c r="E50" s="76">
        <v>0</v>
      </c>
      <c r="F50" s="76">
        <v>0</v>
      </c>
      <c r="G50" s="41">
        <f t="shared" si="1"/>
        <v>0</v>
      </c>
    </row>
    <row r="51" spans="1:7" x14ac:dyDescent="0.2">
      <c r="A51" s="36" t="s">
        <v>56</v>
      </c>
      <c r="B51" s="41">
        <v>0</v>
      </c>
      <c r="C51" s="75">
        <v>0</v>
      </c>
      <c r="D51" s="41">
        <f t="shared" si="0"/>
        <v>0</v>
      </c>
      <c r="E51" s="76">
        <v>0</v>
      </c>
      <c r="F51" s="76">
        <v>0</v>
      </c>
      <c r="G51" s="41">
        <f t="shared" si="1"/>
        <v>0</v>
      </c>
    </row>
    <row r="52" spans="1:7" x14ac:dyDescent="0.2">
      <c r="A52" s="36" t="s">
        <v>57</v>
      </c>
      <c r="B52" s="41">
        <v>0</v>
      </c>
      <c r="C52" s="75">
        <v>24570.82</v>
      </c>
      <c r="D52" s="41">
        <f t="shared" si="0"/>
        <v>24570.82</v>
      </c>
      <c r="E52" s="76">
        <v>24570.82</v>
      </c>
      <c r="F52" s="76">
        <v>24570.82</v>
      </c>
      <c r="G52" s="41">
        <f t="shared" si="1"/>
        <v>0</v>
      </c>
    </row>
    <row r="53" spans="1:7" x14ac:dyDescent="0.2">
      <c r="A53" s="39" t="s">
        <v>58</v>
      </c>
      <c r="B53" s="42">
        <f>SUM(B54:B56)</f>
        <v>141874269.49000001</v>
      </c>
      <c r="C53" s="42">
        <f>SUM(C54:C56)</f>
        <v>23903548.82</v>
      </c>
      <c r="D53" s="42">
        <f t="shared" si="0"/>
        <v>165777818.31</v>
      </c>
      <c r="E53" s="42">
        <f>SUM(E54:E56)</f>
        <v>21937811.16</v>
      </c>
      <c r="F53" s="42">
        <f>SUM(F54:F56)</f>
        <v>21937811.16</v>
      </c>
      <c r="G53" s="42">
        <f t="shared" si="1"/>
        <v>143840007.15000001</v>
      </c>
    </row>
    <row r="54" spans="1:7" x14ac:dyDescent="0.2">
      <c r="A54" s="36" t="s">
        <v>59</v>
      </c>
      <c r="B54" s="41">
        <v>108238146.7</v>
      </c>
      <c r="C54" s="77">
        <v>13731370.85</v>
      </c>
      <c r="D54" s="41">
        <f t="shared" si="0"/>
        <v>121969517.55</v>
      </c>
      <c r="E54" s="78">
        <v>12502083.15</v>
      </c>
      <c r="F54" s="78">
        <v>12502083.15</v>
      </c>
      <c r="G54" s="41">
        <f t="shared" si="1"/>
        <v>109467434.39999999</v>
      </c>
    </row>
    <row r="55" spans="1:7" x14ac:dyDescent="0.2">
      <c r="A55" s="36" t="s">
        <v>60</v>
      </c>
      <c r="B55" s="41">
        <v>33297417.190000001</v>
      </c>
      <c r="C55" s="77">
        <v>9502.4</v>
      </c>
      <c r="D55" s="41">
        <f t="shared" si="0"/>
        <v>33306919.59</v>
      </c>
      <c r="E55" s="78">
        <v>5840174.5999999996</v>
      </c>
      <c r="F55" s="78">
        <v>5840174.5999999996</v>
      </c>
      <c r="G55" s="41">
        <f t="shared" si="1"/>
        <v>27466744.990000002</v>
      </c>
    </row>
    <row r="56" spans="1:7" x14ac:dyDescent="0.2">
      <c r="A56" s="36" t="s">
        <v>61</v>
      </c>
      <c r="B56" s="41">
        <v>338705.6</v>
      </c>
      <c r="C56" s="77">
        <v>10162675.57</v>
      </c>
      <c r="D56" s="41">
        <f t="shared" si="0"/>
        <v>10501381.17</v>
      </c>
      <c r="E56" s="78">
        <v>3595553.41</v>
      </c>
      <c r="F56" s="78">
        <v>3595553.41</v>
      </c>
      <c r="G56" s="41">
        <f t="shared" si="1"/>
        <v>6905827.7599999998</v>
      </c>
    </row>
    <row r="57" spans="1:7" x14ac:dyDescent="0.2">
      <c r="A57" s="39" t="s">
        <v>62</v>
      </c>
      <c r="B57" s="42">
        <f>SUM(B58:B64)</f>
        <v>68938772.370000005</v>
      </c>
      <c r="C57" s="42">
        <f>SUM(C58:C64)</f>
        <v>-22695108.899999999</v>
      </c>
      <c r="D57" s="42">
        <f t="shared" si="0"/>
        <v>46243663.470000006</v>
      </c>
      <c r="E57" s="42">
        <f>SUM(E58:E64)</f>
        <v>0</v>
      </c>
      <c r="F57" s="42">
        <f>SUM(F58:F64)</f>
        <v>0</v>
      </c>
      <c r="G57" s="42">
        <f t="shared" si="1"/>
        <v>46243663.470000006</v>
      </c>
    </row>
    <row r="58" spans="1:7" x14ac:dyDescent="0.2">
      <c r="A58" s="36" t="s">
        <v>63</v>
      </c>
      <c r="B58" s="41">
        <v>0</v>
      </c>
      <c r="C58" s="41">
        <v>0</v>
      </c>
      <c r="D58" s="41">
        <f t="shared" si="0"/>
        <v>0</v>
      </c>
      <c r="E58" s="41">
        <v>0</v>
      </c>
      <c r="F58" s="41">
        <v>0</v>
      </c>
      <c r="G58" s="41">
        <f t="shared" si="1"/>
        <v>0</v>
      </c>
    </row>
    <row r="59" spans="1:7" x14ac:dyDescent="0.2">
      <c r="A59" s="36" t="s">
        <v>64</v>
      </c>
      <c r="B59" s="41">
        <v>0</v>
      </c>
      <c r="C59" s="41">
        <v>0</v>
      </c>
      <c r="D59" s="41">
        <f t="shared" si="0"/>
        <v>0</v>
      </c>
      <c r="E59" s="41">
        <v>0</v>
      </c>
      <c r="F59" s="41">
        <v>0</v>
      </c>
      <c r="G59" s="41">
        <f t="shared" si="1"/>
        <v>0</v>
      </c>
    </row>
    <row r="60" spans="1:7" x14ac:dyDescent="0.2">
      <c r="A60" s="36" t="s">
        <v>65</v>
      </c>
      <c r="B60" s="41">
        <v>0</v>
      </c>
      <c r="C60" s="41">
        <v>0</v>
      </c>
      <c r="D60" s="41">
        <f t="shared" si="0"/>
        <v>0</v>
      </c>
      <c r="E60" s="41">
        <v>0</v>
      </c>
      <c r="F60" s="41">
        <v>0</v>
      </c>
      <c r="G60" s="41">
        <f t="shared" si="1"/>
        <v>0</v>
      </c>
    </row>
    <row r="61" spans="1:7" x14ac:dyDescent="0.2">
      <c r="A61" s="36" t="s">
        <v>66</v>
      </c>
      <c r="B61" s="41">
        <v>0</v>
      </c>
      <c r="C61" s="41">
        <v>0</v>
      </c>
      <c r="D61" s="41">
        <f t="shared" si="0"/>
        <v>0</v>
      </c>
      <c r="E61" s="41">
        <v>0</v>
      </c>
      <c r="F61" s="41">
        <v>0</v>
      </c>
      <c r="G61" s="41">
        <f t="shared" si="1"/>
        <v>0</v>
      </c>
    </row>
    <row r="62" spans="1:7" x14ac:dyDescent="0.2">
      <c r="A62" s="36" t="s">
        <v>67</v>
      </c>
      <c r="B62" s="41">
        <v>0</v>
      </c>
      <c r="C62" s="41">
        <v>0</v>
      </c>
      <c r="D62" s="41">
        <f t="shared" si="0"/>
        <v>0</v>
      </c>
      <c r="E62" s="41">
        <v>0</v>
      </c>
      <c r="F62" s="41">
        <v>0</v>
      </c>
      <c r="G62" s="41">
        <f t="shared" si="1"/>
        <v>0</v>
      </c>
    </row>
    <row r="63" spans="1:7" x14ac:dyDescent="0.2">
      <c r="A63" s="36" t="s">
        <v>68</v>
      </c>
      <c r="B63" s="41">
        <v>0</v>
      </c>
      <c r="C63" s="41">
        <v>0</v>
      </c>
      <c r="D63" s="41">
        <f t="shared" si="0"/>
        <v>0</v>
      </c>
      <c r="E63" s="41">
        <v>0</v>
      </c>
      <c r="F63" s="41">
        <v>0</v>
      </c>
      <c r="G63" s="41">
        <f t="shared" si="1"/>
        <v>0</v>
      </c>
    </row>
    <row r="64" spans="1:7" x14ac:dyDescent="0.2">
      <c r="A64" s="36" t="s">
        <v>69</v>
      </c>
      <c r="B64" s="41">
        <v>68938772.370000005</v>
      </c>
      <c r="C64" s="79">
        <v>-22695108.899999999</v>
      </c>
      <c r="D64" s="41">
        <f t="shared" si="0"/>
        <v>46243663.470000006</v>
      </c>
      <c r="E64" s="41">
        <v>0</v>
      </c>
      <c r="F64" s="41">
        <v>0</v>
      </c>
      <c r="G64" s="41">
        <f t="shared" si="1"/>
        <v>46243663.470000006</v>
      </c>
    </row>
    <row r="65" spans="1:7" x14ac:dyDescent="0.2">
      <c r="A65" s="39" t="s">
        <v>70</v>
      </c>
      <c r="B65" s="42">
        <f>SUM(B66:B68)</f>
        <v>100000</v>
      </c>
      <c r="C65" s="42">
        <f>SUM(C66:C68)</f>
        <v>3000000</v>
      </c>
      <c r="D65" s="42">
        <f t="shared" si="0"/>
        <v>3100000</v>
      </c>
      <c r="E65" s="42">
        <f>SUM(E66:E68)</f>
        <v>0</v>
      </c>
      <c r="F65" s="42">
        <f>SUM(F66:F68)</f>
        <v>0</v>
      </c>
      <c r="G65" s="42">
        <f t="shared" si="1"/>
        <v>3100000</v>
      </c>
    </row>
    <row r="66" spans="1:7" x14ac:dyDescent="0.2">
      <c r="A66" s="36" t="s">
        <v>71</v>
      </c>
      <c r="B66" s="41">
        <v>0</v>
      </c>
      <c r="C66" s="41">
        <v>0</v>
      </c>
      <c r="D66" s="41">
        <f t="shared" si="0"/>
        <v>0</v>
      </c>
      <c r="E66" s="41">
        <v>0</v>
      </c>
      <c r="F66" s="41">
        <v>0</v>
      </c>
      <c r="G66" s="41">
        <f t="shared" si="1"/>
        <v>0</v>
      </c>
    </row>
    <row r="67" spans="1:7" x14ac:dyDescent="0.2">
      <c r="A67" s="36" t="s">
        <v>72</v>
      </c>
      <c r="B67" s="41">
        <v>0</v>
      </c>
      <c r="C67" s="41">
        <v>0</v>
      </c>
      <c r="D67" s="41">
        <f t="shared" si="0"/>
        <v>0</v>
      </c>
      <c r="E67" s="41">
        <v>0</v>
      </c>
      <c r="F67" s="41">
        <v>0</v>
      </c>
      <c r="G67" s="41">
        <f t="shared" si="1"/>
        <v>0</v>
      </c>
    </row>
    <row r="68" spans="1:7" x14ac:dyDescent="0.2">
      <c r="A68" s="36" t="s">
        <v>73</v>
      </c>
      <c r="B68" s="41">
        <v>100000</v>
      </c>
      <c r="C68" s="80">
        <v>3000000</v>
      </c>
      <c r="D68" s="41">
        <f t="shared" si="0"/>
        <v>3100000</v>
      </c>
      <c r="E68" s="41">
        <v>0</v>
      </c>
      <c r="F68" s="41">
        <v>0</v>
      </c>
      <c r="G68" s="41">
        <f t="shared" si="1"/>
        <v>3100000</v>
      </c>
    </row>
    <row r="69" spans="1:7" x14ac:dyDescent="0.2">
      <c r="A69" s="39" t="s">
        <v>74</v>
      </c>
      <c r="B69" s="42">
        <f>SUM(B70:B76)</f>
        <v>0</v>
      </c>
      <c r="C69" s="42">
        <f>SUM(C70:C76)</f>
        <v>0</v>
      </c>
      <c r="D69" s="42">
        <f t="shared" si="0"/>
        <v>0</v>
      </c>
      <c r="E69" s="42">
        <f>SUM(E70:E76)</f>
        <v>0</v>
      </c>
      <c r="F69" s="42">
        <f>SUM(F70:F76)</f>
        <v>0</v>
      </c>
      <c r="G69" s="42">
        <f t="shared" si="1"/>
        <v>0</v>
      </c>
    </row>
    <row r="70" spans="1:7" x14ac:dyDescent="0.2">
      <c r="A70" s="36" t="s">
        <v>75</v>
      </c>
      <c r="B70" s="41">
        <v>0</v>
      </c>
      <c r="C70" s="41">
        <v>0</v>
      </c>
      <c r="D70" s="41">
        <f t="shared" ref="D70:D76" si="2">B70+C70</f>
        <v>0</v>
      </c>
      <c r="E70" s="41">
        <v>0</v>
      </c>
      <c r="F70" s="41">
        <v>0</v>
      </c>
      <c r="G70" s="41">
        <f t="shared" ref="G70:G76" si="3">D70-E70</f>
        <v>0</v>
      </c>
    </row>
    <row r="71" spans="1:7" x14ac:dyDescent="0.2">
      <c r="A71" s="36" t="s">
        <v>76</v>
      </c>
      <c r="B71" s="41">
        <v>0</v>
      </c>
      <c r="C71" s="41">
        <v>0</v>
      </c>
      <c r="D71" s="41">
        <f t="shared" si="2"/>
        <v>0</v>
      </c>
      <c r="E71" s="41">
        <v>0</v>
      </c>
      <c r="F71" s="41">
        <v>0</v>
      </c>
      <c r="G71" s="41">
        <f t="shared" si="3"/>
        <v>0</v>
      </c>
    </row>
    <row r="72" spans="1:7" x14ac:dyDescent="0.2">
      <c r="A72" s="36" t="s">
        <v>77</v>
      </c>
      <c r="B72" s="41">
        <v>0</v>
      </c>
      <c r="C72" s="41">
        <v>0</v>
      </c>
      <c r="D72" s="41">
        <f t="shared" si="2"/>
        <v>0</v>
      </c>
      <c r="E72" s="41">
        <v>0</v>
      </c>
      <c r="F72" s="41">
        <v>0</v>
      </c>
      <c r="G72" s="41">
        <f t="shared" si="3"/>
        <v>0</v>
      </c>
    </row>
    <row r="73" spans="1:7" x14ac:dyDescent="0.2">
      <c r="A73" s="36" t="s">
        <v>78</v>
      </c>
      <c r="B73" s="41">
        <v>0</v>
      </c>
      <c r="C73" s="41">
        <v>0</v>
      </c>
      <c r="D73" s="41">
        <f t="shared" si="2"/>
        <v>0</v>
      </c>
      <c r="E73" s="41">
        <v>0</v>
      </c>
      <c r="F73" s="41">
        <v>0</v>
      </c>
      <c r="G73" s="41">
        <f t="shared" si="3"/>
        <v>0</v>
      </c>
    </row>
    <row r="74" spans="1:7" x14ac:dyDescent="0.2">
      <c r="A74" s="36" t="s">
        <v>79</v>
      </c>
      <c r="B74" s="41">
        <v>0</v>
      </c>
      <c r="C74" s="41">
        <v>0</v>
      </c>
      <c r="D74" s="41">
        <f t="shared" si="2"/>
        <v>0</v>
      </c>
      <c r="E74" s="41">
        <v>0</v>
      </c>
      <c r="F74" s="41">
        <v>0</v>
      </c>
      <c r="G74" s="41">
        <f t="shared" si="3"/>
        <v>0</v>
      </c>
    </row>
    <row r="75" spans="1:7" x14ac:dyDescent="0.2">
      <c r="A75" s="36" t="s">
        <v>80</v>
      </c>
      <c r="B75" s="41">
        <v>0</v>
      </c>
      <c r="C75" s="41">
        <v>0</v>
      </c>
      <c r="D75" s="41">
        <f t="shared" si="2"/>
        <v>0</v>
      </c>
      <c r="E75" s="41">
        <v>0</v>
      </c>
      <c r="F75" s="41">
        <v>0</v>
      </c>
      <c r="G75" s="41">
        <f t="shared" si="3"/>
        <v>0</v>
      </c>
    </row>
    <row r="76" spans="1:7" x14ac:dyDescent="0.2">
      <c r="A76" s="37" t="s">
        <v>81</v>
      </c>
      <c r="B76" s="43">
        <v>0</v>
      </c>
      <c r="C76" s="43">
        <v>0</v>
      </c>
      <c r="D76" s="43">
        <f t="shared" si="2"/>
        <v>0</v>
      </c>
      <c r="E76" s="43">
        <v>0</v>
      </c>
      <c r="F76" s="43">
        <v>0</v>
      </c>
      <c r="G76" s="43">
        <f t="shared" si="3"/>
        <v>0</v>
      </c>
    </row>
    <row r="77" spans="1:7" x14ac:dyDescent="0.2">
      <c r="A77" s="38" t="s">
        <v>82</v>
      </c>
      <c r="B77" s="44">
        <f t="shared" ref="B77:G77" si="4">SUM(B5+B13+B23+B33+B43+B53+B57+B65+B69)</f>
        <v>528261041.86000001</v>
      </c>
      <c r="C77" s="44">
        <f t="shared" si="4"/>
        <v>47253295.050000004</v>
      </c>
      <c r="D77" s="44">
        <f t="shared" si="4"/>
        <v>575514336.90999997</v>
      </c>
      <c r="E77" s="44">
        <f t="shared" si="4"/>
        <v>181936786.76999995</v>
      </c>
      <c r="F77" s="44">
        <f t="shared" si="4"/>
        <v>181936766.76999995</v>
      </c>
      <c r="G77" s="44">
        <f t="shared" si="4"/>
        <v>393577550.13999999</v>
      </c>
    </row>
    <row r="79" spans="1:7" x14ac:dyDescent="0.2">
      <c r="A79" s="50" t="s">
        <v>170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sqref="A1:G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00" t="s">
        <v>172</v>
      </c>
      <c r="B1" s="101"/>
      <c r="C1" s="101"/>
      <c r="D1" s="101"/>
      <c r="E1" s="101"/>
      <c r="F1" s="101"/>
      <c r="G1" s="102"/>
    </row>
    <row r="2" spans="1:7" x14ac:dyDescent="0.2">
      <c r="A2" s="22"/>
      <c r="B2" s="25" t="s">
        <v>0</v>
      </c>
      <c r="C2" s="26"/>
      <c r="D2" s="26"/>
      <c r="E2" s="26"/>
      <c r="F2" s="27"/>
      <c r="G2" s="103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04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8"/>
      <c r="C5" s="8"/>
      <c r="D5" s="8"/>
      <c r="E5" s="8"/>
      <c r="F5" s="8"/>
      <c r="G5" s="8"/>
    </row>
    <row r="6" spans="1:7" x14ac:dyDescent="0.2">
      <c r="A6" s="33" t="s">
        <v>83</v>
      </c>
      <c r="B6" s="45">
        <v>367400755.54000002</v>
      </c>
      <c r="C6" s="81">
        <v>16879197.809999999</v>
      </c>
      <c r="D6" s="45">
        <f>B6+C6</f>
        <v>384279953.35000002</v>
      </c>
      <c r="E6" s="83">
        <v>148676788.88</v>
      </c>
      <c r="F6" s="83">
        <v>148676768.88</v>
      </c>
      <c r="G6" s="45">
        <f>D6-E6</f>
        <v>235603164.47000003</v>
      </c>
    </row>
    <row r="7" spans="1:7" x14ac:dyDescent="0.2">
      <c r="A7" s="33"/>
      <c r="B7" s="9"/>
      <c r="C7" s="9"/>
      <c r="D7" s="9"/>
      <c r="E7" s="9"/>
      <c r="F7" s="9"/>
      <c r="G7" s="9"/>
    </row>
    <row r="8" spans="1:7" x14ac:dyDescent="0.2">
      <c r="A8" s="33" t="s">
        <v>84</v>
      </c>
      <c r="B8" s="46">
        <v>142264269.49000001</v>
      </c>
      <c r="C8" s="82">
        <v>30074097.239999998</v>
      </c>
      <c r="D8" s="82">
        <f>B8+C8</f>
        <v>172338366.73000002</v>
      </c>
      <c r="E8" s="84">
        <v>23468420.109999999</v>
      </c>
      <c r="F8" s="84">
        <v>23468420.109999999</v>
      </c>
      <c r="G8" s="86">
        <f>D8-E8</f>
        <v>148869946.62</v>
      </c>
    </row>
    <row r="9" spans="1:7" x14ac:dyDescent="0.2">
      <c r="A9" s="33"/>
      <c r="B9" s="9"/>
      <c r="C9" s="9"/>
      <c r="D9" s="9"/>
      <c r="E9" s="9"/>
      <c r="F9" s="9"/>
      <c r="G9" s="9"/>
    </row>
    <row r="10" spans="1:7" x14ac:dyDescent="0.2">
      <c r="A10" s="33" t="s">
        <v>85</v>
      </c>
      <c r="B10" s="47">
        <v>0</v>
      </c>
      <c r="C10" s="47">
        <v>0</v>
      </c>
      <c r="D10" s="82">
        <f>B10+C10</f>
        <v>0</v>
      </c>
      <c r="E10" s="47">
        <v>0</v>
      </c>
      <c r="F10" s="47">
        <v>0</v>
      </c>
      <c r="G10" s="86">
        <f>D10-E10</f>
        <v>0</v>
      </c>
    </row>
    <row r="11" spans="1:7" x14ac:dyDescent="0.2">
      <c r="A11" s="33"/>
      <c r="B11" s="9"/>
      <c r="C11" s="9"/>
      <c r="D11" s="9"/>
      <c r="E11" s="9"/>
      <c r="F11" s="9"/>
      <c r="G11" s="9"/>
    </row>
    <row r="12" spans="1:7" x14ac:dyDescent="0.2">
      <c r="A12" s="33" t="s">
        <v>43</v>
      </c>
      <c r="B12" s="48">
        <v>18596016.829999998</v>
      </c>
      <c r="C12" s="48">
        <v>0</v>
      </c>
      <c r="D12" s="82">
        <f>B12+C12</f>
        <v>18596016.829999998</v>
      </c>
      <c r="E12" s="86">
        <v>9791577.7799999993</v>
      </c>
      <c r="F12" s="86">
        <v>9791577.7799999993</v>
      </c>
      <c r="G12" s="86">
        <f>D12-E12</f>
        <v>8804439.0499999989</v>
      </c>
    </row>
    <row r="13" spans="1:7" x14ac:dyDescent="0.2">
      <c r="A13" s="33"/>
      <c r="B13" s="9"/>
      <c r="C13" s="9"/>
      <c r="D13" s="9"/>
      <c r="E13" s="9"/>
      <c r="F13" s="9"/>
      <c r="G13" s="9"/>
    </row>
    <row r="14" spans="1:7" x14ac:dyDescent="0.2">
      <c r="A14" s="33" t="s">
        <v>71</v>
      </c>
      <c r="B14" s="49">
        <v>0</v>
      </c>
      <c r="C14" s="49">
        <v>0</v>
      </c>
      <c r="D14" s="49">
        <f>B14+C14</f>
        <v>0</v>
      </c>
      <c r="E14" s="49">
        <v>0</v>
      </c>
      <c r="F14" s="49">
        <v>0</v>
      </c>
      <c r="G14" s="49">
        <f>D14-E14</f>
        <v>0</v>
      </c>
    </row>
    <row r="15" spans="1:7" x14ac:dyDescent="0.2">
      <c r="A15" s="34"/>
      <c r="B15" s="10"/>
      <c r="C15" s="10"/>
      <c r="D15" s="10"/>
      <c r="E15" s="10"/>
      <c r="F15" s="10"/>
      <c r="G15" s="10"/>
    </row>
    <row r="16" spans="1:7" x14ac:dyDescent="0.2">
      <c r="A16" s="35" t="s">
        <v>82</v>
      </c>
      <c r="B16" s="85">
        <f t="shared" ref="B16:G16" si="0">B6+B8+B10+B12+B14</f>
        <v>528261041.86000001</v>
      </c>
      <c r="C16" s="85">
        <f t="shared" si="0"/>
        <v>46953295.049999997</v>
      </c>
      <c r="D16" s="85">
        <f t="shared" si="0"/>
        <v>575214336.91000009</v>
      </c>
      <c r="E16" s="51">
        <f t="shared" si="0"/>
        <v>181936786.77000001</v>
      </c>
      <c r="F16" s="85">
        <f t="shared" si="0"/>
        <v>181936766.77000001</v>
      </c>
      <c r="G16" s="85">
        <f t="shared" si="0"/>
        <v>393277550.14000005</v>
      </c>
    </row>
    <row r="18" spans="1:1" x14ac:dyDescent="0.2">
      <c r="A18" s="50" t="s">
        <v>170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opLeftCell="A79" workbookViewId="0">
      <selection sqref="A1:G86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05" t="s">
        <v>173</v>
      </c>
      <c r="B1" s="106"/>
      <c r="C1" s="106"/>
      <c r="D1" s="106"/>
      <c r="E1" s="106"/>
      <c r="F1" s="106"/>
      <c r="G1" s="107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103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04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s="50" customFormat="1" x14ac:dyDescent="0.2">
      <c r="A7" s="53" t="s">
        <v>128</v>
      </c>
      <c r="B7" s="87">
        <v>11599428.4</v>
      </c>
      <c r="C7" s="87">
        <v>139664.22</v>
      </c>
      <c r="D7" s="52">
        <f>B7+C7</f>
        <v>11739092.620000001</v>
      </c>
      <c r="E7" s="89">
        <v>5192644.6500000004</v>
      </c>
      <c r="F7" s="89">
        <v>5192644.6500000004</v>
      </c>
      <c r="G7" s="52">
        <f>D7-E7</f>
        <v>6546447.9700000007</v>
      </c>
    </row>
    <row r="8" spans="1:7" s="50" customFormat="1" x14ac:dyDescent="0.2">
      <c r="A8" s="53" t="s">
        <v>129</v>
      </c>
      <c r="B8" s="87">
        <v>4708027.63</v>
      </c>
      <c r="C8" s="87">
        <v>925790.53</v>
      </c>
      <c r="D8" s="87">
        <f t="shared" ref="D8:D48" si="0">B8+C8</f>
        <v>5633818.1600000001</v>
      </c>
      <c r="E8" s="89">
        <v>2935929.19</v>
      </c>
      <c r="F8" s="89">
        <v>2935929.19</v>
      </c>
      <c r="G8" s="89">
        <f t="shared" ref="G8:G48" si="1">D8-E8</f>
        <v>2697888.97</v>
      </c>
    </row>
    <row r="9" spans="1:7" s="50" customFormat="1" x14ac:dyDescent="0.2">
      <c r="A9" s="53" t="s">
        <v>130</v>
      </c>
      <c r="B9" s="87">
        <v>1219567.76</v>
      </c>
      <c r="C9" s="87">
        <v>27932.79</v>
      </c>
      <c r="D9" s="87">
        <f t="shared" si="0"/>
        <v>1247500.55</v>
      </c>
      <c r="E9" s="89">
        <v>559572.72</v>
      </c>
      <c r="F9" s="89">
        <v>559572.72</v>
      </c>
      <c r="G9" s="89">
        <f t="shared" si="1"/>
        <v>687927.83000000007</v>
      </c>
    </row>
    <row r="10" spans="1:7" s="50" customFormat="1" x14ac:dyDescent="0.2">
      <c r="A10" s="53" t="s">
        <v>131</v>
      </c>
      <c r="B10" s="87">
        <v>5318646.0599999996</v>
      </c>
      <c r="C10" s="87">
        <v>-23862.38</v>
      </c>
      <c r="D10" s="87">
        <f t="shared" si="0"/>
        <v>5294783.68</v>
      </c>
      <c r="E10" s="89">
        <v>3091222.96</v>
      </c>
      <c r="F10" s="89">
        <v>3091222.96</v>
      </c>
      <c r="G10" s="89">
        <f t="shared" si="1"/>
        <v>2203560.7199999997</v>
      </c>
    </row>
    <row r="11" spans="1:7" s="50" customFormat="1" x14ac:dyDescent="0.2">
      <c r="A11" s="53" t="s">
        <v>132</v>
      </c>
      <c r="B11" s="87">
        <v>1475665.44</v>
      </c>
      <c r="C11" s="87">
        <v>905580.42</v>
      </c>
      <c r="D11" s="87">
        <f t="shared" si="0"/>
        <v>2381245.86</v>
      </c>
      <c r="E11" s="89">
        <v>657821.89</v>
      </c>
      <c r="F11" s="89">
        <v>657821.89</v>
      </c>
      <c r="G11" s="89">
        <f t="shared" si="1"/>
        <v>1723423.9699999997</v>
      </c>
    </row>
    <row r="12" spans="1:7" s="50" customFormat="1" x14ac:dyDescent="0.2">
      <c r="A12" s="53" t="s">
        <v>133</v>
      </c>
      <c r="B12" s="87">
        <v>4348127.7300000004</v>
      </c>
      <c r="C12" s="87">
        <v>2751361.11</v>
      </c>
      <c r="D12" s="87">
        <f t="shared" si="0"/>
        <v>7099488.8399999999</v>
      </c>
      <c r="E12" s="89">
        <v>3607159.2</v>
      </c>
      <c r="F12" s="89">
        <v>3607159.2</v>
      </c>
      <c r="G12" s="89">
        <f t="shared" si="1"/>
        <v>3492329.6399999997</v>
      </c>
    </row>
    <row r="13" spans="1:7" s="50" customFormat="1" x14ac:dyDescent="0.2">
      <c r="A13" s="53" t="s">
        <v>134</v>
      </c>
      <c r="B13" s="87">
        <v>2371483.64</v>
      </c>
      <c r="C13" s="87">
        <v>122740.53</v>
      </c>
      <c r="D13" s="87">
        <f t="shared" si="0"/>
        <v>2494224.17</v>
      </c>
      <c r="E13" s="89">
        <v>1022790.27</v>
      </c>
      <c r="F13" s="89">
        <v>1022790.27</v>
      </c>
      <c r="G13" s="89">
        <f t="shared" si="1"/>
        <v>1471433.9</v>
      </c>
    </row>
    <row r="14" spans="1:7" s="50" customFormat="1" x14ac:dyDescent="0.2">
      <c r="A14" s="53" t="s">
        <v>135</v>
      </c>
      <c r="B14" s="87">
        <v>4793809.17</v>
      </c>
      <c r="C14" s="87">
        <v>330091.40999999997</v>
      </c>
      <c r="D14" s="87">
        <f t="shared" si="0"/>
        <v>5123900.58</v>
      </c>
      <c r="E14" s="89">
        <v>1933681.27</v>
      </c>
      <c r="F14" s="89">
        <v>1933681.27</v>
      </c>
      <c r="G14" s="89">
        <f t="shared" si="1"/>
        <v>3190219.31</v>
      </c>
    </row>
    <row r="15" spans="1:7" s="50" customFormat="1" x14ac:dyDescent="0.2">
      <c r="A15" s="53" t="s">
        <v>136</v>
      </c>
      <c r="B15" s="87">
        <v>2436861.1800000002</v>
      </c>
      <c r="C15" s="87">
        <v>-159521.19</v>
      </c>
      <c r="D15" s="87">
        <f t="shared" si="0"/>
        <v>2277339.9900000002</v>
      </c>
      <c r="E15" s="89">
        <v>921605.28</v>
      </c>
      <c r="F15" s="89">
        <v>921605.28</v>
      </c>
      <c r="G15" s="89">
        <f t="shared" si="1"/>
        <v>1355734.7100000002</v>
      </c>
    </row>
    <row r="16" spans="1:7" s="50" customFormat="1" x14ac:dyDescent="0.2">
      <c r="A16" s="53" t="s">
        <v>137</v>
      </c>
      <c r="B16" s="87">
        <v>895706.16</v>
      </c>
      <c r="C16" s="87">
        <v>-7360</v>
      </c>
      <c r="D16" s="87">
        <f t="shared" si="0"/>
        <v>888346.16</v>
      </c>
      <c r="E16" s="89">
        <v>362756.99</v>
      </c>
      <c r="F16" s="89">
        <v>362756.99</v>
      </c>
      <c r="G16" s="89">
        <f t="shared" si="1"/>
        <v>525589.17000000004</v>
      </c>
    </row>
    <row r="17" spans="1:7" s="50" customFormat="1" x14ac:dyDescent="0.2">
      <c r="A17" s="53" t="s">
        <v>138</v>
      </c>
      <c r="B17" s="87">
        <v>7699535.9800000004</v>
      </c>
      <c r="C17" s="87">
        <v>-13291.42</v>
      </c>
      <c r="D17" s="87">
        <f t="shared" si="0"/>
        <v>7686244.5600000005</v>
      </c>
      <c r="E17" s="89">
        <v>1939198.11</v>
      </c>
      <c r="F17" s="89">
        <v>1939284.57</v>
      </c>
      <c r="G17" s="89">
        <f t="shared" si="1"/>
        <v>5747046.4500000002</v>
      </c>
    </row>
    <row r="18" spans="1:7" s="50" customFormat="1" x14ac:dyDescent="0.2">
      <c r="A18" s="53" t="s">
        <v>139</v>
      </c>
      <c r="B18" s="87">
        <v>463366.8</v>
      </c>
      <c r="C18" s="87">
        <v>40278.74</v>
      </c>
      <c r="D18" s="87">
        <f t="shared" si="0"/>
        <v>503645.54</v>
      </c>
      <c r="E18" s="89">
        <v>200691.48</v>
      </c>
      <c r="F18" s="89">
        <v>186605.27</v>
      </c>
      <c r="G18" s="89">
        <f t="shared" si="1"/>
        <v>302954.05999999994</v>
      </c>
    </row>
    <row r="19" spans="1:7" s="50" customFormat="1" x14ac:dyDescent="0.2">
      <c r="A19" s="53" t="s">
        <v>140</v>
      </c>
      <c r="B19" s="87">
        <v>3558462.59</v>
      </c>
      <c r="C19" s="87">
        <v>160128.62</v>
      </c>
      <c r="D19" s="87">
        <f t="shared" si="0"/>
        <v>3718591.21</v>
      </c>
      <c r="E19" s="89">
        <v>1665941.45</v>
      </c>
      <c r="F19" s="89">
        <v>1665941.45</v>
      </c>
      <c r="G19" s="89">
        <f t="shared" si="1"/>
        <v>2052649.76</v>
      </c>
    </row>
    <row r="20" spans="1:7" s="50" customFormat="1" x14ac:dyDescent="0.2">
      <c r="A20" s="53" t="s">
        <v>141</v>
      </c>
      <c r="B20" s="87">
        <v>9343005.8399999999</v>
      </c>
      <c r="C20" s="87">
        <v>7213612.3099999996</v>
      </c>
      <c r="D20" s="87">
        <f t="shared" si="0"/>
        <v>16556618.149999999</v>
      </c>
      <c r="E20" s="89">
        <v>4585743.67</v>
      </c>
      <c r="F20" s="89">
        <v>4585743.67</v>
      </c>
      <c r="G20" s="89">
        <f t="shared" si="1"/>
        <v>11970874.479999999</v>
      </c>
    </row>
    <row r="21" spans="1:7" s="50" customFormat="1" x14ac:dyDescent="0.2">
      <c r="A21" s="53" t="s">
        <v>142</v>
      </c>
      <c r="B21" s="87">
        <v>6556452.7699999996</v>
      </c>
      <c r="C21" s="87">
        <v>5626968.29</v>
      </c>
      <c r="D21" s="87">
        <f t="shared" si="0"/>
        <v>12183421.059999999</v>
      </c>
      <c r="E21" s="89">
        <v>3332777.86</v>
      </c>
      <c r="F21" s="89">
        <v>3332777.86</v>
      </c>
      <c r="G21" s="89">
        <f t="shared" si="1"/>
        <v>8850643.1999999993</v>
      </c>
    </row>
    <row r="22" spans="1:7" s="50" customFormat="1" x14ac:dyDescent="0.2">
      <c r="A22" s="53" t="s">
        <v>143</v>
      </c>
      <c r="B22" s="87">
        <v>7863385.25</v>
      </c>
      <c r="C22" s="87">
        <v>1135005.7</v>
      </c>
      <c r="D22" s="87">
        <f t="shared" si="0"/>
        <v>8998390.9499999993</v>
      </c>
      <c r="E22" s="89">
        <v>3550547.95</v>
      </c>
      <c r="F22" s="89">
        <v>3550547.95</v>
      </c>
      <c r="G22" s="89">
        <f t="shared" si="1"/>
        <v>5447842.9999999991</v>
      </c>
    </row>
    <row r="23" spans="1:7" s="50" customFormat="1" x14ac:dyDescent="0.2">
      <c r="A23" s="53" t="s">
        <v>144</v>
      </c>
      <c r="B23" s="87">
        <v>20673332.739999998</v>
      </c>
      <c r="C23" s="87">
        <v>-46404.95</v>
      </c>
      <c r="D23" s="87">
        <f t="shared" si="0"/>
        <v>20626927.789999999</v>
      </c>
      <c r="E23" s="89">
        <v>10608059.970000001</v>
      </c>
      <c r="F23" s="89">
        <v>10608059.970000001</v>
      </c>
      <c r="G23" s="89">
        <f t="shared" si="1"/>
        <v>10018867.819999998</v>
      </c>
    </row>
    <row r="24" spans="1:7" s="50" customFormat="1" x14ac:dyDescent="0.2">
      <c r="A24" s="53" t="s">
        <v>145</v>
      </c>
      <c r="B24" s="87">
        <v>84711851.219999999</v>
      </c>
      <c r="C24" s="87">
        <v>-2133337.2200000002</v>
      </c>
      <c r="D24" s="87">
        <f t="shared" si="0"/>
        <v>82578514</v>
      </c>
      <c r="E24" s="89">
        <v>34537156.270000003</v>
      </c>
      <c r="F24" s="89">
        <v>34537156.270000003</v>
      </c>
      <c r="G24" s="89">
        <f t="shared" si="1"/>
        <v>48041357.729999997</v>
      </c>
    </row>
    <row r="25" spans="1:7" s="50" customFormat="1" x14ac:dyDescent="0.2">
      <c r="A25" s="53" t="s">
        <v>146</v>
      </c>
      <c r="B25" s="87">
        <v>13174282.17</v>
      </c>
      <c r="C25" s="87">
        <v>-84825.31</v>
      </c>
      <c r="D25" s="87">
        <f t="shared" si="0"/>
        <v>13089456.859999999</v>
      </c>
      <c r="E25" s="89">
        <v>6181170.3799999999</v>
      </c>
      <c r="F25" s="89">
        <v>6181150.3799999999</v>
      </c>
      <c r="G25" s="89">
        <f t="shared" si="1"/>
        <v>6908286.4799999995</v>
      </c>
    </row>
    <row r="26" spans="1:7" s="50" customFormat="1" x14ac:dyDescent="0.2">
      <c r="A26" s="53" t="s">
        <v>147</v>
      </c>
      <c r="B26" s="87">
        <v>17187853.27</v>
      </c>
      <c r="C26" s="87">
        <v>-116781.91</v>
      </c>
      <c r="D26" s="87">
        <f t="shared" si="0"/>
        <v>17071071.359999999</v>
      </c>
      <c r="E26" s="89">
        <v>2186061.87</v>
      </c>
      <c r="F26" s="89">
        <v>2186061.87</v>
      </c>
      <c r="G26" s="89">
        <f t="shared" si="1"/>
        <v>14885009.489999998</v>
      </c>
    </row>
    <row r="27" spans="1:7" s="50" customFormat="1" x14ac:dyDescent="0.2">
      <c r="A27" s="53" t="s">
        <v>148</v>
      </c>
      <c r="B27" s="87">
        <v>7427814.1900000004</v>
      </c>
      <c r="C27" s="87">
        <v>-339649.21</v>
      </c>
      <c r="D27" s="87">
        <f t="shared" si="0"/>
        <v>7088164.9800000004</v>
      </c>
      <c r="E27" s="89">
        <v>1039414.2</v>
      </c>
      <c r="F27" s="89">
        <v>1039414.2</v>
      </c>
      <c r="G27" s="89">
        <f t="shared" si="1"/>
        <v>6048750.7800000003</v>
      </c>
    </row>
    <row r="28" spans="1:7" s="50" customFormat="1" x14ac:dyDescent="0.2">
      <c r="A28" s="53" t="s">
        <v>149</v>
      </c>
      <c r="B28" s="87">
        <v>4494170.59</v>
      </c>
      <c r="C28" s="87">
        <v>3137681.56</v>
      </c>
      <c r="D28" s="87">
        <f t="shared" si="0"/>
        <v>7631852.1500000004</v>
      </c>
      <c r="E28" s="89">
        <v>3398822.13</v>
      </c>
      <c r="F28" s="89">
        <v>3398822.13</v>
      </c>
      <c r="G28" s="89">
        <f t="shared" si="1"/>
        <v>4233030.0200000005</v>
      </c>
    </row>
    <row r="29" spans="1:7" s="50" customFormat="1" x14ac:dyDescent="0.2">
      <c r="A29" s="53" t="s">
        <v>150</v>
      </c>
      <c r="B29" s="87">
        <v>6492499.46</v>
      </c>
      <c r="C29" s="87">
        <v>-196608.07</v>
      </c>
      <c r="D29" s="87">
        <f t="shared" si="0"/>
        <v>6295891.3899999997</v>
      </c>
      <c r="E29" s="89">
        <v>2280960.73</v>
      </c>
      <c r="F29" s="89">
        <v>2280960.73</v>
      </c>
      <c r="G29" s="89">
        <f t="shared" si="1"/>
        <v>4014930.6599999997</v>
      </c>
    </row>
    <row r="30" spans="1:7" s="50" customFormat="1" x14ac:dyDescent="0.2">
      <c r="A30" s="53" t="s">
        <v>151</v>
      </c>
      <c r="B30" s="87">
        <v>167084876.55000001</v>
      </c>
      <c r="C30" s="87">
        <v>6434736.1200000001</v>
      </c>
      <c r="D30" s="87">
        <f t="shared" si="0"/>
        <v>173519612.67000002</v>
      </c>
      <c r="E30" s="89">
        <v>20718356.68</v>
      </c>
      <c r="F30" s="89">
        <v>20876209.48</v>
      </c>
      <c r="G30" s="89">
        <f t="shared" si="1"/>
        <v>152801255.99000001</v>
      </c>
    </row>
    <row r="31" spans="1:7" s="50" customFormat="1" x14ac:dyDescent="0.2">
      <c r="A31" s="53" t="s">
        <v>152</v>
      </c>
      <c r="B31" s="87">
        <v>10259537.609999999</v>
      </c>
      <c r="C31" s="87">
        <v>-147565.25</v>
      </c>
      <c r="D31" s="87">
        <f t="shared" si="0"/>
        <v>10111972.359999999</v>
      </c>
      <c r="E31" s="89">
        <v>2231013.06</v>
      </c>
      <c r="F31" s="89">
        <v>2231013.06</v>
      </c>
      <c r="G31" s="89">
        <f t="shared" si="1"/>
        <v>7880959.2999999989</v>
      </c>
    </row>
    <row r="32" spans="1:7" s="50" customFormat="1" x14ac:dyDescent="0.2">
      <c r="A32" s="53" t="s">
        <v>153</v>
      </c>
      <c r="B32" s="87">
        <v>4230454.62</v>
      </c>
      <c r="C32" s="87">
        <v>14078661.73</v>
      </c>
      <c r="D32" s="87">
        <f t="shared" si="0"/>
        <v>18309116.350000001</v>
      </c>
      <c r="E32" s="89">
        <v>3853917.55</v>
      </c>
      <c r="F32" s="89">
        <v>3853917.55</v>
      </c>
      <c r="G32" s="89">
        <f t="shared" si="1"/>
        <v>14455198.800000001</v>
      </c>
    </row>
    <row r="33" spans="1:7" s="50" customFormat="1" x14ac:dyDescent="0.2">
      <c r="A33" s="53" t="s">
        <v>154</v>
      </c>
      <c r="B33" s="87">
        <v>2883756.93</v>
      </c>
      <c r="C33" s="87">
        <v>-141733.03</v>
      </c>
      <c r="D33" s="87">
        <f t="shared" si="0"/>
        <v>2742023.9000000004</v>
      </c>
      <c r="E33" s="89">
        <v>949804.82</v>
      </c>
      <c r="F33" s="89">
        <v>963804.57</v>
      </c>
      <c r="G33" s="89">
        <f t="shared" si="1"/>
        <v>1792219.0800000005</v>
      </c>
    </row>
    <row r="34" spans="1:7" s="50" customFormat="1" x14ac:dyDescent="0.2">
      <c r="A34" s="53" t="s">
        <v>155</v>
      </c>
      <c r="B34" s="87">
        <v>5250000</v>
      </c>
      <c r="C34" s="87">
        <v>400760</v>
      </c>
      <c r="D34" s="87">
        <f t="shared" si="0"/>
        <v>5650760</v>
      </c>
      <c r="E34" s="89">
        <v>2078662.72</v>
      </c>
      <c r="F34" s="89">
        <v>2078662.72</v>
      </c>
      <c r="G34" s="89">
        <f t="shared" si="1"/>
        <v>3572097.2800000003</v>
      </c>
    </row>
    <row r="35" spans="1:7" s="50" customFormat="1" x14ac:dyDescent="0.2">
      <c r="A35" s="53" t="s">
        <v>156</v>
      </c>
      <c r="B35" s="87">
        <v>2838972.14</v>
      </c>
      <c r="C35" s="87">
        <v>-5560.19</v>
      </c>
      <c r="D35" s="87">
        <f t="shared" si="0"/>
        <v>2833411.95</v>
      </c>
      <c r="E35" s="89">
        <v>1215674.7</v>
      </c>
      <c r="F35" s="89">
        <v>1215674.7</v>
      </c>
      <c r="G35" s="89">
        <f t="shared" si="1"/>
        <v>1617737.2500000002</v>
      </c>
    </row>
    <row r="36" spans="1:7" s="50" customFormat="1" x14ac:dyDescent="0.2">
      <c r="A36" s="53" t="s">
        <v>157</v>
      </c>
      <c r="B36" s="87">
        <v>1857391.9</v>
      </c>
      <c r="C36" s="87">
        <v>206882.4</v>
      </c>
      <c r="D36" s="87">
        <f t="shared" si="0"/>
        <v>2064274.2999999998</v>
      </c>
      <c r="E36" s="89">
        <v>825530.05</v>
      </c>
      <c r="F36" s="89">
        <v>825530.05</v>
      </c>
      <c r="G36" s="89">
        <f t="shared" si="1"/>
        <v>1238744.2499999998</v>
      </c>
    </row>
    <row r="37" spans="1:7" s="50" customFormat="1" x14ac:dyDescent="0.2">
      <c r="A37" s="53" t="s">
        <v>158</v>
      </c>
      <c r="B37" s="87">
        <v>870336.95</v>
      </c>
      <c r="C37" s="87">
        <v>13098.47</v>
      </c>
      <c r="D37" s="87">
        <f t="shared" si="0"/>
        <v>883435.41999999993</v>
      </c>
      <c r="E37" s="89">
        <v>384374.22</v>
      </c>
      <c r="F37" s="89">
        <v>384374.22</v>
      </c>
      <c r="G37" s="89">
        <f t="shared" si="1"/>
        <v>499061.19999999995</v>
      </c>
    </row>
    <row r="38" spans="1:7" s="50" customFormat="1" x14ac:dyDescent="0.2">
      <c r="A38" s="53" t="s">
        <v>159</v>
      </c>
      <c r="B38" s="87">
        <v>5455866.6799999997</v>
      </c>
      <c r="C38" s="87">
        <v>-236912.07</v>
      </c>
      <c r="D38" s="87">
        <f t="shared" si="0"/>
        <v>5218954.6099999994</v>
      </c>
      <c r="E38" s="89">
        <v>2440743.59</v>
      </c>
      <c r="F38" s="89">
        <v>2440743.59</v>
      </c>
      <c r="G38" s="89">
        <f t="shared" si="1"/>
        <v>2778211.0199999996</v>
      </c>
    </row>
    <row r="39" spans="1:7" s="50" customFormat="1" x14ac:dyDescent="0.2">
      <c r="A39" s="53" t="s">
        <v>160</v>
      </c>
      <c r="B39" s="87">
        <v>33571040.170000002</v>
      </c>
      <c r="C39" s="87">
        <v>-1468605.04</v>
      </c>
      <c r="D39" s="87">
        <f t="shared" si="0"/>
        <v>32102435.130000003</v>
      </c>
      <c r="E39" s="89">
        <v>13732538.07</v>
      </c>
      <c r="F39" s="89">
        <v>13574685.27</v>
      </c>
      <c r="G39" s="89">
        <f t="shared" si="1"/>
        <v>18369897.060000002</v>
      </c>
    </row>
    <row r="40" spans="1:7" s="50" customFormat="1" x14ac:dyDescent="0.2">
      <c r="A40" s="53" t="s">
        <v>161</v>
      </c>
      <c r="B40" s="87">
        <v>3529365.37</v>
      </c>
      <c r="C40" s="87">
        <v>451879.37</v>
      </c>
      <c r="D40" s="87">
        <f t="shared" si="0"/>
        <v>3981244.74</v>
      </c>
      <c r="E40" s="89">
        <v>2054168.36</v>
      </c>
      <c r="F40" s="89">
        <v>2054168.36</v>
      </c>
      <c r="G40" s="89">
        <f t="shared" si="1"/>
        <v>1927076.3800000001</v>
      </c>
    </row>
    <row r="41" spans="1:7" s="50" customFormat="1" x14ac:dyDescent="0.2">
      <c r="A41" s="53" t="s">
        <v>162</v>
      </c>
      <c r="B41" s="87">
        <v>19522669.239999998</v>
      </c>
      <c r="C41" s="87">
        <v>8361214.2699999996</v>
      </c>
      <c r="D41" s="87">
        <f t="shared" si="0"/>
        <v>27883883.509999998</v>
      </c>
      <c r="E41" s="89">
        <v>15667426.42</v>
      </c>
      <c r="F41" s="89">
        <v>15667426.42</v>
      </c>
      <c r="G41" s="89">
        <f t="shared" si="1"/>
        <v>12216457.089999998</v>
      </c>
    </row>
    <row r="42" spans="1:7" s="50" customFormat="1" x14ac:dyDescent="0.2">
      <c r="A42" s="53" t="s">
        <v>163</v>
      </c>
      <c r="B42" s="87">
        <v>1601775.68</v>
      </c>
      <c r="C42" s="87">
        <v>-185043.18</v>
      </c>
      <c r="D42" s="87">
        <f t="shared" si="0"/>
        <v>1416732.5</v>
      </c>
      <c r="E42" s="89">
        <v>485827.4</v>
      </c>
      <c r="F42" s="89">
        <v>485827.4</v>
      </c>
      <c r="G42" s="89">
        <f t="shared" si="1"/>
        <v>930905.1</v>
      </c>
    </row>
    <row r="43" spans="1:7" s="50" customFormat="1" x14ac:dyDescent="0.2">
      <c r="A43" s="53" t="s">
        <v>164</v>
      </c>
      <c r="B43" s="87">
        <v>10512116.74</v>
      </c>
      <c r="C43" s="87">
        <v>-688883.39</v>
      </c>
      <c r="D43" s="87">
        <f t="shared" si="0"/>
        <v>9823233.3499999996</v>
      </c>
      <c r="E43" s="89">
        <v>5046211.4000000004</v>
      </c>
      <c r="F43" s="89">
        <v>5046211.4000000004</v>
      </c>
      <c r="G43" s="89">
        <f t="shared" si="1"/>
        <v>4777021.9499999993</v>
      </c>
    </row>
    <row r="44" spans="1:7" s="50" customFormat="1" x14ac:dyDescent="0.2">
      <c r="A44" s="53" t="s">
        <v>165</v>
      </c>
      <c r="B44" s="87">
        <v>3074561.58</v>
      </c>
      <c r="C44" s="87">
        <v>1287804.3999999999</v>
      </c>
      <c r="D44" s="87">
        <f t="shared" si="0"/>
        <v>4362365.9800000004</v>
      </c>
      <c r="E44" s="89">
        <v>1613782.05</v>
      </c>
      <c r="F44" s="89">
        <v>1613782.05</v>
      </c>
      <c r="G44" s="89">
        <f t="shared" si="1"/>
        <v>2748583.9300000006</v>
      </c>
    </row>
    <row r="45" spans="1:7" s="50" customFormat="1" x14ac:dyDescent="0.2">
      <c r="A45" s="53" t="s">
        <v>166</v>
      </c>
      <c r="B45" s="87">
        <v>1004983.06</v>
      </c>
      <c r="C45" s="87">
        <v>120122.81</v>
      </c>
      <c r="D45" s="87">
        <f t="shared" si="0"/>
        <v>1125105.8700000001</v>
      </c>
      <c r="E45" s="89">
        <v>397025.25</v>
      </c>
      <c r="F45" s="89">
        <v>397025.25</v>
      </c>
      <c r="G45" s="89">
        <f t="shared" si="1"/>
        <v>728080.62000000011</v>
      </c>
    </row>
    <row r="46" spans="1:7" s="50" customFormat="1" x14ac:dyDescent="0.2">
      <c r="A46" s="53" t="s">
        <v>167</v>
      </c>
      <c r="B46" s="87">
        <v>22999999.989999998</v>
      </c>
      <c r="C46" s="87">
        <v>0</v>
      </c>
      <c r="D46" s="87">
        <f t="shared" si="0"/>
        <v>22999999.989999998</v>
      </c>
      <c r="E46" s="89">
        <v>11499999.960000001</v>
      </c>
      <c r="F46" s="89">
        <v>11499999.960000001</v>
      </c>
      <c r="G46" s="89">
        <f t="shared" si="1"/>
        <v>11500000.029999997</v>
      </c>
    </row>
    <row r="47" spans="1:7" x14ac:dyDescent="0.2">
      <c r="A47" s="53" t="s">
        <v>168</v>
      </c>
      <c r="B47" s="87">
        <v>1900000.61</v>
      </c>
      <c r="C47" s="87">
        <v>0</v>
      </c>
      <c r="D47" s="87">
        <f t="shared" si="0"/>
        <v>1900000.61</v>
      </c>
      <c r="E47" s="89">
        <v>949999.98</v>
      </c>
      <c r="F47" s="89">
        <v>949999.98</v>
      </c>
      <c r="G47" s="89">
        <f t="shared" si="1"/>
        <v>950000.63000000012</v>
      </c>
    </row>
    <row r="48" spans="1:7" x14ac:dyDescent="0.2">
      <c r="A48" s="53" t="s">
        <v>169</v>
      </c>
      <c r="B48" s="87">
        <v>1000000</v>
      </c>
      <c r="C48" s="87">
        <v>-922756.94</v>
      </c>
      <c r="D48" s="87">
        <f t="shared" si="0"/>
        <v>77243.060000000056</v>
      </c>
      <c r="E48" s="89">
        <v>0</v>
      </c>
      <c r="F48" s="89">
        <v>0</v>
      </c>
      <c r="G48" s="89">
        <f t="shared" si="1"/>
        <v>77243.060000000056</v>
      </c>
    </row>
    <row r="49" spans="1:7" x14ac:dyDescent="0.2">
      <c r="A49" s="29"/>
      <c r="B49" s="7"/>
      <c r="C49" s="7"/>
      <c r="D49" s="7"/>
      <c r="E49" s="7"/>
      <c r="F49" s="7"/>
      <c r="G49" s="7"/>
    </row>
    <row r="50" spans="1:7" x14ac:dyDescent="0.2">
      <c r="A50" s="30" t="s">
        <v>82</v>
      </c>
      <c r="B50" s="54">
        <f>SUM(B7:B49)</f>
        <v>528261041.86000007</v>
      </c>
      <c r="C50" s="88">
        <f>SUM(C7:C49)</f>
        <v>46953295.049999997</v>
      </c>
      <c r="D50" s="54">
        <f t="shared" ref="D50:G50" si="2">SUM(D7:D49)</f>
        <v>575214336.91000009</v>
      </c>
      <c r="E50" s="54">
        <f t="shared" si="2"/>
        <v>181936786.77000004</v>
      </c>
      <c r="F50" s="54">
        <f t="shared" si="2"/>
        <v>181936766.77000004</v>
      </c>
      <c r="G50" s="54">
        <f t="shared" si="2"/>
        <v>393277550.13999993</v>
      </c>
    </row>
    <row r="53" spans="1:7" ht="45" customHeight="1" x14ac:dyDescent="0.2">
      <c r="A53" s="105" t="s">
        <v>174</v>
      </c>
      <c r="B53" s="106"/>
      <c r="C53" s="106"/>
      <c r="D53" s="106"/>
      <c r="E53" s="106"/>
      <c r="F53" s="106"/>
      <c r="G53" s="107"/>
    </row>
    <row r="55" spans="1:7" x14ac:dyDescent="0.2">
      <c r="A55" s="22"/>
      <c r="B55" s="25" t="s">
        <v>0</v>
      </c>
      <c r="C55" s="26"/>
      <c r="D55" s="26"/>
      <c r="E55" s="26"/>
      <c r="F55" s="27"/>
      <c r="G55" s="103" t="s">
        <v>7</v>
      </c>
    </row>
    <row r="56" spans="1:7" ht="22.5" x14ac:dyDescent="0.2">
      <c r="A56" s="23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104"/>
    </row>
    <row r="57" spans="1:7" x14ac:dyDescent="0.2">
      <c r="A57" s="24"/>
      <c r="B57" s="4">
        <v>1</v>
      </c>
      <c r="C57" s="4">
        <v>2</v>
      </c>
      <c r="D57" s="4" t="s">
        <v>8</v>
      </c>
      <c r="E57" s="4">
        <v>4</v>
      </c>
      <c r="F57" s="4">
        <v>5</v>
      </c>
      <c r="G57" s="4" t="s">
        <v>9</v>
      </c>
    </row>
    <row r="58" spans="1:7" x14ac:dyDescent="0.2">
      <c r="A58" s="13"/>
      <c r="B58" s="14"/>
      <c r="C58" s="14"/>
      <c r="D58" s="14"/>
      <c r="E58" s="14"/>
      <c r="F58" s="14"/>
      <c r="G58" s="14"/>
    </row>
    <row r="59" spans="1:7" x14ac:dyDescent="0.2">
      <c r="A59" s="29" t="s">
        <v>86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</row>
    <row r="60" spans="1:7" x14ac:dyDescent="0.2">
      <c r="A60" s="29" t="s">
        <v>87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</row>
    <row r="61" spans="1:7" x14ac:dyDescent="0.2">
      <c r="A61" s="29" t="s">
        <v>88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</row>
    <row r="62" spans="1:7" x14ac:dyDescent="0.2">
      <c r="A62" s="29" t="s">
        <v>89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</row>
    <row r="63" spans="1:7" x14ac:dyDescent="0.2">
      <c r="A63" s="2"/>
      <c r="B63" s="16"/>
      <c r="C63" s="16"/>
      <c r="D63" s="16"/>
      <c r="E63" s="16"/>
      <c r="F63" s="16"/>
      <c r="G63" s="16"/>
    </row>
    <row r="64" spans="1:7" x14ac:dyDescent="0.2">
      <c r="A64" s="30" t="s">
        <v>82</v>
      </c>
      <c r="B64" s="67">
        <f>SUM(B59:B63)</f>
        <v>0</v>
      </c>
      <c r="C64" s="67">
        <f t="shared" ref="C64:G64" si="3">SUM(C59:C63)</f>
        <v>0</v>
      </c>
      <c r="D64" s="67">
        <f t="shared" si="3"/>
        <v>0</v>
      </c>
      <c r="E64" s="67">
        <f t="shared" si="3"/>
        <v>0</v>
      </c>
      <c r="F64" s="67">
        <f t="shared" si="3"/>
        <v>0</v>
      </c>
      <c r="G64" s="67">
        <f t="shared" si="3"/>
        <v>0</v>
      </c>
    </row>
    <row r="67" spans="1:7" ht="45" customHeight="1" x14ac:dyDescent="0.2">
      <c r="A67" s="105" t="s">
        <v>175</v>
      </c>
      <c r="B67" s="106"/>
      <c r="C67" s="106"/>
      <c r="D67" s="106"/>
      <c r="E67" s="106"/>
      <c r="F67" s="106"/>
      <c r="G67" s="107"/>
    </row>
    <row r="68" spans="1:7" x14ac:dyDescent="0.2">
      <c r="A68" s="22"/>
      <c r="B68" s="25" t="s">
        <v>0</v>
      </c>
      <c r="C68" s="26"/>
      <c r="D68" s="26"/>
      <c r="E68" s="26"/>
      <c r="F68" s="27"/>
      <c r="G68" s="103" t="s">
        <v>7</v>
      </c>
    </row>
    <row r="69" spans="1:7" ht="22.5" x14ac:dyDescent="0.2">
      <c r="A69" s="23" t="s">
        <v>1</v>
      </c>
      <c r="B69" s="3" t="s">
        <v>2</v>
      </c>
      <c r="C69" s="3" t="s">
        <v>3</v>
      </c>
      <c r="D69" s="3" t="s">
        <v>4</v>
      </c>
      <c r="E69" s="3" t="s">
        <v>5</v>
      </c>
      <c r="F69" s="3" t="s">
        <v>6</v>
      </c>
      <c r="G69" s="104"/>
    </row>
    <row r="70" spans="1:7" x14ac:dyDescent="0.2">
      <c r="A70" s="24"/>
      <c r="B70" s="4">
        <v>1</v>
      </c>
      <c r="C70" s="4">
        <v>2</v>
      </c>
      <c r="D70" s="4" t="s">
        <v>8</v>
      </c>
      <c r="E70" s="4">
        <v>4</v>
      </c>
      <c r="F70" s="4">
        <v>5</v>
      </c>
      <c r="G70" s="4" t="s">
        <v>9</v>
      </c>
    </row>
    <row r="71" spans="1:7" x14ac:dyDescent="0.2">
      <c r="A71" s="13"/>
      <c r="B71" s="14"/>
      <c r="C71" s="14"/>
      <c r="D71" s="14"/>
      <c r="E71" s="14"/>
      <c r="F71" s="14"/>
      <c r="G71" s="14"/>
    </row>
    <row r="72" spans="1:7" ht="22.5" x14ac:dyDescent="0.2">
      <c r="A72" s="31" t="s">
        <v>90</v>
      </c>
      <c r="B72" s="55">
        <v>528261041.86000001</v>
      </c>
      <c r="C72" s="90">
        <v>46953295.049999997</v>
      </c>
      <c r="D72" s="55">
        <f>B72+C72</f>
        <v>575214336.90999997</v>
      </c>
      <c r="E72" s="91">
        <v>181936786.77000001</v>
      </c>
      <c r="F72" s="91">
        <v>181936766.77000001</v>
      </c>
      <c r="G72" s="55">
        <f>D72-E72</f>
        <v>393277550.13999999</v>
      </c>
    </row>
    <row r="73" spans="1:7" x14ac:dyDescent="0.2">
      <c r="A73" s="31"/>
      <c r="B73" s="15"/>
      <c r="C73" s="15"/>
      <c r="D73" s="15"/>
      <c r="E73" s="15"/>
      <c r="F73" s="15"/>
      <c r="G73" s="15"/>
    </row>
    <row r="74" spans="1:7" x14ac:dyDescent="0.2">
      <c r="A74" s="31" t="s">
        <v>91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</row>
    <row r="75" spans="1:7" x14ac:dyDescent="0.2">
      <c r="A75" s="31"/>
      <c r="B75" s="15"/>
      <c r="C75" s="15"/>
      <c r="D75" s="15"/>
      <c r="E75" s="15"/>
      <c r="F75" s="15"/>
      <c r="G75" s="15"/>
    </row>
    <row r="76" spans="1:7" ht="22.5" x14ac:dyDescent="0.2">
      <c r="A76" s="31" t="s">
        <v>92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</row>
    <row r="77" spans="1:7" x14ac:dyDescent="0.2">
      <c r="A77" s="31"/>
      <c r="B77" s="15"/>
      <c r="C77" s="15"/>
      <c r="D77" s="15"/>
      <c r="E77" s="15"/>
      <c r="F77" s="15"/>
      <c r="G77" s="15"/>
    </row>
    <row r="78" spans="1:7" ht="22.5" x14ac:dyDescent="0.2">
      <c r="A78" s="31" t="s">
        <v>93</v>
      </c>
      <c r="B78" s="57">
        <v>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</row>
    <row r="79" spans="1:7" x14ac:dyDescent="0.2">
      <c r="A79" s="31"/>
      <c r="B79" s="15"/>
      <c r="C79" s="15"/>
      <c r="D79" s="15"/>
      <c r="E79" s="15"/>
      <c r="F79" s="15"/>
      <c r="G79" s="15"/>
    </row>
    <row r="80" spans="1:7" ht="22.5" x14ac:dyDescent="0.2">
      <c r="A80" s="31" t="s">
        <v>94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</row>
    <row r="81" spans="1:7" x14ac:dyDescent="0.2">
      <c r="A81" s="31"/>
      <c r="B81" s="15"/>
      <c r="C81" s="15"/>
      <c r="D81" s="15"/>
      <c r="E81" s="15"/>
      <c r="F81" s="15"/>
      <c r="G81" s="15"/>
    </row>
    <row r="82" spans="1:7" ht="22.5" x14ac:dyDescent="0.2">
      <c r="A82" s="31" t="s">
        <v>95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</row>
    <row r="83" spans="1:7" x14ac:dyDescent="0.2">
      <c r="A83" s="31"/>
      <c r="B83" s="15"/>
      <c r="C83" s="15"/>
      <c r="D83" s="15"/>
      <c r="E83" s="15"/>
      <c r="F83" s="15"/>
      <c r="G83" s="15"/>
    </row>
    <row r="84" spans="1:7" x14ac:dyDescent="0.2">
      <c r="A84" s="31" t="s">
        <v>96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</row>
    <row r="85" spans="1:7" x14ac:dyDescent="0.2">
      <c r="A85" s="32"/>
      <c r="B85" s="16"/>
      <c r="C85" s="16"/>
      <c r="D85" s="16"/>
      <c r="E85" s="16"/>
      <c r="F85" s="16"/>
      <c r="G85" s="16"/>
    </row>
    <row r="86" spans="1:7" x14ac:dyDescent="0.2">
      <c r="A86" s="21" t="s">
        <v>82</v>
      </c>
      <c r="B86" s="56">
        <f>SUM(B72:B85)</f>
        <v>528261041.86000001</v>
      </c>
      <c r="C86" s="92">
        <f t="shared" ref="C86:G86" si="4">SUM(C72:C85)</f>
        <v>46953295.049999997</v>
      </c>
      <c r="D86" s="92">
        <f t="shared" si="4"/>
        <v>575214336.90999997</v>
      </c>
      <c r="E86" s="92">
        <f t="shared" si="4"/>
        <v>181936786.77000001</v>
      </c>
      <c r="F86" s="92">
        <f t="shared" si="4"/>
        <v>181936766.77000001</v>
      </c>
      <c r="G86" s="92">
        <f t="shared" si="4"/>
        <v>393277550.13999999</v>
      </c>
    </row>
  </sheetData>
  <sheetProtection formatCells="0" formatColumns="0" formatRows="0" insertRows="0" deleteRows="0" autoFilter="0"/>
  <mergeCells count="6">
    <mergeCell ref="G3:G4"/>
    <mergeCell ref="G55:G56"/>
    <mergeCell ref="G68:G69"/>
    <mergeCell ref="A1:G1"/>
    <mergeCell ref="A53:G53"/>
    <mergeCell ref="A67:G6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workbookViewId="0">
      <selection sqref="A1:G4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05" t="s">
        <v>176</v>
      </c>
      <c r="B1" s="108"/>
      <c r="C1" s="108"/>
      <c r="D1" s="108"/>
      <c r="E1" s="108"/>
      <c r="F1" s="108"/>
      <c r="G1" s="109"/>
    </row>
    <row r="2" spans="1:7" x14ac:dyDescent="0.2">
      <c r="A2" s="22"/>
      <c r="B2" s="25" t="s">
        <v>0</v>
      </c>
      <c r="C2" s="26"/>
      <c r="D2" s="26"/>
      <c r="E2" s="26"/>
      <c r="F2" s="27"/>
      <c r="G2" s="103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04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97</v>
      </c>
      <c r="B6" s="59">
        <f t="shared" ref="B6:G6" si="0">SUM(B7:B14)</f>
        <v>183588743.58000001</v>
      </c>
      <c r="C6" s="66">
        <f t="shared" si="0"/>
        <v>5262401.0599999996</v>
      </c>
      <c r="D6" s="66">
        <f t="shared" si="0"/>
        <v>188851144.63999999</v>
      </c>
      <c r="E6" s="66">
        <f t="shared" si="0"/>
        <v>71415640.25</v>
      </c>
      <c r="F6" s="66">
        <f t="shared" si="0"/>
        <v>71415620.25</v>
      </c>
      <c r="G6" s="66">
        <f t="shared" si="0"/>
        <v>117435504.39</v>
      </c>
    </row>
    <row r="7" spans="1:7" x14ac:dyDescent="0.2">
      <c r="A7" s="28" t="s">
        <v>98</v>
      </c>
      <c r="B7" s="58">
        <v>11599428.4</v>
      </c>
      <c r="C7" s="93">
        <v>139664.22</v>
      </c>
      <c r="D7" s="58">
        <f>B7+C7</f>
        <v>11739092.620000001</v>
      </c>
      <c r="E7" s="94">
        <v>5192644.6500000004</v>
      </c>
      <c r="F7" s="94">
        <v>5192644.6500000004</v>
      </c>
      <c r="G7" s="58">
        <f>D7-E7</f>
        <v>6546447.9700000007</v>
      </c>
    </row>
    <row r="8" spans="1:7" x14ac:dyDescent="0.2">
      <c r="A8" s="28" t="s">
        <v>99</v>
      </c>
      <c r="B8" s="58">
        <v>0</v>
      </c>
      <c r="C8" s="93">
        <v>0</v>
      </c>
      <c r="D8" s="93">
        <f t="shared" ref="D8:D14" si="1">B8+C8</f>
        <v>0</v>
      </c>
      <c r="E8" s="94">
        <v>0</v>
      </c>
      <c r="F8" s="94">
        <v>0</v>
      </c>
      <c r="G8" s="94">
        <f t="shared" ref="G8:G14" si="2">D8-E8</f>
        <v>0</v>
      </c>
    </row>
    <row r="9" spans="1:7" x14ac:dyDescent="0.2">
      <c r="A9" s="28" t="s">
        <v>100</v>
      </c>
      <c r="B9" s="58">
        <v>25000173.93</v>
      </c>
      <c r="C9" s="93">
        <v>990944.08</v>
      </c>
      <c r="D9" s="93">
        <f t="shared" si="1"/>
        <v>25991118.009999998</v>
      </c>
      <c r="E9" s="94">
        <v>10356194.859999999</v>
      </c>
      <c r="F9" s="94">
        <v>10356108.4</v>
      </c>
      <c r="G9" s="94">
        <f t="shared" si="2"/>
        <v>15634923.149999999</v>
      </c>
    </row>
    <row r="10" spans="1:7" x14ac:dyDescent="0.2">
      <c r="A10" s="28" t="s">
        <v>101</v>
      </c>
      <c r="B10" s="58">
        <v>0</v>
      </c>
      <c r="C10" s="93">
        <v>0</v>
      </c>
      <c r="D10" s="93">
        <f t="shared" si="1"/>
        <v>0</v>
      </c>
      <c r="E10" s="94">
        <v>0</v>
      </c>
      <c r="F10" s="94">
        <v>0</v>
      </c>
      <c r="G10" s="94">
        <f t="shared" si="2"/>
        <v>0</v>
      </c>
    </row>
    <row r="11" spans="1:7" x14ac:dyDescent="0.2">
      <c r="A11" s="28" t="s">
        <v>102</v>
      </c>
      <c r="B11" s="58">
        <v>29685007.199999999</v>
      </c>
      <c r="C11" s="93">
        <v>6598787.1299999999</v>
      </c>
      <c r="D11" s="93">
        <f t="shared" si="1"/>
        <v>36283794.329999998</v>
      </c>
      <c r="E11" s="94">
        <v>9217742.5600000005</v>
      </c>
      <c r="F11" s="94">
        <v>9217742.5600000005</v>
      </c>
      <c r="G11" s="94">
        <f t="shared" si="2"/>
        <v>27066051.769999996</v>
      </c>
    </row>
    <row r="12" spans="1:7" x14ac:dyDescent="0.2">
      <c r="A12" s="28" t="s">
        <v>103</v>
      </c>
      <c r="B12" s="58">
        <v>0</v>
      </c>
      <c r="C12" s="93">
        <v>0</v>
      </c>
      <c r="D12" s="93">
        <f t="shared" si="1"/>
        <v>0</v>
      </c>
      <c r="E12" s="94">
        <v>0</v>
      </c>
      <c r="F12" s="94">
        <v>0</v>
      </c>
      <c r="G12" s="94">
        <f t="shared" si="2"/>
        <v>0</v>
      </c>
    </row>
    <row r="13" spans="1:7" x14ac:dyDescent="0.2">
      <c r="A13" s="28" t="s">
        <v>104</v>
      </c>
      <c r="B13" s="58">
        <v>112085669.37</v>
      </c>
      <c r="C13" s="93">
        <v>-5231453.95</v>
      </c>
      <c r="D13" s="93">
        <f t="shared" si="1"/>
        <v>106854215.42</v>
      </c>
      <c r="E13" s="94">
        <v>42657524.759999998</v>
      </c>
      <c r="F13" s="94">
        <v>42657591.219999999</v>
      </c>
      <c r="G13" s="94">
        <f t="shared" si="2"/>
        <v>64196690.660000004</v>
      </c>
    </row>
    <row r="14" spans="1:7" x14ac:dyDescent="0.2">
      <c r="A14" s="28" t="s">
        <v>37</v>
      </c>
      <c r="B14" s="58">
        <v>5218464.68</v>
      </c>
      <c r="C14" s="93">
        <v>2764459.58</v>
      </c>
      <c r="D14" s="93">
        <f t="shared" si="1"/>
        <v>7982924.2599999998</v>
      </c>
      <c r="E14" s="94">
        <v>3991533.42</v>
      </c>
      <c r="F14" s="94">
        <v>3991533.42</v>
      </c>
      <c r="G14" s="94">
        <f t="shared" si="2"/>
        <v>3991390.84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105</v>
      </c>
      <c r="B16" s="61">
        <f t="shared" ref="B16:G16" si="3">SUM(B17:B23)</f>
        <v>296993894.48000002</v>
      </c>
      <c r="C16" s="66">
        <f t="shared" si="3"/>
        <v>42054695.129999995</v>
      </c>
      <c r="D16" s="66">
        <f t="shared" si="3"/>
        <v>339048589.61000001</v>
      </c>
      <c r="E16" s="66">
        <f t="shared" si="3"/>
        <v>92510731.889999986</v>
      </c>
      <c r="F16" s="66">
        <f t="shared" si="3"/>
        <v>92510731.890000001</v>
      </c>
      <c r="G16" s="66">
        <f t="shared" si="3"/>
        <v>246537857.72000003</v>
      </c>
    </row>
    <row r="17" spans="1:7" x14ac:dyDescent="0.2">
      <c r="A17" s="28" t="s">
        <v>106</v>
      </c>
      <c r="B17" s="60">
        <v>39571040.170000002</v>
      </c>
      <c r="C17" s="95">
        <v>19974.2</v>
      </c>
      <c r="D17" s="95">
        <f t="shared" ref="D17:D23" si="4">B17+C17</f>
        <v>39591014.370000005</v>
      </c>
      <c r="E17" s="96">
        <v>13732538.07</v>
      </c>
      <c r="F17" s="96">
        <v>13574685.27</v>
      </c>
      <c r="G17" s="96">
        <f t="shared" ref="G17:G23" si="5">D17-E17</f>
        <v>25858476.300000004</v>
      </c>
    </row>
    <row r="18" spans="1:7" x14ac:dyDescent="0.2">
      <c r="A18" s="28" t="s">
        <v>107</v>
      </c>
      <c r="B18" s="60">
        <v>218359712.81</v>
      </c>
      <c r="C18" s="95">
        <v>24614225.710000001</v>
      </c>
      <c r="D18" s="95">
        <f t="shared" si="4"/>
        <v>242973938.52000001</v>
      </c>
      <c r="E18" s="96">
        <v>57374252.909999996</v>
      </c>
      <c r="F18" s="96">
        <v>57532105.710000001</v>
      </c>
      <c r="G18" s="96">
        <f t="shared" si="5"/>
        <v>185599685.61000001</v>
      </c>
    </row>
    <row r="19" spans="1:7" x14ac:dyDescent="0.2">
      <c r="A19" s="28" t="s">
        <v>108</v>
      </c>
      <c r="B19" s="60">
        <v>0</v>
      </c>
      <c r="C19" s="95">
        <v>0</v>
      </c>
      <c r="D19" s="95">
        <f t="shared" si="4"/>
        <v>0</v>
      </c>
      <c r="E19" s="96">
        <v>0</v>
      </c>
      <c r="F19" s="96">
        <v>0</v>
      </c>
      <c r="G19" s="96">
        <f t="shared" si="5"/>
        <v>0</v>
      </c>
    </row>
    <row r="20" spans="1:7" x14ac:dyDescent="0.2">
      <c r="A20" s="28" t="s">
        <v>109</v>
      </c>
      <c r="B20" s="60">
        <v>9386670.0500000007</v>
      </c>
      <c r="C20" s="95">
        <v>2941073.49</v>
      </c>
      <c r="D20" s="95">
        <f t="shared" si="4"/>
        <v>12327743.540000001</v>
      </c>
      <c r="E20" s="96">
        <v>4980682.8600000003</v>
      </c>
      <c r="F20" s="96">
        <v>4980682.8600000003</v>
      </c>
      <c r="G20" s="96">
        <f t="shared" si="5"/>
        <v>7347060.6800000006</v>
      </c>
    </row>
    <row r="21" spans="1:7" x14ac:dyDescent="0.2">
      <c r="A21" s="28" t="s">
        <v>110</v>
      </c>
      <c r="B21" s="60">
        <v>1600000</v>
      </c>
      <c r="C21" s="95">
        <v>0</v>
      </c>
      <c r="D21" s="95">
        <f t="shared" si="4"/>
        <v>1600000</v>
      </c>
      <c r="E21" s="96">
        <v>699100</v>
      </c>
      <c r="F21" s="96">
        <v>699100</v>
      </c>
      <c r="G21" s="96">
        <f t="shared" si="5"/>
        <v>900900</v>
      </c>
    </row>
    <row r="22" spans="1:7" x14ac:dyDescent="0.2">
      <c r="A22" s="28" t="s">
        <v>111</v>
      </c>
      <c r="B22" s="60">
        <v>28076471.449999999</v>
      </c>
      <c r="C22" s="95">
        <v>14479421.73</v>
      </c>
      <c r="D22" s="95">
        <f t="shared" si="4"/>
        <v>42555893.18</v>
      </c>
      <c r="E22" s="96">
        <v>15724158.050000001</v>
      </c>
      <c r="F22" s="96">
        <v>15724158.050000001</v>
      </c>
      <c r="G22" s="96">
        <f t="shared" si="5"/>
        <v>26831735.129999999</v>
      </c>
    </row>
    <row r="23" spans="1:7" x14ac:dyDescent="0.2">
      <c r="A23" s="28" t="s">
        <v>112</v>
      </c>
      <c r="B23" s="60">
        <v>0</v>
      </c>
      <c r="C23" s="60">
        <v>0</v>
      </c>
      <c r="D23" s="95">
        <f t="shared" si="4"/>
        <v>0</v>
      </c>
      <c r="E23" s="96">
        <v>0</v>
      </c>
      <c r="F23" s="96">
        <v>0</v>
      </c>
      <c r="G23" s="96">
        <f t="shared" si="5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113</v>
      </c>
      <c r="B25" s="63">
        <f t="shared" ref="B25:G25" si="6">SUM(B26:B34)</f>
        <v>22778403.199999996</v>
      </c>
      <c r="C25" s="66">
        <f t="shared" si="6"/>
        <v>-363801.14</v>
      </c>
      <c r="D25" s="66">
        <f t="shared" si="6"/>
        <v>22414602.059999999</v>
      </c>
      <c r="E25" s="66">
        <f t="shared" si="6"/>
        <v>5560414.6899999995</v>
      </c>
      <c r="F25" s="66">
        <f t="shared" si="6"/>
        <v>5560414.6899999995</v>
      </c>
      <c r="G25" s="66">
        <f t="shared" si="6"/>
        <v>16854187.369999997</v>
      </c>
    </row>
    <row r="26" spans="1:7" x14ac:dyDescent="0.2">
      <c r="A26" s="28" t="s">
        <v>114</v>
      </c>
      <c r="B26" s="62">
        <v>8427814.1899999995</v>
      </c>
      <c r="C26" s="97">
        <v>-339649.21</v>
      </c>
      <c r="D26" s="97">
        <f t="shared" ref="D26:D34" si="7">B26+C26</f>
        <v>8088164.9799999995</v>
      </c>
      <c r="E26" s="98">
        <v>1039414.2</v>
      </c>
      <c r="F26" s="98">
        <v>1039414.2</v>
      </c>
      <c r="G26" s="98">
        <f t="shared" ref="G26:G34" si="8">D26-E26</f>
        <v>7048750.7799999993</v>
      </c>
    </row>
    <row r="27" spans="1:7" x14ac:dyDescent="0.2">
      <c r="A27" s="28" t="s">
        <v>115</v>
      </c>
      <c r="B27" s="62">
        <v>0</v>
      </c>
      <c r="C27" s="97">
        <v>0</v>
      </c>
      <c r="D27" s="97">
        <f t="shared" si="7"/>
        <v>0</v>
      </c>
      <c r="E27" s="98">
        <v>0</v>
      </c>
      <c r="F27" s="98">
        <v>0</v>
      </c>
      <c r="G27" s="98">
        <f t="shared" si="8"/>
        <v>0</v>
      </c>
    </row>
    <row r="28" spans="1:7" x14ac:dyDescent="0.2">
      <c r="A28" s="28" t="s">
        <v>116</v>
      </c>
      <c r="B28" s="62">
        <v>0</v>
      </c>
      <c r="C28" s="97">
        <v>0</v>
      </c>
      <c r="D28" s="97">
        <f t="shared" si="7"/>
        <v>0</v>
      </c>
      <c r="E28" s="98">
        <v>0</v>
      </c>
      <c r="F28" s="98">
        <v>0</v>
      </c>
      <c r="G28" s="98">
        <f t="shared" si="8"/>
        <v>0</v>
      </c>
    </row>
    <row r="29" spans="1:7" x14ac:dyDescent="0.2">
      <c r="A29" s="28" t="s">
        <v>117</v>
      </c>
      <c r="B29" s="62">
        <v>0</v>
      </c>
      <c r="C29" s="97">
        <v>0</v>
      </c>
      <c r="D29" s="97">
        <f t="shared" si="7"/>
        <v>0</v>
      </c>
      <c r="E29" s="98">
        <v>0</v>
      </c>
      <c r="F29" s="98">
        <v>0</v>
      </c>
      <c r="G29" s="98">
        <f t="shared" si="8"/>
        <v>0</v>
      </c>
    </row>
    <row r="30" spans="1:7" x14ac:dyDescent="0.2">
      <c r="A30" s="28" t="s">
        <v>118</v>
      </c>
      <c r="B30" s="62">
        <v>0</v>
      </c>
      <c r="C30" s="97">
        <v>0</v>
      </c>
      <c r="D30" s="97">
        <f t="shared" si="7"/>
        <v>0</v>
      </c>
      <c r="E30" s="98">
        <v>0</v>
      </c>
      <c r="F30" s="98">
        <v>0</v>
      </c>
      <c r="G30" s="98">
        <f t="shared" si="8"/>
        <v>0</v>
      </c>
    </row>
    <row r="31" spans="1:7" x14ac:dyDescent="0.2">
      <c r="A31" s="28" t="s">
        <v>119</v>
      </c>
      <c r="B31" s="62">
        <v>0</v>
      </c>
      <c r="C31" s="97">
        <v>0</v>
      </c>
      <c r="D31" s="97">
        <f t="shared" si="7"/>
        <v>0</v>
      </c>
      <c r="E31" s="98">
        <v>0</v>
      </c>
      <c r="F31" s="98">
        <v>0</v>
      </c>
      <c r="G31" s="98">
        <f t="shared" si="8"/>
        <v>0</v>
      </c>
    </row>
    <row r="32" spans="1:7" x14ac:dyDescent="0.2">
      <c r="A32" s="28" t="s">
        <v>120</v>
      </c>
      <c r="B32" s="62">
        <v>10259537.609999999</v>
      </c>
      <c r="C32" s="97">
        <v>-147565.25</v>
      </c>
      <c r="D32" s="97">
        <f t="shared" si="7"/>
        <v>10111972.359999999</v>
      </c>
      <c r="E32" s="98">
        <v>2231013.06</v>
      </c>
      <c r="F32" s="98">
        <v>2231013.06</v>
      </c>
      <c r="G32" s="98">
        <f t="shared" si="8"/>
        <v>7880959.2999999989</v>
      </c>
    </row>
    <row r="33" spans="1:7" x14ac:dyDescent="0.2">
      <c r="A33" s="28" t="s">
        <v>121</v>
      </c>
      <c r="B33" s="62">
        <v>4091051.4</v>
      </c>
      <c r="C33" s="97">
        <v>123413.32</v>
      </c>
      <c r="D33" s="97">
        <f t="shared" si="7"/>
        <v>4214464.72</v>
      </c>
      <c r="E33" s="98">
        <v>2289987.4300000002</v>
      </c>
      <c r="F33" s="98">
        <v>2289987.4300000002</v>
      </c>
      <c r="G33" s="98">
        <f t="shared" si="8"/>
        <v>1924477.2899999996</v>
      </c>
    </row>
    <row r="34" spans="1:7" x14ac:dyDescent="0.2">
      <c r="A34" s="28" t="s">
        <v>122</v>
      </c>
      <c r="B34" s="62">
        <v>0</v>
      </c>
      <c r="C34" s="97">
        <v>0</v>
      </c>
      <c r="D34" s="97">
        <f t="shared" si="7"/>
        <v>0</v>
      </c>
      <c r="E34" s="98">
        <v>0</v>
      </c>
      <c r="F34" s="98">
        <v>0</v>
      </c>
      <c r="G34" s="98">
        <f t="shared" si="8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123</v>
      </c>
      <c r="B36" s="65">
        <f t="shared" ref="B36:G36" si="9">SUM(B37:B40)</f>
        <v>24900000.600000001</v>
      </c>
      <c r="C36" s="66">
        <f t="shared" si="9"/>
        <v>0</v>
      </c>
      <c r="D36" s="66">
        <f t="shared" si="9"/>
        <v>24900000.600000001</v>
      </c>
      <c r="E36" s="66">
        <f t="shared" si="9"/>
        <v>12449999.939999999</v>
      </c>
      <c r="F36" s="66">
        <f t="shared" si="9"/>
        <v>12449999.939999999</v>
      </c>
      <c r="G36" s="66">
        <f t="shared" si="9"/>
        <v>12450000.660000002</v>
      </c>
    </row>
    <row r="37" spans="1:7" x14ac:dyDescent="0.2">
      <c r="A37" s="28" t="s">
        <v>124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99">
        <f t="shared" ref="G37" si="10">D37-E37</f>
        <v>0</v>
      </c>
    </row>
    <row r="38" spans="1:7" ht="22.5" x14ac:dyDescent="0.2">
      <c r="A38" s="28" t="s">
        <v>125</v>
      </c>
      <c r="B38" s="64">
        <v>24900000.600000001</v>
      </c>
      <c r="C38" s="64">
        <v>0</v>
      </c>
      <c r="D38" s="64">
        <v>24900000.600000001</v>
      </c>
      <c r="E38" s="99">
        <v>12449999.939999999</v>
      </c>
      <c r="F38" s="99">
        <v>12449999.939999999</v>
      </c>
      <c r="G38" s="99">
        <f t="shared" ref="G38:G40" si="11">D38-E38</f>
        <v>12450000.660000002</v>
      </c>
    </row>
    <row r="39" spans="1:7" x14ac:dyDescent="0.2">
      <c r="A39" s="28" t="s">
        <v>126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99">
        <f t="shared" si="11"/>
        <v>0</v>
      </c>
    </row>
    <row r="40" spans="1:7" x14ac:dyDescent="0.2">
      <c r="A40" s="28" t="s">
        <v>127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99">
        <f t="shared" si="11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82</v>
      </c>
      <c r="B42" s="67">
        <f t="shared" ref="B42:G42" si="12">SUM(B6+B16+B25+B36)</f>
        <v>528261041.86000007</v>
      </c>
      <c r="C42" s="67">
        <f t="shared" si="12"/>
        <v>46953295.049999997</v>
      </c>
      <c r="D42" s="67">
        <f t="shared" si="12"/>
        <v>575214336.90999997</v>
      </c>
      <c r="E42" s="67">
        <f t="shared" si="12"/>
        <v>181936786.76999998</v>
      </c>
      <c r="F42" s="67">
        <f t="shared" si="12"/>
        <v>181936766.76999998</v>
      </c>
      <c r="G42" s="67">
        <f t="shared" si="12"/>
        <v>393277550.14000005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2014-02-10T03:37:14Z</dcterms:created>
  <dcterms:modified xsi:type="dcterms:W3CDTF">2022-07-23T00:50:47Z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