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k\COMUDE2022\OFICIOS2022\533 CMD 2022 TESORERIA PUBLICACION 3ER IFT2022\"/>
    </mc:Choice>
  </mc:AlternateContent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Titles" localSheetId="3">ACT!$1:$4</definedName>
    <definedName name="_xlnm.Print_Titles" localSheetId="7">EFE!$1:$4</definedName>
  </definedNames>
  <calcPr calcId="162913"/>
</workbook>
</file>

<file path=xl/calcChain.xml><?xml version="1.0" encoding="utf-8"?>
<calcChain xmlns="http://schemas.openxmlformats.org/spreadsheetml/2006/main"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3" i="62" l="1"/>
  <c r="C48" i="62" s="1"/>
  <c r="C126" i="62" s="1"/>
  <c r="C98" i="60"/>
  <c r="C5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<sst xmlns="http://schemas.openxmlformats.org/spreadsheetml/2006/main" count="952" uniqueCount="675">
  <si>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</si>
  <si>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</si>
  <si>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</si>
  <si>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</si>
  <si>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</si>
  <si>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</si>
  <si>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</si>
  <si>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</si>
  <si>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</si>
  <si>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</si>
  <si>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</si>
  <si>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</si>
  <si>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</si>
  <si>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</si>
  <si>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</si>
  <si>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</si>
  <si>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</si>
  <si>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</si>
  <si>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</si>
  <si>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</si>
  <si>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</si>
  <si>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</si>
  <si>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</si>
  <si>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</si>
  <si>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</si>
  <si>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</si>
  <si>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</si>
  <si>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</si>
  <si>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</si>
  <si>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</si>
  <si>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</si>
  <si>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</si>
  <si>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</si>
  <si>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</si>
  <si>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</si>
  <si>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</si>
  <si>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</si>
  <si>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</si>
  <si>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</si>
  <si>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</si>
  <si>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</si>
  <si>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</si>
  <si>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</si>
  <si>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</si>
  <si>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</si>
  <si>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</si>
  <si>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</si>
  <si>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</si>
  <si>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</si>
  <si>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</si>
  <si>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</si>
  <si>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</si>
  <si>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</si>
  <si>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</si>
  <si>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</si>
  <si>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</si>
  <si>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</si>
  <si>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</si>
  <si>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</si>
  <si>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</si>
  <si>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</si>
  <si>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</si>
  <si>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</si>
  <si>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</si>
  <si>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</si>
  <si>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</si>
  <si>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</si>
  <si>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</si>
  <si>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</si>
  <si>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</si>
  <si>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</si>
  <si>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</si>
  <si>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</si>
  <si>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</si>
  <si>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</si>
  <si>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</si>
  <si>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</si>
  <si>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</si>
  <si>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</si>
  <si>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</si>
  <si>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</si>
  <si>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</si>
  <si>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</si>
  <si>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</si>
  <si>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</si>
  <si>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</si>
  <si>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</si>
  <si>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</si>
  <si>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</si>
  <si>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</si>
  <si>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</si>
  <si>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</si>
  <si>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</si>
  <si>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</si>
  <si>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</si>
  <si>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</si>
  <si>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</si>
  <si>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</si>
  <si>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</si>
  <si>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</si>
  <si>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</si>
  <si>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</si>
  <si>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</si>
  <si>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</si>
  <si>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</si>
  <si>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</si>
  <si>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</si>
  <si>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</si>
  <si>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</si>
  <si>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</si>
  <si>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</si>
  <si>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</si>
  <si>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</si>
  <si>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</si>
  <si>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</si>
  <si>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</si>
  <si>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</si>
  <si>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</si>
  <si>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</si>
  <si>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</si>
  <si>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</si>
  <si>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</si>
  <si>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</si>
  <si>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</si>
  <si>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</si>
  <si>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</si>
  <si>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</si>
  <si>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</si>
  <si>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</si>
  <si>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</si>
  <si>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</si>
  <si>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</si>
  <si>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</si>
  <si>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</si>
  <si>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</si>
  <si>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</si>
  <si>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</si>
  <si>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</si>
  <si>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</si>
  <si>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</si>
  <si>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</si>
  <si>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</si>
  <si>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</si>
  <si>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</si>
  <si>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</si>
  <si>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</si>
  <si>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</si>
  <si>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</si>
  <si>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</si>
  <si>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</si>
  <si>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</si>
  <si>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</si>
  <si>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</si>
  <si>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</si>
  <si>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</si>
  <si>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</si>
  <si>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</si>
  <si>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</si>
  <si>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</si>
  <si>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</si>
  <si>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</si>
  <si>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</si>
  <si>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</si>
  <si>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</si>
  <si>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</si>
  <si>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</si>
  <si>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</si>
  <si>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</si>
  <si>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</si>
  <si>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</si>
  <si>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</si>
  <si>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</si>
  <si>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</si>
  <si>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</si>
  <si>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</si>
  <si>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</si>
  <si>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</si>
  <si>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</si>
  <si>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</si>
  <si>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</si>
  <si>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</si>
  <si>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</si>
  <si>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</si>
  <si>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</si>
  <si>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</si>
  <si>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</si>
  <si>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</si>
  <si>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</si>
  <si>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</si>
  <si>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</si>
  <si>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</si>
  <si>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</si>
  <si>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</si>
  <si>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</si>
  <si>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</si>
  <si>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</si>
  <si>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</si>
  <si>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</si>
  <si>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</si>
  <si>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</si>
  <si>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</si>
  <si>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</si>
  <si>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</si>
  <si>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</si>
  <si>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</si>
  <si>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</si>
  <si>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</si>
  <si>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</si>
  <si>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</si>
  <si>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</si>
  <si>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</si>
  <si>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</si>
  <si>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</si>
  <si>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</si>
  <si>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</si>
  <si>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</si>
  <si>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</si>
  <si>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</si>
  <si>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</si>
  <si>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</si>
  <si>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</si>
  <si>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</si>
  <si>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</si>
  <si>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</si>
  <si>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</si>
  <si>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</si>
  <si>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</si>
  <si>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</si>
  <si>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</si>
  <si>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</si>
  <si>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</si>
  <si>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</si>
  <si>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</si>
  <si>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</si>
  <si>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</si>
  <si>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</si>
  <si>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</si>
  <si>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</si>
  <si>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</si>
  <si>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</si>
  <si>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</si>
  <si>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</si>
  <si>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</si>
  <si>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</si>
  <si>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</si>
  <si>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</si>
  <si>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</si>
  <si>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</si>
  <si>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</si>
  <si>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</si>
  <si>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</si>
  <si>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</si>
  <si>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</si>
  <si>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</si>
  <si>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</si>
  <si>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</si>
  <si>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</si>
  <si>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</si>
  <si>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</si>
  <si>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</si>
  <si>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</si>
  <si>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</si>
  <si>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</si>
  <si>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</si>
  <si>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</si>
  <si>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</si>
  <si>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</si>
  <si>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</si>
  <si>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</si>
  <si>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</si>
  <si>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</si>
  <si>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</si>
  <si>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</si>
  <si>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</si>
  <si>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</si>
  <si>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</si>
  <si>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</si>
  <si>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</si>
  <si>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</si>
  <si>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</si>
  <si>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</si>
  <si>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</si>
  <si>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</si>
  <si>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</si>
  <si>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</si>
  <si>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</si>
  <si>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</si>
  <si>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</si>
  <si>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</si>
  <si>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</si>
  <si>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</si>
  <si>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</si>
  <si>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</si>
  <si>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</si>
  <si>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</si>
  <si>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</si>
  <si>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</si>
  <si>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</si>
  <si>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</si>
  <si>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</si>
  <si>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</si>
  <si>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</si>
  <si>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</si>
  <si>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</si>
  <si>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</si>
  <si>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</si>
  <si>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</si>
  <si>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</si>
  <si>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</si>
  <si>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</si>
  <si>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</si>
  <si>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</si>
  <si>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</si>
  <si>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</si>
  <si>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</si>
  <si>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</si>
  <si>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</si>
  <si>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</si>
  <si>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</si>
  <si>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</si>
  <si>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</si>
  <si>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</si>
  <si>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</si>
  <si>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</si>
  <si>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</si>
  <si>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</si>
  <si>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</si>
  <si>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</si>
  <si>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</si>
  <si>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</si>
  <si>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</si>
  <si>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</si>
  <si>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</si>
  <si>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</si>
  <si>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</si>
  <si>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</si>
  <si>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</si>
  <si>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</si>
  <si>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</si>
  <si>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</si>
  <si>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</si>
  <si>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</si>
  <si>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</si>
  <si>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</si>
  <si>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</si>
  <si>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</si>
  <si>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</si>
  <si>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</si>
  <si>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</si>
  <si>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</si>
  <si>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</si>
  <si>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</si>
  <si>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</si>
  <si>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</si>
  <si>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</si>
  <si>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</si>
  <si>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</si>
  <si>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</si>
  <si>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</si>
  <si>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</si>
  <si>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</si>
  <si>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</si>
  <si>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</si>
  <si>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</si>
  <si>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</si>
  <si>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</si>
  <si>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</si>
  <si>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</si>
  <si>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</si>
  <si>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</si>
  <si>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</si>
  <si>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</si>
  <si>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</si>
  <si>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</si>
  <si>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</si>
  <si>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</si>
  <si>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</si>
  <si>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</si>
  <si>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</si>
  <si>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</si>
  <si>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</si>
  <si>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</si>
  <si>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</si>
  <si>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</si>
  <si>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</si>
  <si>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</si>
  <si>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</si>
  <si>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</si>
  <si>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</si>
  <si>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</si>
  <si>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</si>
  <si>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</si>
  <si>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</si>
  <si>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</si>
  <si>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</si>
  <si>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</si>
  <si>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</si>
  <si>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</si>
  <si>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</si>
  <si>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</si>
  <si>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</si>
  <si>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</si>
  <si>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</si>
  <si>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</si>
  <si>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</si>
  <si>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</si>
  <si>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</si>
  <si>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</si>
  <si>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</si>
  <si>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</si>
  <si>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</si>
  <si>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</si>
  <si>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</si>
  <si>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</si>
  <si>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</si>
  <si>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</si>
  <si>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</si>
  <si>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</si>
  <si>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</si>
  <si>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</si>
  <si>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</si>
  <si>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</si>
  <si>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</si>
  <si>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</si>
  <si>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</si>
  <si>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</si>
  <si>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</si>
  <si>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</si>
  <si>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</si>
  <si>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</si>
  <si>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</si>
  <si>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</si>
  <si>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</si>
  <si>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</si>
  <si>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</si>
  <si>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</si>
  <si>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</si>
  <si>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</si>
  <si>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</si>
  <si>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</si>
  <si>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</si>
  <si>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</si>
  <si>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</si>
  <si>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</si>
  <si>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</si>
  <si>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</si>
  <si>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</si>
  <si>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</si>
  <si>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</si>
  <si>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</si>
  <si>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</si>
  <si>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</si>
  <si>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</si>
  <si>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</si>
  <si>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</si>
  <si>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</si>
  <si>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</si>
  <si>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</si>
  <si>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</si>
  <si>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</si>
  <si>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</si>
  <si>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</si>
  <si>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</si>
  <si>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</si>
  <si>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</si>
  <si>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</si>
  <si>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</si>
  <si>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</si>
  <si>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</si>
  <si>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</si>
  <si>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</si>
  <si>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</si>
  <si>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</si>
  <si>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</si>
  <si>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</si>
  <si>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</si>
  <si>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</si>
  <si>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</si>
  <si>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</si>
  <si>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</si>
  <si>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</si>
  <si>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</si>
  <si>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</si>
  <si>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</si>
  <si>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</si>
  <si>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</si>
  <si>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</si>
  <si>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</si>
  <si>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</si>
  <si>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</si>
  <si>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</si>
  <si>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</si>
  <si>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</si>
  <si>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</si>
  <si>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</si>
  <si>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</si>
  <si>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</si>
  <si>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</si>
  <si>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</si>
  <si>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</si>
  <si>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</si>
  <si>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</si>
  <si>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</si>
  <si>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</si>
  <si>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</si>
  <si>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</si>
  <si>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</si>
  <si>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</si>
  <si>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</si>
  <si>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</si>
  <si>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</si>
  <si>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</si>
  <si>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</si>
  <si>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</si>
  <si>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</si>
  <si>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</si>
  <si>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</si>
  <si>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</si>
  <si>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</si>
  <si>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</si>
  <si>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</si>
  <si>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</si>
  <si>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</si>
  <si>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</si>
  <si>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</si>
  <si>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</si>
  <si>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</si>
  <si>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</si>
  <si>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</si>
  <si>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</si>
  <si>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</si>
  <si>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</si>
  <si>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</si>
  <si>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</si>
  <si>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</si>
  <si>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</si>
  <si>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</si>
  <si>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</si>
  <si>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</si>
  <si>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</si>
  <si>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</si>
  <si>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</si>
  <si>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</si>
  <si>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</si>
  <si>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</si>
  <si>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</si>
  <si>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</si>
  <si>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</si>
  <si>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</si>
  <si>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</si>
  <si>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</si>
  <si>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</si>
  <si>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</si>
  <si>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</si>
  <si>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</si>
  <si>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</si>
  <si>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</si>
  <si>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</si>
  <si>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</si>
  <si>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</si>
  <si>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</si>
  <si>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</si>
  <si>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</si>
  <si>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</si>
  <si>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</si>
  <si>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</si>
  <si>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</si>
  <si>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</si>
  <si>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</si>
  <si>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</si>
  <si>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</si>
  <si>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</si>
  <si>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</si>
  <si>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</si>
  <si>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</si>
  <si>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</si>
  <si>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</si>
  <si>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</si>
  <si>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</si>
  <si>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</si>
  <si>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</si>
  <si>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</si>
  <si>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</si>
  <si>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</si>
  <si>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</si>
  <si>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</si>
  <si>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</si>
  <si>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</si>
  <si>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</si>
  <si>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</si>
  <si>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</si>
  <si>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</si>
  <si>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</si>
  <si>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</si>
  <si>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</si>
  <si>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</si>
  <si>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</si>
  <si>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</si>
  <si>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</si>
  <si>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</si>
  <si>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</si>
  <si>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</si>
  <si>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</si>
  <si>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</si>
  <si>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</si>
  <si>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</si>
  <si>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</si>
  <si>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</si>
  <si>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</si>
  <si>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</si>
  <si>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</si>
  <si>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</si>
  <si>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</si>
  <si>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</si>
  <si>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</si>
  <si>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</si>
  <si>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</si>
  <si>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</si>
  <si>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</si>
  <si>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</si>
  <si>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</si>
  <si>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</si>
  <si>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</si>
  <si>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</si>
  <si>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</si>
  <si>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</si>
  <si>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</si>
  <si>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</si>
  <si>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</si>
  <si>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</si>
  <si>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</si>
  <si>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</si>
  <si>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</si>
  <si>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</si>
  <si>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</si>
  <si>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</si>
  <si>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</si>
  <si>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</si>
  <si>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</si>
  <si>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</si>
  <si>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</si>
  <si>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</si>
  <si>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</si>
  <si>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</si>
  <si>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</si>
  <si>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</si>
  <si>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</si>
  <si>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</si>
  <si>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</si>
  <si>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</si>
  <si>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</si>
  <si>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</si>
  <si>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</si>
  <si>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</si>
  <si>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</si>
  <si>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</si>
  <si>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</si>
  <si>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</si>
  <si>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</si>
  <si>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</si>
  <si>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</si>
  <si>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</si>
  <si>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</si>
  <si>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</si>
  <si>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</si>
  <si>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</si>
  <si>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</si>
  <si>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</si>
  <si>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</si>
  <si>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</si>
  <si>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</si>
  <si>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</si>
  <si>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Comisión Municipal del Deporte de Dolores Hidalgo, CIN</t>
  </si>
  <si>
    <t>Correspondiente del 1 de Enero 30 de Septiembre de 2022</t>
  </si>
  <si>
    <t>_______________________________                         _______________________________ 
C. Vega Aguilar Irma Lucía                                         Profr. Héctor González Chávez
Elabora                                                                           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</si>
</sst>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01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4" fillId="0" borderId="0" xfId="3" applyFont="1" applyFill="1" applyBorder="1" applyAlignment="1" applyProtection="1">
      <alignment wrapText="1"/>
      <protection locked="0"/>
    </xf>
    <xf numFmtId="43" fontId="12" fillId="8" borderId="1" xfId="18" applyFont="1" applyFill="1" applyBorder="1" applyAlignment="1">
      <alignment horizontal="right" vertical="center" wrapText="1" indent="1"/>
    </xf>
    <xf numFmtId="0" fontId="8" fillId="0" borderId="0" xfId="10" applyFont="1" applyAlignment="1">
      <alignment wrapText="1"/>
    </xf>
    <xf numFmtId="0" fontId="4" fillId="0" borderId="0" xfId="3" applyFont="1" applyFill="1" applyBorder="1" applyAlignment="1" applyProtection="1">
      <alignment vertical="top" wrapText="1"/>
      <protection locked="0"/>
    </xf>
    <xf numFmtId="43" fontId="3" fillId="0" borderId="1" xfId="18" applyFont="1" applyFill="1" applyBorder="1" applyAlignment="1">
      <alignment horizontal="right" vertical="center" wrapText="1" indent="1"/>
    </xf>
    <xf numFmtId="43" fontId="12" fillId="8" borderId="1" xfId="18" applyFont="1" applyFill="1" applyBorder="1" applyAlignment="1">
      <alignment horizontal="right" vertical="center"/>
    </xf>
    <xf numFmtId="43" fontId="12" fillId="0" borderId="9" xfId="18" applyFont="1" applyFill="1" applyBorder="1" applyAlignment="1">
      <alignment horizontal="right" vertical="center"/>
    </xf>
    <xf numFmtId="43" fontId="12" fillId="0" borderId="1" xfId="18" applyFont="1" applyFill="1" applyBorder="1" applyAlignment="1">
      <alignment horizontal="right" vertical="center" wrapText="1" indent="1"/>
    </xf>
    <xf numFmtId="0" fontId="8" fillId="0" borderId="0" xfId="10" applyFont="1" applyAlignment="1">
      <alignment horizontal="center" wrapTex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center" vertical="top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D16" sqref="D1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72" t="s">
        <v>672</v>
      </c>
      <c r="B1" s="172"/>
      <c r="C1" s="17"/>
      <c r="D1" s="14" t="s">
        <v>614</v>
      </c>
      <c r="E1" s="15">
        <v>2022</v>
      </c>
    </row>
    <row r="2" spans="1:5" ht="18.95" customHeight="1" x14ac:dyDescent="0.2">
      <c r="A2" s="173" t="s">
        <v>613</v>
      </c>
      <c r="B2" s="173"/>
      <c r="C2" s="36"/>
      <c r="D2" s="14" t="s">
        <v>615</v>
      </c>
      <c r="E2" s="17" t="s">
        <v>620</v>
      </c>
    </row>
    <row r="3" spans="1:5" ht="18.95" customHeight="1" x14ac:dyDescent="0.2">
      <c r="A3" s="174" t="s">
        <v>673</v>
      </c>
      <c r="B3" s="174"/>
      <c r="C3" s="17"/>
      <c r="D3" s="14" t="s">
        <v>616</v>
      </c>
      <c r="E3" s="15">
        <v>3</v>
      </c>
    </row>
    <row r="4" spans="1:5" s="92" customFormat="1" ht="18.95" customHeight="1" x14ac:dyDescent="0.2">
      <c r="A4" s="174" t="s">
        <v>635</v>
      </c>
      <c r="B4" s="174"/>
      <c r="C4" s="174"/>
      <c r="D4" s="174"/>
      <c r="E4" s="174"/>
    </row>
    <row r="5" spans="1:5" ht="15" customHeight="1" x14ac:dyDescent="0.2">
      <c r="A5" s="137" t="s">
        <v>41</v>
      </c>
      <c r="B5" s="136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3" t="s">
        <v>577</v>
      </c>
      <c r="B24" s="94" t="s">
        <v>306</v>
      </c>
    </row>
    <row r="25" spans="1:2" x14ac:dyDescent="0.2">
      <c r="A25" s="93" t="s">
        <v>578</v>
      </c>
      <c r="B25" s="94" t="s">
        <v>579</v>
      </c>
    </row>
    <row r="26" spans="1:2" s="92" customFormat="1" x14ac:dyDescent="0.2">
      <c r="A26" s="93" t="s">
        <v>580</v>
      </c>
      <c r="B26" s="94" t="s">
        <v>343</v>
      </c>
    </row>
    <row r="27" spans="1:2" x14ac:dyDescent="0.2">
      <c r="A27" s="93" t="s">
        <v>581</v>
      </c>
      <c r="B27" s="94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636</v>
      </c>
    </row>
    <row r="41" spans="1:2" ht="12" thickBot="1" x14ac:dyDescent="0.25">
      <c r="A41" s="11"/>
      <c r="B41" s="12"/>
    </row>
    <row r="44" spans="1:2" x14ac:dyDescent="0.2">
      <c r="B44" s="92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showGridLines="0" topLeftCell="A10" workbookViewId="0">
      <selection activeCell="B25" sqref="B25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8" t="s">
        <v>672</v>
      </c>
      <c r="B1" s="179"/>
      <c r="C1" s="180"/>
    </row>
    <row r="2" spans="1:3" s="37" customFormat="1" ht="18" customHeight="1" x14ac:dyDescent="0.25">
      <c r="A2" s="181" t="s">
        <v>625</v>
      </c>
      <c r="B2" s="182"/>
      <c r="C2" s="183"/>
    </row>
    <row r="3" spans="1:3" s="37" customFormat="1" ht="18" customHeight="1" x14ac:dyDescent="0.25">
      <c r="A3" s="181" t="s">
        <v>673</v>
      </c>
      <c r="B3" s="184"/>
      <c r="C3" s="183"/>
    </row>
    <row r="4" spans="1:3" s="40" customFormat="1" ht="18" customHeight="1" x14ac:dyDescent="0.2">
      <c r="A4" s="185" t="s">
        <v>626</v>
      </c>
      <c r="B4" s="186"/>
      <c r="C4" s="187"/>
    </row>
    <row r="5" spans="1:3" s="38" customFormat="1" x14ac:dyDescent="0.2">
      <c r="A5" s="58" t="s">
        <v>525</v>
      </c>
      <c r="B5" s="58"/>
      <c r="C5" s="164">
        <v>1562643.97</v>
      </c>
    </row>
    <row r="6" spans="1:3" x14ac:dyDescent="0.2">
      <c r="A6" s="59"/>
      <c r="B6" s="60"/>
      <c r="C6" s="61"/>
    </row>
    <row r="7" spans="1:3" x14ac:dyDescent="0.2">
      <c r="A7" s="68" t="s">
        <v>526</v>
      </c>
      <c r="B7" s="68"/>
      <c r="C7" s="144">
        <f>SUM(C8:C13)</f>
        <v>0</v>
      </c>
    </row>
    <row r="8" spans="1:3" x14ac:dyDescent="0.2">
      <c r="A8" s="76" t="s">
        <v>527</v>
      </c>
      <c r="B8" s="75" t="s">
        <v>344</v>
      </c>
      <c r="C8" s="145">
        <v>0</v>
      </c>
    </row>
    <row r="9" spans="1:3" x14ac:dyDescent="0.2">
      <c r="A9" s="62" t="s">
        <v>528</v>
      </c>
      <c r="B9" s="63" t="s">
        <v>537</v>
      </c>
      <c r="C9" s="145">
        <v>0</v>
      </c>
    </row>
    <row r="10" spans="1:3" x14ac:dyDescent="0.2">
      <c r="A10" s="62" t="s">
        <v>529</v>
      </c>
      <c r="B10" s="63" t="s">
        <v>352</v>
      </c>
      <c r="C10" s="145">
        <v>0</v>
      </c>
    </row>
    <row r="11" spans="1:3" x14ac:dyDescent="0.2">
      <c r="A11" s="62" t="s">
        <v>530</v>
      </c>
      <c r="B11" s="63" t="s">
        <v>353</v>
      </c>
      <c r="C11" s="145">
        <v>0</v>
      </c>
    </row>
    <row r="12" spans="1:3" x14ac:dyDescent="0.2">
      <c r="A12" s="62" t="s">
        <v>531</v>
      </c>
      <c r="B12" s="63" t="s">
        <v>354</v>
      </c>
      <c r="C12" s="145">
        <v>0</v>
      </c>
    </row>
    <row r="13" spans="1:3" x14ac:dyDescent="0.2">
      <c r="A13" s="64" t="s">
        <v>532</v>
      </c>
      <c r="B13" s="65" t="s">
        <v>533</v>
      </c>
      <c r="C13" s="145">
        <v>0</v>
      </c>
    </row>
    <row r="14" spans="1:3" x14ac:dyDescent="0.2">
      <c r="A14" s="74"/>
      <c r="B14" s="66"/>
      <c r="C14" s="67"/>
    </row>
    <row r="15" spans="1:3" x14ac:dyDescent="0.2">
      <c r="A15" s="68" t="s">
        <v>83</v>
      </c>
      <c r="B15" s="60"/>
      <c r="C15" s="144">
        <f>SUM(C16:C18)</f>
        <v>0</v>
      </c>
    </row>
    <row r="16" spans="1:3" x14ac:dyDescent="0.2">
      <c r="A16" s="69">
        <v>3.1</v>
      </c>
      <c r="B16" s="63" t="s">
        <v>536</v>
      </c>
      <c r="C16" s="145">
        <v>0</v>
      </c>
    </row>
    <row r="17" spans="1:3" x14ac:dyDescent="0.2">
      <c r="A17" s="70">
        <v>3.2</v>
      </c>
      <c r="B17" s="63" t="s">
        <v>534</v>
      </c>
      <c r="C17" s="145">
        <v>0</v>
      </c>
    </row>
    <row r="18" spans="1:3" x14ac:dyDescent="0.2">
      <c r="A18" s="70">
        <v>3.3</v>
      </c>
      <c r="B18" s="65" t="s">
        <v>535</v>
      </c>
      <c r="C18" s="146">
        <v>0</v>
      </c>
    </row>
    <row r="19" spans="1:3" x14ac:dyDescent="0.2">
      <c r="A19" s="59"/>
      <c r="B19" s="71"/>
      <c r="C19" s="72"/>
    </row>
    <row r="20" spans="1:3" x14ac:dyDescent="0.2">
      <c r="A20" s="73" t="s">
        <v>82</v>
      </c>
      <c r="B20" s="73"/>
      <c r="C20" s="164">
        <f>C5+C7-C15</f>
        <v>1562643.97</v>
      </c>
    </row>
    <row r="22" spans="1:3" ht="22.5" x14ac:dyDescent="0.2">
      <c r="B22" s="165" t="s">
        <v>637</v>
      </c>
    </row>
    <row r="24" spans="1:3" ht="12.75" customHeight="1" x14ac:dyDescent="0.2">
      <c r="A24" s="166"/>
      <c r="B24" s="166"/>
      <c r="C24" s="166"/>
    </row>
    <row r="25" spans="1:3" ht="11.25" customHeight="1" x14ac:dyDescent="0.2">
      <c r="A25" s="166"/>
      <c r="B25" s="166"/>
      <c r="C25" s="166"/>
    </row>
    <row r="26" spans="1:3" ht="11.25" customHeight="1" x14ac:dyDescent="0.2">
      <c r="A26" s="166"/>
      <c r="B26" s="166"/>
      <c r="C26" s="166"/>
    </row>
    <row r="27" spans="1:3" ht="11.25" customHeight="1" x14ac:dyDescent="0.2">
      <c r="A27" s="166"/>
      <c r="B27" s="166"/>
      <c r="C27" s="166"/>
    </row>
    <row r="28" spans="1:3" ht="11.25" customHeight="1" x14ac:dyDescent="0.2">
      <c r="A28" s="166"/>
      <c r="B28" s="166"/>
      <c r="C28" s="166"/>
    </row>
    <row r="29" spans="1:3" ht="11.25" customHeight="1" x14ac:dyDescent="0.2">
      <c r="A29" s="166"/>
      <c r="B29" s="166"/>
      <c r="C29" s="166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8"/>
  <sheetViews>
    <sheetView showGridLines="0" workbookViewId="0">
      <selection activeCell="A28" sqref="A1:XFD1048576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8" t="s">
        <v>672</v>
      </c>
      <c r="B1" s="189"/>
      <c r="C1" s="190"/>
    </row>
    <row r="2" spans="1:3" s="41" customFormat="1" ht="18.95" customHeight="1" x14ac:dyDescent="0.25">
      <c r="A2" s="191" t="s">
        <v>627</v>
      </c>
      <c r="B2" s="192"/>
      <c r="C2" s="193"/>
    </row>
    <row r="3" spans="1:3" s="41" customFormat="1" ht="18.95" customHeight="1" x14ac:dyDescent="0.25">
      <c r="A3" s="191" t="s">
        <v>673</v>
      </c>
      <c r="B3" s="194"/>
      <c r="C3" s="193"/>
    </row>
    <row r="4" spans="1:3" s="42" customFormat="1" x14ac:dyDescent="0.2">
      <c r="A4" s="185" t="s">
        <v>626</v>
      </c>
      <c r="B4" s="186"/>
      <c r="C4" s="187"/>
    </row>
    <row r="5" spans="1:3" x14ac:dyDescent="0.2">
      <c r="A5" s="83" t="s">
        <v>538</v>
      </c>
      <c r="B5" s="58"/>
      <c r="C5" s="168">
        <v>1353320.74</v>
      </c>
    </row>
    <row r="6" spans="1:3" x14ac:dyDescent="0.2">
      <c r="A6" s="78"/>
      <c r="B6" s="60"/>
      <c r="C6" s="169"/>
    </row>
    <row r="7" spans="1:3" x14ac:dyDescent="0.2">
      <c r="A7" s="68" t="s">
        <v>539</v>
      </c>
      <c r="B7" s="79"/>
      <c r="C7" s="170">
        <f>SUM(C8:C28)</f>
        <v>9278.84</v>
      </c>
    </row>
    <row r="8" spans="1:3" x14ac:dyDescent="0.2">
      <c r="A8" s="127">
        <v>2.1</v>
      </c>
      <c r="B8" s="84" t="s">
        <v>372</v>
      </c>
      <c r="C8" s="147">
        <v>0</v>
      </c>
    </row>
    <row r="9" spans="1:3" x14ac:dyDescent="0.2">
      <c r="A9" s="127">
        <v>2.2000000000000002</v>
      </c>
      <c r="B9" s="84" t="s">
        <v>369</v>
      </c>
      <c r="C9" s="147">
        <v>0</v>
      </c>
    </row>
    <row r="10" spans="1:3" x14ac:dyDescent="0.2">
      <c r="A10" s="89">
        <v>2.2999999999999998</v>
      </c>
      <c r="B10" s="77" t="s">
        <v>239</v>
      </c>
      <c r="C10" s="147">
        <v>0</v>
      </c>
    </row>
    <row r="11" spans="1:3" x14ac:dyDescent="0.2">
      <c r="A11" s="89">
        <v>2.4</v>
      </c>
      <c r="B11" s="77" t="s">
        <v>240</v>
      </c>
      <c r="C11" s="167">
        <v>9278.84</v>
      </c>
    </row>
    <row r="12" spans="1:3" x14ac:dyDescent="0.2">
      <c r="A12" s="89">
        <v>2.5</v>
      </c>
      <c r="B12" s="77" t="s">
        <v>241</v>
      </c>
      <c r="C12" s="147">
        <v>0</v>
      </c>
    </row>
    <row r="13" spans="1:3" x14ac:dyDescent="0.2">
      <c r="A13" s="89">
        <v>2.6</v>
      </c>
      <c r="B13" s="77" t="s">
        <v>242</v>
      </c>
      <c r="C13" s="147">
        <v>0</v>
      </c>
    </row>
    <row r="14" spans="1:3" x14ac:dyDescent="0.2">
      <c r="A14" s="89">
        <v>2.7</v>
      </c>
      <c r="B14" s="77" t="s">
        <v>243</v>
      </c>
      <c r="C14" s="147">
        <v>0</v>
      </c>
    </row>
    <row r="15" spans="1:3" x14ac:dyDescent="0.2">
      <c r="A15" s="89">
        <v>2.8</v>
      </c>
      <c r="B15" s="77" t="s">
        <v>244</v>
      </c>
      <c r="C15" s="147">
        <v>0</v>
      </c>
    </row>
    <row r="16" spans="1:3" x14ac:dyDescent="0.2">
      <c r="A16" s="89">
        <v>2.9</v>
      </c>
      <c r="B16" s="77" t="s">
        <v>246</v>
      </c>
      <c r="C16" s="147">
        <v>0</v>
      </c>
    </row>
    <row r="17" spans="1:3" x14ac:dyDescent="0.2">
      <c r="A17" s="89" t="s">
        <v>540</v>
      </c>
      <c r="B17" s="77" t="s">
        <v>541</v>
      </c>
      <c r="C17" s="147">
        <v>0</v>
      </c>
    </row>
    <row r="18" spans="1:3" x14ac:dyDescent="0.2">
      <c r="A18" s="89" t="s">
        <v>570</v>
      </c>
      <c r="B18" s="77" t="s">
        <v>248</v>
      </c>
      <c r="C18" s="147">
        <v>0</v>
      </c>
    </row>
    <row r="19" spans="1:3" x14ac:dyDescent="0.2">
      <c r="A19" s="89" t="s">
        <v>571</v>
      </c>
      <c r="B19" s="77" t="s">
        <v>542</v>
      </c>
      <c r="C19" s="147">
        <v>0</v>
      </c>
    </row>
    <row r="20" spans="1:3" x14ac:dyDescent="0.2">
      <c r="A20" s="89" t="s">
        <v>572</v>
      </c>
      <c r="B20" s="77" t="s">
        <v>543</v>
      </c>
      <c r="C20" s="147">
        <v>0</v>
      </c>
    </row>
    <row r="21" spans="1:3" x14ac:dyDescent="0.2">
      <c r="A21" s="89" t="s">
        <v>573</v>
      </c>
      <c r="B21" s="77" t="s">
        <v>544</v>
      </c>
      <c r="C21" s="147">
        <v>0</v>
      </c>
    </row>
    <row r="22" spans="1:3" x14ac:dyDescent="0.2">
      <c r="A22" s="89" t="s">
        <v>545</v>
      </c>
      <c r="B22" s="77" t="s">
        <v>546</v>
      </c>
      <c r="C22" s="147"/>
    </row>
    <row r="23" spans="1:3" x14ac:dyDescent="0.2">
      <c r="A23" s="89" t="s">
        <v>547</v>
      </c>
      <c r="B23" s="77" t="s">
        <v>548</v>
      </c>
      <c r="C23" s="147">
        <v>0</v>
      </c>
    </row>
    <row r="24" spans="1:3" x14ac:dyDescent="0.2">
      <c r="A24" s="89" t="s">
        <v>549</v>
      </c>
      <c r="B24" s="77" t="s">
        <v>550</v>
      </c>
      <c r="C24" s="147">
        <v>0</v>
      </c>
    </row>
    <row r="25" spans="1:3" x14ac:dyDescent="0.2">
      <c r="A25" s="89" t="s">
        <v>551</v>
      </c>
      <c r="B25" s="77" t="s">
        <v>552</v>
      </c>
      <c r="C25" s="147">
        <v>0</v>
      </c>
    </row>
    <row r="26" spans="1:3" x14ac:dyDescent="0.2">
      <c r="A26" s="89" t="s">
        <v>553</v>
      </c>
      <c r="B26" s="77" t="s">
        <v>554</v>
      </c>
      <c r="C26" s="147"/>
    </row>
    <row r="27" spans="1:3" x14ac:dyDescent="0.2">
      <c r="A27" s="89" t="s">
        <v>555</v>
      </c>
      <c r="B27" s="77" t="s">
        <v>556</v>
      </c>
      <c r="C27" s="147">
        <v>0</v>
      </c>
    </row>
    <row r="28" spans="1:3" x14ac:dyDescent="0.2">
      <c r="A28" s="89" t="s">
        <v>557</v>
      </c>
      <c r="B28" s="84" t="s">
        <v>558</v>
      </c>
      <c r="C28" s="147">
        <v>0</v>
      </c>
    </row>
    <row r="29" spans="1:3" x14ac:dyDescent="0.2">
      <c r="A29" s="90"/>
      <c r="B29" s="85"/>
      <c r="C29" s="86"/>
    </row>
    <row r="30" spans="1:3" x14ac:dyDescent="0.2">
      <c r="A30" s="87" t="s">
        <v>559</v>
      </c>
      <c r="B30" s="88"/>
      <c r="C30" s="148">
        <f>SUM(C31:C37)</f>
        <v>0</v>
      </c>
    </row>
    <row r="31" spans="1:3" x14ac:dyDescent="0.2">
      <c r="A31" s="89" t="s">
        <v>560</v>
      </c>
      <c r="B31" s="77" t="s">
        <v>441</v>
      </c>
      <c r="C31" s="147">
        <v>0</v>
      </c>
    </row>
    <row r="32" spans="1:3" x14ac:dyDescent="0.2">
      <c r="A32" s="89" t="s">
        <v>561</v>
      </c>
      <c r="B32" s="77" t="s">
        <v>80</v>
      </c>
      <c r="C32" s="147">
        <v>0</v>
      </c>
    </row>
    <row r="33" spans="1:3" x14ac:dyDescent="0.2">
      <c r="A33" s="89" t="s">
        <v>562</v>
      </c>
      <c r="B33" s="77" t="s">
        <v>451</v>
      </c>
      <c r="C33" s="147">
        <v>0</v>
      </c>
    </row>
    <row r="34" spans="1:3" x14ac:dyDescent="0.2">
      <c r="A34" s="89" t="s">
        <v>563</v>
      </c>
      <c r="B34" s="77" t="s">
        <v>564</v>
      </c>
      <c r="C34" s="147">
        <v>0</v>
      </c>
    </row>
    <row r="35" spans="1:3" x14ac:dyDescent="0.2">
      <c r="A35" s="89" t="s">
        <v>565</v>
      </c>
      <c r="B35" s="77" t="s">
        <v>566</v>
      </c>
      <c r="C35" s="147">
        <v>0</v>
      </c>
    </row>
    <row r="36" spans="1:3" x14ac:dyDescent="0.2">
      <c r="A36" s="89" t="s">
        <v>567</v>
      </c>
      <c r="B36" s="77" t="s">
        <v>459</v>
      </c>
      <c r="C36" s="147">
        <v>0</v>
      </c>
    </row>
    <row r="37" spans="1:3" x14ac:dyDescent="0.2">
      <c r="A37" s="89" t="s">
        <v>568</v>
      </c>
      <c r="B37" s="84" t="s">
        <v>569</v>
      </c>
      <c r="C37" s="149">
        <v>0</v>
      </c>
    </row>
    <row r="38" spans="1:3" x14ac:dyDescent="0.2">
      <c r="A38" s="78"/>
      <c r="B38" s="80"/>
      <c r="C38" s="81"/>
    </row>
    <row r="39" spans="1:3" x14ac:dyDescent="0.2">
      <c r="A39" s="82" t="s">
        <v>84</v>
      </c>
      <c r="B39" s="58"/>
      <c r="C39" s="164">
        <f>C5-C7+C30</f>
        <v>1344041.9</v>
      </c>
    </row>
    <row r="41" spans="1:3" ht="22.5" x14ac:dyDescent="0.2">
      <c r="B41" s="171" t="s">
        <v>637</v>
      </c>
    </row>
    <row r="43" spans="1:3" x14ac:dyDescent="0.2">
      <c r="A43" s="195" t="s">
        <v>674</v>
      </c>
      <c r="B43" s="195"/>
      <c r="C43" s="195"/>
    </row>
    <row r="44" spans="1:3" x14ac:dyDescent="0.2">
      <c r="A44" s="195"/>
      <c r="B44" s="195"/>
      <c r="C44" s="195"/>
    </row>
    <row r="45" spans="1:3" x14ac:dyDescent="0.2">
      <c r="A45" s="195"/>
      <c r="B45" s="195"/>
      <c r="C45" s="195"/>
    </row>
    <row r="46" spans="1:3" x14ac:dyDescent="0.2">
      <c r="A46" s="195"/>
      <c r="B46" s="195"/>
      <c r="C46" s="195"/>
    </row>
    <row r="47" spans="1:3" x14ac:dyDescent="0.2">
      <c r="A47" s="195"/>
      <c r="B47" s="195"/>
      <c r="C47" s="195"/>
    </row>
    <row r="48" spans="1:3" x14ac:dyDescent="0.2">
      <c r="A48" s="195"/>
      <c r="B48" s="195"/>
      <c r="C48" s="195"/>
    </row>
  </sheetData>
  <mergeCells count="5">
    <mergeCell ref="A1:C1"/>
    <mergeCell ref="A2:C2"/>
    <mergeCell ref="A3:C3"/>
    <mergeCell ref="A4:C4"/>
    <mergeCell ref="A43:C48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workbookViewId="0">
      <selection activeCell="B61" sqref="B6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7" t="s">
        <v>672</v>
      </c>
      <c r="B1" s="196"/>
      <c r="C1" s="196"/>
      <c r="D1" s="196"/>
      <c r="E1" s="196"/>
      <c r="F1" s="196"/>
      <c r="G1" s="27" t="s">
        <v>617</v>
      </c>
      <c r="H1" s="28">
        <v>2022</v>
      </c>
    </row>
    <row r="2" spans="1:10" ht="18.95" customHeight="1" x14ac:dyDescent="0.2">
      <c r="A2" s="177" t="s">
        <v>628</v>
      </c>
      <c r="B2" s="196"/>
      <c r="C2" s="196"/>
      <c r="D2" s="196"/>
      <c r="E2" s="196"/>
      <c r="F2" s="196"/>
      <c r="G2" s="27" t="s">
        <v>618</v>
      </c>
      <c r="H2" s="28" t="s">
        <v>620</v>
      </c>
    </row>
    <row r="3" spans="1:10" ht="18.95" customHeight="1" x14ac:dyDescent="0.2">
      <c r="A3" s="197" t="s">
        <v>673</v>
      </c>
      <c r="B3" s="198"/>
      <c r="C3" s="198"/>
      <c r="D3" s="198"/>
      <c r="E3" s="198"/>
      <c r="F3" s="198"/>
      <c r="G3" s="27" t="s">
        <v>619</v>
      </c>
      <c r="H3" s="28">
        <v>3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1900000</v>
      </c>
      <c r="E40" s="34">
        <v>0</v>
      </c>
      <c r="F40" s="34">
        <f t="shared" si="0"/>
        <v>1900000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2110287.9700000002</v>
      </c>
      <c r="E41" s="34">
        <v>-2995288</v>
      </c>
      <c r="F41" s="34">
        <f t="shared" si="0"/>
        <v>-885000.0299999998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1095288</v>
      </c>
      <c r="E42" s="34">
        <v>-547644</v>
      </c>
      <c r="F42" s="34">
        <f t="shared" si="0"/>
        <v>547644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1562643.97</v>
      </c>
      <c r="E43" s="34">
        <v>-1562643.97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0</v>
      </c>
      <c r="E44" s="34">
        <v>-1562643.97</v>
      </c>
      <c r="F44" s="34">
        <f t="shared" si="0"/>
        <v>-1562643.97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-1900000</v>
      </c>
      <c r="F45" s="34">
        <f t="shared" si="0"/>
        <v>-1900000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5805221.2699999996</v>
      </c>
      <c r="E46" s="34">
        <v>-5252091.59</v>
      </c>
      <c r="F46" s="34">
        <f t="shared" si="0"/>
        <v>553129.6799999997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1463062.95</v>
      </c>
      <c r="E47" s="34">
        <v>-2010706.95</v>
      </c>
      <c r="F47" s="34">
        <f t="shared" si="0"/>
        <v>-547644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5142349.38</v>
      </c>
      <c r="E48" s="34">
        <v>-4601155.8</v>
      </c>
      <c r="F48" s="34">
        <f t="shared" si="0"/>
        <v>541193.58000000007</v>
      </c>
    </row>
    <row r="49" spans="1:10" x14ac:dyDescent="0.2">
      <c r="A49" s="29">
        <v>8250</v>
      </c>
      <c r="B49" s="29" t="s">
        <v>87</v>
      </c>
      <c r="C49" s="34">
        <v>0</v>
      </c>
      <c r="D49" s="34">
        <v>4059360.22</v>
      </c>
      <c r="E49" s="34">
        <v>-4058758.22</v>
      </c>
      <c r="F49" s="34">
        <f t="shared" si="0"/>
        <v>602</v>
      </c>
    </row>
    <row r="50" spans="1:10" x14ac:dyDescent="0.2">
      <c r="A50" s="29">
        <v>8260</v>
      </c>
      <c r="B50" s="29" t="s">
        <v>86</v>
      </c>
      <c r="C50" s="34">
        <v>0</v>
      </c>
      <c r="D50" s="34">
        <v>4058156.22</v>
      </c>
      <c r="E50" s="34">
        <v>-4058156.22</v>
      </c>
      <c r="F50" s="34">
        <f t="shared" si="0"/>
        <v>0</v>
      </c>
    </row>
    <row r="51" spans="1:10" x14ac:dyDescent="0.2">
      <c r="A51" s="29">
        <v>8270</v>
      </c>
      <c r="B51" s="29" t="s">
        <v>85</v>
      </c>
      <c r="C51" s="34">
        <v>0</v>
      </c>
      <c r="D51" s="34">
        <v>2705437.48</v>
      </c>
      <c r="E51" s="34">
        <v>-1352718.74</v>
      </c>
      <c r="F51" s="34">
        <f t="shared" si="0"/>
        <v>1352718.74</v>
      </c>
    </row>
    <row r="53" spans="1:10" x14ac:dyDescent="0.2">
      <c r="B53" s="29" t="s">
        <v>637</v>
      </c>
    </row>
    <row r="55" spans="1:10" ht="11.25" customHeight="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</row>
    <row r="56" spans="1:10" ht="11.25" customHeight="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</row>
    <row r="57" spans="1:10" ht="11.25" customHeight="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</row>
    <row r="58" spans="1:10" ht="11.25" customHeight="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</row>
    <row r="59" spans="1:10" ht="11.25" customHeight="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fitToHeight="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opLeftCell="A13" zoomScaleNormal="100" zoomScaleSheetLayoutView="100" workbookViewId="0">
      <selection activeCell="F27" sqref="F27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4" t="s">
        <v>50</v>
      </c>
      <c r="C1" s="115"/>
      <c r="D1" s="115"/>
      <c r="E1" s="116"/>
    </row>
    <row r="2" spans="1:8" ht="15" customHeight="1" x14ac:dyDescent="0.2">
      <c r="A2" s="2" t="s">
        <v>31</v>
      </c>
    </row>
    <row r="3" spans="1:8" x14ac:dyDescent="0.2">
      <c r="A3" s="1"/>
    </row>
    <row r="4" spans="1:8" s="118" customFormat="1" x14ac:dyDescent="0.2">
      <c r="A4" s="117" t="s">
        <v>33</v>
      </c>
    </row>
    <row r="5" spans="1:8" s="118" customFormat="1" ht="39.950000000000003" customHeight="1" x14ac:dyDescent="0.2">
      <c r="A5" s="199" t="s">
        <v>34</v>
      </c>
      <c r="B5" s="199"/>
      <c r="C5" s="199"/>
      <c r="D5" s="199"/>
      <c r="E5" s="199"/>
      <c r="H5" s="119"/>
    </row>
    <row r="6" spans="1:8" s="118" customFormat="1" x14ac:dyDescent="0.2">
      <c r="A6" s="120"/>
      <c r="B6" s="120"/>
      <c r="C6" s="120"/>
      <c r="D6" s="120"/>
      <c r="H6" s="119"/>
    </row>
    <row r="7" spans="1:8" s="118" customFormat="1" ht="12.75" x14ac:dyDescent="0.2">
      <c r="A7" s="119" t="s">
        <v>35</v>
      </c>
      <c r="B7" s="119"/>
      <c r="C7" s="119"/>
      <c r="D7" s="119"/>
    </row>
    <row r="8" spans="1:8" s="118" customFormat="1" x14ac:dyDescent="0.2">
      <c r="A8" s="119"/>
      <c r="B8" s="119"/>
      <c r="C8" s="119"/>
      <c r="D8" s="119"/>
    </row>
    <row r="9" spans="1:8" s="118" customFormat="1" x14ac:dyDescent="0.2">
      <c r="A9" s="133" t="s">
        <v>125</v>
      </c>
      <c r="B9" s="119"/>
      <c r="C9" s="119"/>
      <c r="D9" s="119"/>
    </row>
    <row r="10" spans="1:8" s="118" customFormat="1" ht="26.1" customHeight="1" x14ac:dyDescent="0.2">
      <c r="A10" s="121" t="s">
        <v>600</v>
      </c>
      <c r="B10" s="200" t="s">
        <v>36</v>
      </c>
      <c r="C10" s="200"/>
      <c r="D10" s="200"/>
      <c r="E10" s="200"/>
    </row>
    <row r="11" spans="1:8" s="118" customFormat="1" ht="12.95" customHeight="1" x14ac:dyDescent="0.2">
      <c r="A11" s="122" t="s">
        <v>601</v>
      </c>
      <c r="B11" s="123" t="s">
        <v>37</v>
      </c>
      <c r="C11" s="123"/>
      <c r="D11" s="123"/>
      <c r="E11" s="123"/>
    </row>
    <row r="12" spans="1:8" s="118" customFormat="1" ht="26.1" customHeight="1" x14ac:dyDescent="0.2">
      <c r="A12" s="122" t="s">
        <v>602</v>
      </c>
      <c r="B12" s="200" t="s">
        <v>38</v>
      </c>
      <c r="C12" s="200"/>
      <c r="D12" s="200"/>
      <c r="E12" s="200"/>
    </row>
    <row r="13" spans="1:8" s="118" customFormat="1" ht="26.1" customHeight="1" x14ac:dyDescent="0.2">
      <c r="A13" s="122" t="s">
        <v>603</v>
      </c>
      <c r="B13" s="200" t="s">
        <v>39</v>
      </c>
      <c r="C13" s="200"/>
      <c r="D13" s="200"/>
      <c r="E13" s="200"/>
    </row>
    <row r="14" spans="1:8" s="118" customFormat="1" ht="11.25" customHeight="1" x14ac:dyDescent="0.2">
      <c r="A14" s="124"/>
      <c r="B14" s="125"/>
      <c r="C14" s="125"/>
      <c r="D14" s="125"/>
      <c r="E14" s="125"/>
    </row>
    <row r="15" spans="1:8" s="118" customFormat="1" ht="39" customHeight="1" x14ac:dyDescent="0.2">
      <c r="A15" s="121" t="s">
        <v>604</v>
      </c>
      <c r="B15" s="123" t="s">
        <v>40</v>
      </c>
    </row>
    <row r="16" spans="1:8" s="118" customFormat="1" ht="12.95" customHeight="1" x14ac:dyDescent="0.2">
      <c r="A16" s="122" t="s">
        <v>605</v>
      </c>
    </row>
    <row r="17" spans="1:4" s="118" customFormat="1" ht="12.95" customHeight="1" x14ac:dyDescent="0.2">
      <c r="A17" s="123"/>
    </row>
    <row r="18" spans="1:4" s="118" customFormat="1" ht="12.95" customHeight="1" x14ac:dyDescent="0.2">
      <c r="A18" s="133" t="s">
        <v>97</v>
      </c>
    </row>
    <row r="19" spans="1:4" s="118" customFormat="1" ht="12.95" customHeight="1" x14ac:dyDescent="0.2">
      <c r="A19" s="126" t="s">
        <v>606</v>
      </c>
    </row>
    <row r="20" spans="1:4" s="118" customFormat="1" ht="12.95" customHeight="1" x14ac:dyDescent="0.2">
      <c r="A20" s="126" t="s">
        <v>607</v>
      </c>
    </row>
    <row r="21" spans="1:4" s="118" customFormat="1" x14ac:dyDescent="0.2">
      <c r="A21" s="119"/>
    </row>
    <row r="22" spans="1:4" s="118" customFormat="1" x14ac:dyDescent="0.2">
      <c r="A22" s="119" t="s">
        <v>520</v>
      </c>
      <c r="B22" s="119"/>
      <c r="C22" s="119"/>
      <c r="D22" s="119"/>
    </row>
    <row r="23" spans="1:4" s="118" customFormat="1" x14ac:dyDescent="0.2">
      <c r="A23" s="119" t="s">
        <v>521</v>
      </c>
      <c r="B23" s="119"/>
      <c r="C23" s="119"/>
      <c r="D23" s="119"/>
    </row>
    <row r="24" spans="1:4" s="118" customFormat="1" x14ac:dyDescent="0.2">
      <c r="A24" s="119" t="s">
        <v>522</v>
      </c>
      <c r="B24" s="119"/>
      <c r="C24" s="119"/>
      <c r="D24" s="119"/>
    </row>
    <row r="25" spans="1:4" s="118" customFormat="1" x14ac:dyDescent="0.2">
      <c r="A25" s="119" t="s">
        <v>523</v>
      </c>
      <c r="B25" s="119"/>
      <c r="C25" s="119"/>
      <c r="D25" s="119"/>
    </row>
    <row r="26" spans="1:4" s="118" customFormat="1" x14ac:dyDescent="0.2">
      <c r="A26" s="119" t="s">
        <v>524</v>
      </c>
      <c r="B26" s="119"/>
      <c r="C26" s="119"/>
      <c r="D26" s="119"/>
    </row>
    <row r="27" spans="1:4" s="118" customFormat="1" x14ac:dyDescent="0.2">
      <c r="A27" s="119"/>
      <c r="B27" s="119"/>
      <c r="C27" s="119"/>
      <c r="D27" s="119"/>
    </row>
    <row r="28" spans="1:4" s="118" customFormat="1" ht="12" x14ac:dyDescent="0.2">
      <c r="A28" s="124" t="s">
        <v>98</v>
      </c>
      <c r="B28" s="119"/>
      <c r="C28" s="119"/>
      <c r="D28" s="119"/>
    </row>
    <row r="29" spans="1:4" s="118" customFormat="1" x14ac:dyDescent="0.2">
      <c r="A29" s="119"/>
      <c r="B29" s="119"/>
      <c r="C29" s="119"/>
      <c r="D29" s="119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7"/>
  <sheetViews>
    <sheetView topLeftCell="A142" zoomScale="106" zoomScaleNormal="106" workbookViewId="0">
      <selection activeCell="A153" sqref="A153:H157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75" t="s">
        <v>672</v>
      </c>
      <c r="B1" s="176"/>
      <c r="C1" s="176"/>
      <c r="D1" s="176"/>
      <c r="E1" s="176"/>
      <c r="F1" s="176"/>
      <c r="G1" s="14" t="s">
        <v>617</v>
      </c>
      <c r="H1" s="25">
        <v>2022</v>
      </c>
    </row>
    <row r="2" spans="1:8" s="16" customFormat="1" ht="18.95" customHeight="1" x14ac:dyDescent="0.25">
      <c r="A2" s="175" t="s">
        <v>621</v>
      </c>
      <c r="B2" s="176"/>
      <c r="C2" s="176"/>
      <c r="D2" s="176"/>
      <c r="E2" s="176"/>
      <c r="F2" s="176"/>
      <c r="G2" s="14" t="s">
        <v>618</v>
      </c>
      <c r="H2" s="25" t="s">
        <v>620</v>
      </c>
    </row>
    <row r="3" spans="1:8" s="16" customFormat="1" ht="18.95" customHeight="1" x14ac:dyDescent="0.25">
      <c r="A3" s="175" t="s">
        <v>673</v>
      </c>
      <c r="B3" s="176"/>
      <c r="C3" s="176"/>
      <c r="D3" s="176"/>
      <c r="E3" s="176"/>
      <c r="F3" s="176"/>
      <c r="G3" s="14" t="s">
        <v>619</v>
      </c>
      <c r="H3" s="25">
        <v>3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-585000</v>
      </c>
      <c r="D15" s="24">
        <v>-585000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1291.7</v>
      </c>
      <c r="D20" s="24">
        <v>1291.7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630590.15</v>
      </c>
      <c r="D62" s="24">
        <f t="shared" ref="D62:E62" si="0">SUM(D63:D70)</f>
        <v>0</v>
      </c>
      <c r="E62" s="24">
        <f t="shared" si="0"/>
        <v>-377265.25</v>
      </c>
    </row>
    <row r="63" spans="1:9" x14ac:dyDescent="0.2">
      <c r="A63" s="22">
        <v>1241</v>
      </c>
      <c r="B63" s="20" t="s">
        <v>239</v>
      </c>
      <c r="C63" s="24">
        <v>59187.31</v>
      </c>
      <c r="D63" s="24">
        <v>0</v>
      </c>
      <c r="E63" s="24">
        <v>-50350.59</v>
      </c>
    </row>
    <row r="64" spans="1:9" x14ac:dyDescent="0.2">
      <c r="A64" s="22">
        <v>1242</v>
      </c>
      <c r="B64" s="20" t="s">
        <v>240</v>
      </c>
      <c r="C64" s="24">
        <v>433447.84</v>
      </c>
      <c r="D64" s="24">
        <v>0</v>
      </c>
      <c r="E64" s="24">
        <v>-206043.66</v>
      </c>
    </row>
    <row r="65" spans="1:9" x14ac:dyDescent="0.2">
      <c r="A65" s="22">
        <v>1243</v>
      </c>
      <c r="B65" s="20" t="s">
        <v>241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242</v>
      </c>
      <c r="C66" s="24">
        <v>116600</v>
      </c>
      <c r="D66" s="24">
        <v>0</v>
      </c>
      <c r="E66" s="24">
        <v>-116600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21355</v>
      </c>
      <c r="D68" s="24">
        <v>0</v>
      </c>
      <c r="E68" s="24">
        <v>-4271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249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101139.03</v>
      </c>
      <c r="D110" s="24">
        <f>SUM(D111:D119)</f>
        <v>101139.03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94465.33</v>
      </c>
      <c r="D111" s="24">
        <f>C111</f>
        <v>94465.33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-3587.98</v>
      </c>
      <c r="D112" s="24">
        <f t="shared" ref="D112:D119" si="1">C112</f>
        <v>-3587.98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6837</v>
      </c>
      <c r="D115" s="24">
        <f t="shared" si="1"/>
        <v>6837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11102.48</v>
      </c>
      <c r="D117" s="24">
        <f t="shared" si="1"/>
        <v>11102.48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-7677.8</v>
      </c>
      <c r="D119" s="24">
        <f t="shared" si="1"/>
        <v>-7677.8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8" x14ac:dyDescent="0.2">
      <c r="A145" s="22">
        <v>2199</v>
      </c>
      <c r="B145" s="20" t="s">
        <v>300</v>
      </c>
      <c r="C145" s="24">
        <v>0</v>
      </c>
    </row>
    <row r="146" spans="1:8" x14ac:dyDescent="0.2">
      <c r="A146" s="22">
        <v>2240</v>
      </c>
      <c r="B146" s="20" t="s">
        <v>301</v>
      </c>
      <c r="C146" s="24">
        <f>SUM(C147:C149)</f>
        <v>0</v>
      </c>
    </row>
    <row r="147" spans="1:8" x14ac:dyDescent="0.2">
      <c r="A147" s="22">
        <v>2241</v>
      </c>
      <c r="B147" s="20" t="s">
        <v>302</v>
      </c>
      <c r="C147" s="24">
        <v>0</v>
      </c>
    </row>
    <row r="148" spans="1:8" x14ac:dyDescent="0.2">
      <c r="A148" s="22">
        <v>2242</v>
      </c>
      <c r="B148" s="20" t="s">
        <v>303</v>
      </c>
      <c r="C148" s="24">
        <v>0</v>
      </c>
    </row>
    <row r="149" spans="1:8" x14ac:dyDescent="0.2">
      <c r="A149" s="22">
        <v>2249</v>
      </c>
      <c r="B149" s="20" t="s">
        <v>304</v>
      </c>
      <c r="C149" s="24">
        <v>0</v>
      </c>
    </row>
    <row r="151" spans="1:8" x14ac:dyDescent="0.2">
      <c r="B151" s="20" t="s">
        <v>637</v>
      </c>
    </row>
    <row r="153" spans="1:8" ht="12.75" customHeight="1" x14ac:dyDescent="0.2">
      <c r="A153" s="163"/>
      <c r="B153" s="163"/>
      <c r="C153" s="163"/>
      <c r="D153" s="163"/>
      <c r="E153" s="163"/>
      <c r="F153" s="163"/>
      <c r="G153" s="163"/>
      <c r="H153" s="163"/>
    </row>
    <row r="154" spans="1:8" ht="11.25" customHeight="1" x14ac:dyDescent="0.2">
      <c r="A154" s="163"/>
      <c r="B154" s="163"/>
      <c r="C154" s="163"/>
      <c r="D154" s="163"/>
      <c r="E154" s="163"/>
      <c r="F154" s="163"/>
      <c r="G154" s="163"/>
      <c r="H154" s="163"/>
    </row>
    <row r="155" spans="1:8" ht="11.25" customHeight="1" x14ac:dyDescent="0.2">
      <c r="A155" s="163"/>
      <c r="B155" s="163"/>
      <c r="C155" s="163"/>
      <c r="D155" s="163"/>
      <c r="E155" s="163"/>
      <c r="F155" s="163"/>
      <c r="G155" s="163"/>
      <c r="H155" s="163"/>
    </row>
    <row r="156" spans="1:8" ht="11.25" customHeight="1" x14ac:dyDescent="0.2">
      <c r="A156" s="163"/>
      <c r="B156" s="163"/>
      <c r="C156" s="163"/>
      <c r="D156" s="163"/>
      <c r="E156" s="163"/>
      <c r="F156" s="163"/>
      <c r="G156" s="163"/>
      <c r="H156" s="163"/>
    </row>
    <row r="157" spans="1:8" ht="11.25" customHeight="1" x14ac:dyDescent="0.2">
      <c r="A157" s="163"/>
      <c r="B157" s="163"/>
      <c r="C157" s="163"/>
      <c r="D157" s="163"/>
      <c r="E157" s="163"/>
      <c r="F157" s="163"/>
      <c r="G157" s="163"/>
      <c r="H157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6" t="s">
        <v>190</v>
      </c>
      <c r="B2" s="97" t="s">
        <v>50</v>
      </c>
    </row>
    <row r="3" spans="1:2" x14ac:dyDescent="0.2">
      <c r="A3" s="98"/>
      <c r="B3" s="99"/>
    </row>
    <row r="4" spans="1:2" ht="15" customHeight="1" x14ac:dyDescent="0.2">
      <c r="A4" s="100" t="s">
        <v>1</v>
      </c>
      <c r="B4" s="101" t="s">
        <v>78</v>
      </c>
    </row>
    <row r="5" spans="1:2" ht="15" customHeight="1" x14ac:dyDescent="0.2">
      <c r="A5" s="102"/>
      <c r="B5" s="101" t="s">
        <v>51</v>
      </c>
    </row>
    <row r="6" spans="1:2" ht="15" customHeight="1" x14ac:dyDescent="0.2">
      <c r="A6" s="102"/>
      <c r="B6" s="103" t="s">
        <v>149</v>
      </c>
    </row>
    <row r="7" spans="1:2" ht="15" customHeight="1" x14ac:dyDescent="0.2">
      <c r="A7" s="102"/>
      <c r="B7" s="101" t="s">
        <v>52</v>
      </c>
    </row>
    <row r="8" spans="1:2" x14ac:dyDescent="0.2">
      <c r="A8" s="102"/>
    </row>
    <row r="9" spans="1:2" ht="15" customHeight="1" x14ac:dyDescent="0.2">
      <c r="A9" s="100" t="s">
        <v>3</v>
      </c>
      <c r="B9" s="101" t="s">
        <v>595</v>
      </c>
    </row>
    <row r="10" spans="1:2" ht="15" customHeight="1" x14ac:dyDescent="0.2">
      <c r="A10" s="102"/>
      <c r="B10" s="101" t="s">
        <v>596</v>
      </c>
    </row>
    <row r="11" spans="1:2" ht="15" customHeight="1" x14ac:dyDescent="0.2">
      <c r="A11" s="102"/>
      <c r="B11" s="101" t="s">
        <v>127</v>
      </c>
    </row>
    <row r="12" spans="1:2" ht="15" customHeight="1" x14ac:dyDescent="0.2">
      <c r="A12" s="102"/>
      <c r="B12" s="101" t="s">
        <v>126</v>
      </c>
    </row>
    <row r="13" spans="1:2" ht="15" customHeight="1" x14ac:dyDescent="0.2">
      <c r="A13" s="102"/>
      <c r="B13" s="101" t="s">
        <v>128</v>
      </c>
    </row>
    <row r="14" spans="1:2" x14ac:dyDescent="0.2">
      <c r="A14" s="102"/>
    </row>
    <row r="15" spans="1:2" ht="15" customHeight="1" x14ac:dyDescent="0.2">
      <c r="A15" s="100" t="s">
        <v>5</v>
      </c>
      <c r="B15" s="104" t="s">
        <v>53</v>
      </c>
    </row>
    <row r="16" spans="1:2" ht="15" customHeight="1" x14ac:dyDescent="0.2">
      <c r="A16" s="102"/>
      <c r="B16" s="104" t="s">
        <v>54</v>
      </c>
    </row>
    <row r="17" spans="1:2" ht="15" customHeight="1" x14ac:dyDescent="0.2">
      <c r="A17" s="102"/>
      <c r="B17" s="104" t="s">
        <v>55</v>
      </c>
    </row>
    <row r="18" spans="1:2" ht="15" customHeight="1" x14ac:dyDescent="0.2">
      <c r="A18" s="102"/>
      <c r="B18" s="101" t="s">
        <v>56</v>
      </c>
    </row>
    <row r="19" spans="1:2" ht="15" customHeight="1" x14ac:dyDescent="0.2">
      <c r="A19" s="102"/>
      <c r="B19" s="105" t="s">
        <v>137</v>
      </c>
    </row>
    <row r="20" spans="1:2" x14ac:dyDescent="0.2">
      <c r="A20" s="102"/>
    </row>
    <row r="21" spans="1:2" ht="15" customHeight="1" x14ac:dyDescent="0.2">
      <c r="A21" s="100" t="s">
        <v>133</v>
      </c>
      <c r="B21" s="1" t="s">
        <v>188</v>
      </c>
    </row>
    <row r="22" spans="1:2" ht="15" customHeight="1" x14ac:dyDescent="0.2">
      <c r="A22" s="102"/>
      <c r="B22" s="106" t="s">
        <v>189</v>
      </c>
    </row>
    <row r="23" spans="1:2" x14ac:dyDescent="0.2">
      <c r="A23" s="102"/>
    </row>
    <row r="24" spans="1:2" ht="15" customHeight="1" x14ac:dyDescent="0.2">
      <c r="A24" s="100" t="s">
        <v>7</v>
      </c>
      <c r="B24" s="105" t="s">
        <v>57</v>
      </c>
    </row>
    <row r="25" spans="1:2" ht="15" customHeight="1" x14ac:dyDescent="0.2">
      <c r="A25" s="102"/>
      <c r="B25" s="105" t="s">
        <v>129</v>
      </c>
    </row>
    <row r="26" spans="1:2" ht="15" customHeight="1" x14ac:dyDescent="0.2">
      <c r="A26" s="102"/>
      <c r="B26" s="105" t="s">
        <v>130</v>
      </c>
    </row>
    <row r="27" spans="1:2" x14ac:dyDescent="0.2">
      <c r="A27" s="102"/>
    </row>
    <row r="28" spans="1:2" ht="15" customHeight="1" x14ac:dyDescent="0.2">
      <c r="A28" s="100" t="s">
        <v>8</v>
      </c>
      <c r="B28" s="105" t="s">
        <v>58</v>
      </c>
    </row>
    <row r="29" spans="1:2" ht="15" customHeight="1" x14ac:dyDescent="0.2">
      <c r="A29" s="102"/>
      <c r="B29" s="105" t="s">
        <v>136</v>
      </c>
    </row>
    <row r="30" spans="1:2" ht="15" customHeight="1" x14ac:dyDescent="0.2">
      <c r="A30" s="102"/>
      <c r="B30" s="105" t="s">
        <v>59</v>
      </c>
    </row>
    <row r="31" spans="1:2" ht="15" customHeight="1" x14ac:dyDescent="0.2">
      <c r="A31" s="102"/>
      <c r="B31" s="107" t="s">
        <v>60</v>
      </c>
    </row>
    <row r="32" spans="1:2" x14ac:dyDescent="0.2">
      <c r="A32" s="102"/>
    </row>
    <row r="33" spans="1:2" ht="15" customHeight="1" x14ac:dyDescent="0.2">
      <c r="A33" s="100" t="s">
        <v>9</v>
      </c>
      <c r="B33" s="105" t="s">
        <v>61</v>
      </c>
    </row>
    <row r="34" spans="1:2" ht="15" customHeight="1" x14ac:dyDescent="0.2">
      <c r="A34" s="102"/>
      <c r="B34" s="105" t="s">
        <v>62</v>
      </c>
    </row>
    <row r="35" spans="1:2" x14ac:dyDescent="0.2">
      <c r="A35" s="102"/>
    </row>
    <row r="36" spans="1:2" ht="15" customHeight="1" x14ac:dyDescent="0.2">
      <c r="A36" s="100" t="s">
        <v>11</v>
      </c>
      <c r="B36" s="101" t="s">
        <v>131</v>
      </c>
    </row>
    <row r="37" spans="1:2" ht="15" customHeight="1" x14ac:dyDescent="0.2">
      <c r="A37" s="102"/>
      <c r="B37" s="101" t="s">
        <v>138</v>
      </c>
    </row>
    <row r="38" spans="1:2" ht="15" customHeight="1" x14ac:dyDescent="0.2">
      <c r="A38" s="102"/>
      <c r="B38" s="108" t="s">
        <v>191</v>
      </c>
    </row>
    <row r="39" spans="1:2" ht="15" customHeight="1" x14ac:dyDescent="0.2">
      <c r="A39" s="102"/>
      <c r="B39" s="101" t="s">
        <v>192</v>
      </c>
    </row>
    <row r="40" spans="1:2" ht="15" customHeight="1" x14ac:dyDescent="0.2">
      <c r="A40" s="102"/>
      <c r="B40" s="101" t="s">
        <v>134</v>
      </c>
    </row>
    <row r="41" spans="1:2" ht="15" customHeight="1" x14ac:dyDescent="0.2">
      <c r="A41" s="102"/>
      <c r="B41" s="101" t="s">
        <v>135</v>
      </c>
    </row>
    <row r="42" spans="1:2" x14ac:dyDescent="0.2">
      <c r="A42" s="102"/>
    </row>
    <row r="43" spans="1:2" ht="15" customHeight="1" x14ac:dyDescent="0.2">
      <c r="A43" s="100" t="s">
        <v>13</v>
      </c>
      <c r="B43" s="101" t="s">
        <v>139</v>
      </c>
    </row>
    <row r="44" spans="1:2" ht="15" customHeight="1" x14ac:dyDescent="0.2">
      <c r="A44" s="102"/>
      <c r="B44" s="101" t="s">
        <v>142</v>
      </c>
    </row>
    <row r="45" spans="1:2" ht="15" customHeight="1" x14ac:dyDescent="0.2">
      <c r="A45" s="102"/>
      <c r="B45" s="108" t="s">
        <v>193</v>
      </c>
    </row>
    <row r="46" spans="1:2" ht="15" customHeight="1" x14ac:dyDescent="0.2">
      <c r="A46" s="102"/>
      <c r="B46" s="101" t="s">
        <v>194</v>
      </c>
    </row>
    <row r="47" spans="1:2" ht="15" customHeight="1" x14ac:dyDescent="0.2">
      <c r="A47" s="102"/>
      <c r="B47" s="101" t="s">
        <v>141</v>
      </c>
    </row>
    <row r="48" spans="1:2" ht="15" customHeight="1" x14ac:dyDescent="0.2">
      <c r="A48" s="102"/>
      <c r="B48" s="101" t="s">
        <v>140</v>
      </c>
    </row>
    <row r="49" spans="1:2" x14ac:dyDescent="0.2">
      <c r="A49" s="102"/>
    </row>
    <row r="50" spans="1:2" ht="25.5" customHeight="1" x14ac:dyDescent="0.2">
      <c r="A50" s="100" t="s">
        <v>15</v>
      </c>
      <c r="B50" s="103" t="s">
        <v>170</v>
      </c>
    </row>
    <row r="51" spans="1:2" x14ac:dyDescent="0.2">
      <c r="A51" s="102"/>
    </row>
    <row r="52" spans="1:2" ht="15" customHeight="1" x14ac:dyDescent="0.2">
      <c r="A52" s="100" t="s">
        <v>17</v>
      </c>
      <c r="B52" s="101" t="s">
        <v>63</v>
      </c>
    </row>
    <row r="53" spans="1:2" x14ac:dyDescent="0.2">
      <c r="A53" s="102"/>
    </row>
    <row r="54" spans="1:2" ht="15" customHeight="1" x14ac:dyDescent="0.2">
      <c r="A54" s="100" t="s">
        <v>18</v>
      </c>
      <c r="B54" s="104" t="s">
        <v>64</v>
      </c>
    </row>
    <row r="55" spans="1:2" ht="15" customHeight="1" x14ac:dyDescent="0.2">
      <c r="A55" s="102"/>
      <c r="B55" s="104" t="s">
        <v>65</v>
      </c>
    </row>
    <row r="56" spans="1:2" ht="15" customHeight="1" x14ac:dyDescent="0.2">
      <c r="A56" s="102"/>
      <c r="B56" s="104" t="s">
        <v>66</v>
      </c>
    </row>
    <row r="57" spans="1:2" ht="15" customHeight="1" x14ac:dyDescent="0.2">
      <c r="A57" s="102"/>
      <c r="B57" s="104" t="s">
        <v>67</v>
      </c>
    </row>
    <row r="58" spans="1:2" ht="15" customHeight="1" x14ac:dyDescent="0.2">
      <c r="A58" s="102"/>
      <c r="B58" s="104" t="s">
        <v>68</v>
      </c>
    </row>
    <row r="59" spans="1:2" x14ac:dyDescent="0.2">
      <c r="A59" s="102"/>
    </row>
    <row r="60" spans="1:2" ht="15" customHeight="1" x14ac:dyDescent="0.2">
      <c r="A60" s="100" t="s">
        <v>20</v>
      </c>
      <c r="B60" s="105" t="s">
        <v>69</v>
      </c>
    </row>
    <row r="61" spans="1:2" x14ac:dyDescent="0.2">
      <c r="A61" s="102"/>
      <c r="B61" s="105"/>
    </row>
    <row r="62" spans="1:2" ht="15" customHeight="1" x14ac:dyDescent="0.2">
      <c r="A62" s="100" t="s">
        <v>21</v>
      </c>
      <c r="B62" s="101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8"/>
  <sheetViews>
    <sheetView topLeftCell="A220" zoomScaleNormal="100" workbookViewId="0">
      <selection activeCell="A224" sqref="A224:E228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73" t="s">
        <v>672</v>
      </c>
      <c r="B1" s="173"/>
      <c r="C1" s="173"/>
      <c r="D1" s="14" t="s">
        <v>617</v>
      </c>
      <c r="E1" s="25">
        <v>2022</v>
      </c>
    </row>
    <row r="2" spans="1:5" s="16" customFormat="1" ht="18.95" customHeight="1" x14ac:dyDescent="0.25">
      <c r="A2" s="173" t="s">
        <v>622</v>
      </c>
      <c r="B2" s="173"/>
      <c r="C2" s="173"/>
      <c r="D2" s="14" t="s">
        <v>618</v>
      </c>
      <c r="E2" s="25" t="s">
        <v>620</v>
      </c>
    </row>
    <row r="3" spans="1:5" s="16" customFormat="1" ht="18.95" customHeight="1" x14ac:dyDescent="0.25">
      <c r="A3" s="173" t="s">
        <v>673</v>
      </c>
      <c r="B3" s="173"/>
      <c r="C3" s="173"/>
      <c r="D3" s="14" t="s">
        <v>619</v>
      </c>
      <c r="E3" s="25">
        <v>3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95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62700</v>
      </c>
      <c r="D8" s="91"/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91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91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91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91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91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91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91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91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91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91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91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91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91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91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91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91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91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91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91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91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91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91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91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91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91"/>
      <c r="E33" s="49"/>
    </row>
    <row r="34" spans="1:5" x14ac:dyDescent="0.2">
      <c r="A34" s="50">
        <v>4150</v>
      </c>
      <c r="B34" s="51" t="s">
        <v>498</v>
      </c>
      <c r="C34" s="55">
        <f>SUM(C35:C36)</f>
        <v>0</v>
      </c>
      <c r="D34" s="91"/>
      <c r="E34" s="49"/>
    </row>
    <row r="35" spans="1:5" x14ac:dyDescent="0.2">
      <c r="A35" s="50">
        <v>4151</v>
      </c>
      <c r="B35" s="51" t="s">
        <v>498</v>
      </c>
      <c r="C35" s="55">
        <v>0</v>
      </c>
      <c r="D35" s="91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91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91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91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91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91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91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91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91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91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91"/>
      <c r="E45" s="49"/>
    </row>
    <row r="46" spans="1:5" x14ac:dyDescent="0.2">
      <c r="A46" s="50">
        <v>4170</v>
      </c>
      <c r="B46" s="51" t="s">
        <v>612</v>
      </c>
      <c r="C46" s="55">
        <f>SUM(C47:C54)</f>
        <v>62700</v>
      </c>
      <c r="D46" s="91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91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91"/>
      <c r="E48" s="49"/>
    </row>
    <row r="49" spans="1:5" ht="22.5" x14ac:dyDescent="0.2">
      <c r="A49" s="50">
        <v>4173</v>
      </c>
      <c r="B49" s="52" t="s">
        <v>504</v>
      </c>
      <c r="C49" s="55">
        <v>62700</v>
      </c>
      <c r="D49" s="91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91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91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91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91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91"/>
      <c r="E54" s="49"/>
    </row>
    <row r="55" spans="1:5" x14ac:dyDescent="0.2">
      <c r="A55" s="50"/>
      <c r="B55" s="52"/>
      <c r="C55" s="55"/>
      <c r="D55" s="91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1499943.97</v>
      </c>
      <c r="D58" s="91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0</v>
      </c>
      <c r="D59" s="91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91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91"/>
      <c r="E61" s="49"/>
    </row>
    <row r="62" spans="1:5" x14ac:dyDescent="0.2">
      <c r="A62" s="50">
        <v>4213</v>
      </c>
      <c r="B62" s="51" t="s">
        <v>337</v>
      </c>
      <c r="C62" s="55">
        <v>0</v>
      </c>
      <c r="D62" s="91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91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91"/>
      <c r="E64" s="49"/>
    </row>
    <row r="65" spans="1:5" x14ac:dyDescent="0.2">
      <c r="A65" s="50">
        <v>4220</v>
      </c>
      <c r="B65" s="51" t="s">
        <v>338</v>
      </c>
      <c r="C65" s="55">
        <f>SUM(C66:C69)</f>
        <v>1499943.97</v>
      </c>
      <c r="D65" s="91"/>
      <c r="E65" s="49"/>
    </row>
    <row r="66" spans="1:5" x14ac:dyDescent="0.2">
      <c r="A66" s="50">
        <v>4221</v>
      </c>
      <c r="B66" s="51" t="s">
        <v>339</v>
      </c>
      <c r="C66" s="55">
        <v>1499943.97</v>
      </c>
      <c r="D66" s="91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91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91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91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5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5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1344041.9000000001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1147100.3400000001</v>
      </c>
      <c r="D99" s="57">
        <f>C99/$C$98</f>
        <v>0.8534706693295796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1000245.55</v>
      </c>
      <c r="D100" s="57">
        <f t="shared" ref="D100:D163" si="0">C100/$C$98</f>
        <v>0.7442071188405659</v>
      </c>
      <c r="E100" s="56"/>
    </row>
    <row r="101" spans="1:5" x14ac:dyDescent="0.2">
      <c r="A101" s="54">
        <v>5111</v>
      </c>
      <c r="B101" s="51" t="s">
        <v>363</v>
      </c>
      <c r="C101" s="55">
        <v>677236</v>
      </c>
      <c r="D101" s="57">
        <f t="shared" si="0"/>
        <v>0.50388012457052112</v>
      </c>
      <c r="E101" s="56"/>
    </row>
    <row r="102" spans="1:5" x14ac:dyDescent="0.2">
      <c r="A102" s="54">
        <v>5112</v>
      </c>
      <c r="B102" s="51" t="s">
        <v>364</v>
      </c>
      <c r="C102" s="55">
        <v>68139</v>
      </c>
      <c r="D102" s="57">
        <f t="shared" si="0"/>
        <v>5.0697080202633561E-2</v>
      </c>
      <c r="E102" s="56"/>
    </row>
    <row r="103" spans="1:5" x14ac:dyDescent="0.2">
      <c r="A103" s="54">
        <v>5113</v>
      </c>
      <c r="B103" s="51" t="s">
        <v>365</v>
      </c>
      <c r="C103" s="55">
        <v>28631.4</v>
      </c>
      <c r="D103" s="57">
        <f t="shared" si="0"/>
        <v>2.1302460883101931E-2</v>
      </c>
      <c r="E103" s="56"/>
    </row>
    <row r="104" spans="1:5" x14ac:dyDescent="0.2">
      <c r="A104" s="54">
        <v>5114</v>
      </c>
      <c r="B104" s="51" t="s">
        <v>366</v>
      </c>
      <c r="C104" s="55">
        <v>18665.47</v>
      </c>
      <c r="D104" s="57">
        <f t="shared" si="0"/>
        <v>1.3887565558782058E-2</v>
      </c>
      <c r="E104" s="56"/>
    </row>
    <row r="105" spans="1:5" x14ac:dyDescent="0.2">
      <c r="A105" s="54">
        <v>5115</v>
      </c>
      <c r="B105" s="51" t="s">
        <v>367</v>
      </c>
      <c r="C105" s="55">
        <v>207573.68</v>
      </c>
      <c r="D105" s="57">
        <f t="shared" si="0"/>
        <v>0.15443988762552713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84052.829999999987</v>
      </c>
      <c r="D107" s="57">
        <f t="shared" si="0"/>
        <v>6.2537358396341641E-2</v>
      </c>
      <c r="E107" s="56"/>
    </row>
    <row r="108" spans="1:5" x14ac:dyDescent="0.2">
      <c r="A108" s="54">
        <v>5121</v>
      </c>
      <c r="B108" s="51" t="s">
        <v>370</v>
      </c>
      <c r="C108" s="55">
        <v>4116.9799999999996</v>
      </c>
      <c r="D108" s="57">
        <f t="shared" si="0"/>
        <v>3.0631336716511583E-3</v>
      </c>
      <c r="E108" s="56"/>
    </row>
    <row r="109" spans="1:5" x14ac:dyDescent="0.2">
      <c r="A109" s="54">
        <v>5122</v>
      </c>
      <c r="B109" s="51" t="s">
        <v>371</v>
      </c>
      <c r="C109" s="55">
        <v>0</v>
      </c>
      <c r="D109" s="57">
        <f t="shared" si="0"/>
        <v>0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536</v>
      </c>
      <c r="D111" s="57">
        <f t="shared" si="0"/>
        <v>3.9879709107283037E-4</v>
      </c>
      <c r="E111" s="56"/>
    </row>
    <row r="112" spans="1:5" x14ac:dyDescent="0.2">
      <c r="A112" s="54">
        <v>5125</v>
      </c>
      <c r="B112" s="51" t="s">
        <v>374</v>
      </c>
      <c r="C112" s="55">
        <v>0</v>
      </c>
      <c r="D112" s="57">
        <f t="shared" si="0"/>
        <v>0</v>
      </c>
      <c r="E112" s="56"/>
    </row>
    <row r="113" spans="1:5" x14ac:dyDescent="0.2">
      <c r="A113" s="54">
        <v>5126</v>
      </c>
      <c r="B113" s="51" t="s">
        <v>375</v>
      </c>
      <c r="C113" s="55">
        <v>18032.919999999998</v>
      </c>
      <c r="D113" s="57">
        <f t="shared" si="0"/>
        <v>1.3416932909606461E-2</v>
      </c>
      <c r="E113" s="56"/>
    </row>
    <row r="114" spans="1:5" x14ac:dyDescent="0.2">
      <c r="A114" s="54">
        <v>5127</v>
      </c>
      <c r="B114" s="51" t="s">
        <v>376</v>
      </c>
      <c r="C114" s="55">
        <v>56415.45</v>
      </c>
      <c r="D114" s="57">
        <f t="shared" si="0"/>
        <v>4.1974472670829675E-2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4951.4799999999996</v>
      </c>
      <c r="D116" s="57">
        <f t="shared" si="0"/>
        <v>3.6840220531815259E-3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62801.96</v>
      </c>
      <c r="D117" s="57">
        <f t="shared" si="0"/>
        <v>4.6726192092672106E-2</v>
      </c>
      <c r="E117" s="56"/>
    </row>
    <row r="118" spans="1:5" x14ac:dyDescent="0.2">
      <c r="A118" s="54">
        <v>5131</v>
      </c>
      <c r="B118" s="51" t="s">
        <v>380</v>
      </c>
      <c r="C118" s="55">
        <v>0</v>
      </c>
      <c r="D118" s="57">
        <f t="shared" si="0"/>
        <v>0</v>
      </c>
      <c r="E118" s="56"/>
    </row>
    <row r="119" spans="1:5" x14ac:dyDescent="0.2">
      <c r="A119" s="54">
        <v>5132</v>
      </c>
      <c r="B119" s="51" t="s">
        <v>381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382</v>
      </c>
      <c r="C120" s="55">
        <v>3550</v>
      </c>
      <c r="D120" s="57">
        <f t="shared" si="0"/>
        <v>2.6412867039338579E-3</v>
      </c>
      <c r="E120" s="56"/>
    </row>
    <row r="121" spans="1:5" x14ac:dyDescent="0.2">
      <c r="A121" s="54">
        <v>5134</v>
      </c>
      <c r="B121" s="51" t="s">
        <v>383</v>
      </c>
      <c r="C121" s="55">
        <v>4090.96</v>
      </c>
      <c r="D121" s="57">
        <f t="shared" si="0"/>
        <v>3.0437741561479591E-3</v>
      </c>
      <c r="E121" s="56"/>
    </row>
    <row r="122" spans="1:5" x14ac:dyDescent="0.2">
      <c r="A122" s="54">
        <v>5135</v>
      </c>
      <c r="B122" s="51" t="s">
        <v>384</v>
      </c>
      <c r="C122" s="55">
        <v>31566</v>
      </c>
      <c r="D122" s="57">
        <f t="shared" si="0"/>
        <v>2.3485874956725678E-2</v>
      </c>
      <c r="E122" s="56"/>
    </row>
    <row r="123" spans="1:5" x14ac:dyDescent="0.2">
      <c r="A123" s="54">
        <v>5136</v>
      </c>
      <c r="B123" s="51" t="s">
        <v>385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386</v>
      </c>
      <c r="C124" s="55">
        <v>0</v>
      </c>
      <c r="D124" s="57">
        <f t="shared" si="0"/>
        <v>0</v>
      </c>
      <c r="E124" s="56"/>
    </row>
    <row r="125" spans="1:5" x14ac:dyDescent="0.2">
      <c r="A125" s="54">
        <v>5138</v>
      </c>
      <c r="B125" s="51" t="s">
        <v>387</v>
      </c>
      <c r="C125" s="55">
        <v>0</v>
      </c>
      <c r="D125" s="57">
        <f t="shared" si="0"/>
        <v>0</v>
      </c>
      <c r="E125" s="56"/>
    </row>
    <row r="126" spans="1:5" x14ac:dyDescent="0.2">
      <c r="A126" s="54">
        <v>5139</v>
      </c>
      <c r="B126" s="51" t="s">
        <v>388</v>
      </c>
      <c r="C126" s="55">
        <v>23595</v>
      </c>
      <c r="D126" s="57">
        <f t="shared" si="0"/>
        <v>1.7555256275864611E-2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196941.56</v>
      </c>
      <c r="D127" s="57">
        <f t="shared" si="0"/>
        <v>0.14652933067042032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196941.56</v>
      </c>
      <c r="D137" s="57">
        <f t="shared" si="0"/>
        <v>0.14652933067042032</v>
      </c>
      <c r="E137" s="56"/>
    </row>
    <row r="138" spans="1:5" x14ac:dyDescent="0.2">
      <c r="A138" s="54">
        <v>5241</v>
      </c>
      <c r="B138" s="51" t="s">
        <v>398</v>
      </c>
      <c r="C138" s="55">
        <v>196941.56</v>
      </c>
      <c r="D138" s="57">
        <f t="shared" si="0"/>
        <v>0.14652933067042032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8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8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8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8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8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8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8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8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8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8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8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8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8" x14ac:dyDescent="0.2">
      <c r="B222" s="20" t="s">
        <v>637</v>
      </c>
    </row>
    <row r="224" spans="1:8" ht="11.25" customHeight="1" x14ac:dyDescent="0.2">
      <c r="A224" s="163"/>
      <c r="B224" s="163"/>
      <c r="C224" s="163"/>
      <c r="D224" s="163"/>
      <c r="E224" s="163"/>
      <c r="F224" s="163"/>
      <c r="G224" s="163"/>
      <c r="H224" s="163"/>
    </row>
    <row r="225" spans="1:8" ht="11.25" customHeight="1" x14ac:dyDescent="0.2">
      <c r="A225" s="163"/>
      <c r="B225" s="163"/>
      <c r="C225" s="163"/>
      <c r="D225" s="163"/>
      <c r="E225" s="163"/>
      <c r="F225" s="163"/>
      <c r="G225" s="163"/>
      <c r="H225" s="163"/>
    </row>
    <row r="226" spans="1:8" ht="11.25" customHeight="1" x14ac:dyDescent="0.2">
      <c r="A226" s="163"/>
      <c r="B226" s="163"/>
      <c r="C226" s="163"/>
      <c r="D226" s="163"/>
      <c r="E226" s="163"/>
      <c r="F226" s="163"/>
      <c r="G226" s="163"/>
      <c r="H226" s="163"/>
    </row>
    <row r="227" spans="1:8" ht="11.25" customHeight="1" x14ac:dyDescent="0.2">
      <c r="A227" s="163"/>
      <c r="B227" s="163"/>
      <c r="C227" s="163"/>
      <c r="D227" s="163"/>
      <c r="E227" s="163"/>
      <c r="F227" s="163"/>
      <c r="G227" s="163"/>
      <c r="H227" s="163"/>
    </row>
    <row r="228" spans="1:8" ht="11.25" customHeight="1" x14ac:dyDescent="0.2">
      <c r="A228" s="163"/>
      <c r="B228" s="163"/>
      <c r="C228" s="163"/>
      <c r="D228" s="163"/>
      <c r="E228" s="163"/>
      <c r="F228" s="163"/>
      <c r="G228" s="163"/>
      <c r="H228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3" fitToHeight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9"/>
    </row>
    <row r="2" spans="1:2" ht="15" customHeight="1" x14ac:dyDescent="0.2">
      <c r="A2" s="96" t="s">
        <v>190</v>
      </c>
      <c r="B2" s="97" t="s">
        <v>50</v>
      </c>
    </row>
    <row r="3" spans="1:2" x14ac:dyDescent="0.2">
      <c r="A3" s="13"/>
      <c r="B3" s="110"/>
    </row>
    <row r="4" spans="1:2" ht="14.1" customHeight="1" x14ac:dyDescent="0.2">
      <c r="A4" s="111" t="s">
        <v>577</v>
      </c>
      <c r="B4" s="101" t="s">
        <v>78</v>
      </c>
    </row>
    <row r="5" spans="1:2" ht="14.1" customHeight="1" x14ac:dyDescent="0.2">
      <c r="A5" s="102"/>
      <c r="B5" s="101" t="s">
        <v>51</v>
      </c>
    </row>
    <row r="6" spans="1:2" ht="14.1" customHeight="1" x14ac:dyDescent="0.2">
      <c r="A6" s="102"/>
      <c r="B6" s="101" t="s">
        <v>148</v>
      </c>
    </row>
    <row r="7" spans="1:2" ht="14.1" customHeight="1" x14ac:dyDescent="0.2">
      <c r="A7" s="102"/>
      <c r="B7" s="101" t="s">
        <v>63</v>
      </c>
    </row>
    <row r="8" spans="1:2" x14ac:dyDescent="0.2">
      <c r="A8" s="102"/>
    </row>
    <row r="9" spans="1:2" x14ac:dyDescent="0.2">
      <c r="A9" s="111" t="s">
        <v>578</v>
      </c>
      <c r="B9" s="103" t="s">
        <v>150</v>
      </c>
    </row>
    <row r="10" spans="1:2" ht="15" customHeight="1" x14ac:dyDescent="0.2">
      <c r="A10" s="102"/>
      <c r="B10" s="112" t="s">
        <v>63</v>
      </c>
    </row>
    <row r="11" spans="1:2" x14ac:dyDescent="0.2">
      <c r="A11" s="102"/>
    </row>
    <row r="12" spans="1:2" x14ac:dyDescent="0.2">
      <c r="A12" s="111" t="s">
        <v>580</v>
      </c>
      <c r="B12" s="103" t="s">
        <v>150</v>
      </c>
    </row>
    <row r="13" spans="1:2" ht="22.5" x14ac:dyDescent="0.2">
      <c r="A13" s="102"/>
      <c r="B13" s="103" t="s">
        <v>70</v>
      </c>
    </row>
    <row r="14" spans="1:2" x14ac:dyDescent="0.2">
      <c r="A14" s="102"/>
      <c r="B14" s="112" t="s">
        <v>63</v>
      </c>
    </row>
    <row r="15" spans="1:2" x14ac:dyDescent="0.2">
      <c r="A15" s="102"/>
    </row>
    <row r="16" spans="1:2" x14ac:dyDescent="0.2">
      <c r="A16" s="102"/>
    </row>
    <row r="17" spans="1:2" ht="15" customHeight="1" x14ac:dyDescent="0.2">
      <c r="A17" s="111" t="s">
        <v>581</v>
      </c>
      <c r="B17" s="105" t="s">
        <v>71</v>
      </c>
    </row>
    <row r="18" spans="1:2" ht="15" customHeight="1" x14ac:dyDescent="0.2">
      <c r="A18" s="13"/>
      <c r="B18" s="105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opLeftCell="A16" workbookViewId="0">
      <selection activeCell="A31" sqref="A31:E35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7" t="s">
        <v>672</v>
      </c>
      <c r="B1" s="177"/>
      <c r="C1" s="177"/>
      <c r="D1" s="27" t="s">
        <v>617</v>
      </c>
      <c r="E1" s="28">
        <v>2022</v>
      </c>
    </row>
    <row r="2" spans="1:5" ht="18.95" customHeight="1" x14ac:dyDescent="0.2">
      <c r="A2" s="177" t="s">
        <v>623</v>
      </c>
      <c r="B2" s="177"/>
      <c r="C2" s="177"/>
      <c r="D2" s="27" t="s">
        <v>618</v>
      </c>
      <c r="E2" s="28" t="s">
        <v>620</v>
      </c>
    </row>
    <row r="3" spans="1:5" ht="18.95" customHeight="1" x14ac:dyDescent="0.2">
      <c r="A3" s="177" t="s">
        <v>673</v>
      </c>
      <c r="B3" s="177"/>
      <c r="C3" s="177"/>
      <c r="D3" s="27" t="s">
        <v>619</v>
      </c>
      <c r="E3" s="28">
        <v>3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92935.6</v>
      </c>
    </row>
    <row r="9" spans="1:5" x14ac:dyDescent="0.2">
      <c r="A9" s="33">
        <v>3120</v>
      </c>
      <c r="B9" s="29" t="s">
        <v>469</v>
      </c>
      <c r="C9" s="34">
        <v>88790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218602.07</v>
      </c>
    </row>
    <row r="15" spans="1:5" x14ac:dyDescent="0.2">
      <c r="A15" s="33">
        <v>3220</v>
      </c>
      <c r="B15" s="29" t="s">
        <v>473</v>
      </c>
      <c r="C15" s="34">
        <v>1015116.68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5" x14ac:dyDescent="0.2">
      <c r="A17" s="33">
        <v>3231</v>
      </c>
      <c r="B17" s="29" t="s">
        <v>475</v>
      </c>
      <c r="C17" s="34">
        <v>0</v>
      </c>
    </row>
    <row r="18" spans="1:5" x14ac:dyDescent="0.2">
      <c r="A18" s="33">
        <v>3232</v>
      </c>
      <c r="B18" s="29" t="s">
        <v>476</v>
      </c>
      <c r="C18" s="34">
        <v>0</v>
      </c>
    </row>
    <row r="19" spans="1:5" x14ac:dyDescent="0.2">
      <c r="A19" s="33">
        <v>3233</v>
      </c>
      <c r="B19" s="29" t="s">
        <v>477</v>
      </c>
      <c r="C19" s="34">
        <v>0</v>
      </c>
    </row>
    <row r="20" spans="1:5" x14ac:dyDescent="0.2">
      <c r="A20" s="33">
        <v>3239</v>
      </c>
      <c r="B20" s="29" t="s">
        <v>478</v>
      </c>
      <c r="C20" s="34">
        <v>0</v>
      </c>
    </row>
    <row r="21" spans="1:5" x14ac:dyDescent="0.2">
      <c r="A21" s="33">
        <v>3240</v>
      </c>
      <c r="B21" s="29" t="s">
        <v>479</v>
      </c>
      <c r="C21" s="34">
        <f>SUM(C22:C24)</f>
        <v>0</v>
      </c>
    </row>
    <row r="22" spans="1:5" x14ac:dyDescent="0.2">
      <c r="A22" s="33">
        <v>3241</v>
      </c>
      <c r="B22" s="29" t="s">
        <v>480</v>
      </c>
      <c r="C22" s="34">
        <v>0</v>
      </c>
    </row>
    <row r="23" spans="1:5" x14ac:dyDescent="0.2">
      <c r="A23" s="33">
        <v>3242</v>
      </c>
      <c r="B23" s="29" t="s">
        <v>481</v>
      </c>
      <c r="C23" s="34">
        <v>0</v>
      </c>
    </row>
    <row r="24" spans="1:5" x14ac:dyDescent="0.2">
      <c r="A24" s="33">
        <v>3243</v>
      </c>
      <c r="B24" s="29" t="s">
        <v>482</v>
      </c>
      <c r="C24" s="34">
        <v>0</v>
      </c>
    </row>
    <row r="25" spans="1:5" x14ac:dyDescent="0.2">
      <c r="A25" s="33">
        <v>3250</v>
      </c>
      <c r="B25" s="29" t="s">
        <v>483</v>
      </c>
      <c r="C25" s="34">
        <f>SUM(C26:C27)</f>
        <v>0</v>
      </c>
    </row>
    <row r="26" spans="1:5" x14ac:dyDescent="0.2">
      <c r="A26" s="33">
        <v>3251</v>
      </c>
      <c r="B26" s="29" t="s">
        <v>484</v>
      </c>
      <c r="C26" s="34">
        <v>0</v>
      </c>
    </row>
    <row r="27" spans="1:5" x14ac:dyDescent="0.2">
      <c r="A27" s="33">
        <v>3252</v>
      </c>
      <c r="B27" s="29" t="s">
        <v>485</v>
      </c>
      <c r="C27" s="34">
        <v>0</v>
      </c>
    </row>
    <row r="29" spans="1:5" x14ac:dyDescent="0.2">
      <c r="B29" s="29" t="s">
        <v>637</v>
      </c>
    </row>
    <row r="31" spans="1:5" ht="11.25" customHeight="1" x14ac:dyDescent="0.2">
      <c r="A31" s="163"/>
      <c r="B31" s="163"/>
      <c r="C31" s="163"/>
      <c r="D31" s="163"/>
      <c r="E31" s="163"/>
    </row>
    <row r="32" spans="1:5" ht="11.25" customHeight="1" x14ac:dyDescent="0.2">
      <c r="A32" s="163"/>
      <c r="B32" s="163"/>
      <c r="C32" s="163"/>
      <c r="D32" s="163"/>
      <c r="E32" s="163"/>
    </row>
    <row r="33" spans="1:5" ht="11.25" customHeight="1" x14ac:dyDescent="0.2">
      <c r="A33" s="163"/>
      <c r="B33" s="163"/>
      <c r="C33" s="163"/>
      <c r="D33" s="163"/>
      <c r="E33" s="163"/>
    </row>
    <row r="34" spans="1:5" ht="11.25" customHeight="1" x14ac:dyDescent="0.2">
      <c r="A34" s="163"/>
      <c r="B34" s="163"/>
      <c r="C34" s="163"/>
      <c r="D34" s="163"/>
      <c r="E34" s="163"/>
    </row>
    <row r="35" spans="1:5" ht="11.25" customHeight="1" x14ac:dyDescent="0.2">
      <c r="A35" s="163"/>
      <c r="B35" s="163"/>
      <c r="C35" s="163"/>
      <c r="D35" s="163"/>
      <c r="E35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6" t="s">
        <v>190</v>
      </c>
      <c r="B2" s="97" t="s">
        <v>50</v>
      </c>
    </row>
    <row r="4" spans="1:2" ht="15" customHeight="1" x14ac:dyDescent="0.2">
      <c r="A4" s="111" t="s">
        <v>23</v>
      </c>
      <c r="B4" s="101" t="s">
        <v>78</v>
      </c>
    </row>
    <row r="5" spans="1:2" ht="15" customHeight="1" x14ac:dyDescent="0.2">
      <c r="A5" s="111" t="s">
        <v>25</v>
      </c>
      <c r="B5" s="101" t="s">
        <v>51</v>
      </c>
    </row>
    <row r="6" spans="1:2" ht="15" customHeight="1" x14ac:dyDescent="0.2">
      <c r="B6" s="101" t="s">
        <v>175</v>
      </c>
    </row>
    <row r="7" spans="1:2" ht="15" customHeight="1" x14ac:dyDescent="0.2">
      <c r="B7" s="101" t="s">
        <v>73</v>
      </c>
    </row>
    <row r="8" spans="1:2" ht="15" customHeight="1" x14ac:dyDescent="0.2">
      <c r="B8" s="101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33"/>
  <sheetViews>
    <sheetView topLeftCell="A109" workbookViewId="0">
      <selection activeCell="A129" sqref="A129:E133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7" t="s">
        <v>672</v>
      </c>
      <c r="B1" s="177"/>
      <c r="C1" s="177"/>
      <c r="D1" s="27" t="s">
        <v>617</v>
      </c>
      <c r="E1" s="28">
        <v>2022</v>
      </c>
    </row>
    <row r="2" spans="1:5" s="35" customFormat="1" ht="18.95" customHeight="1" x14ac:dyDescent="0.25">
      <c r="A2" s="177" t="s">
        <v>624</v>
      </c>
      <c r="B2" s="177"/>
      <c r="C2" s="177"/>
      <c r="D2" s="27" t="s">
        <v>618</v>
      </c>
      <c r="E2" s="28" t="s">
        <v>620</v>
      </c>
    </row>
    <row r="3" spans="1:5" s="35" customFormat="1" ht="18.95" customHeight="1" x14ac:dyDescent="0.25">
      <c r="A3" s="177" t="s">
        <v>673</v>
      </c>
      <c r="B3" s="177"/>
      <c r="C3" s="177"/>
      <c r="D3" s="27" t="s">
        <v>619</v>
      </c>
      <c r="E3" s="28">
        <v>3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8">
        <v>2022</v>
      </c>
      <c r="D7" s="128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1846966.78</v>
      </c>
      <c r="D9" s="34">
        <v>1619259.24</v>
      </c>
    </row>
    <row r="10" spans="1:5" x14ac:dyDescent="0.2">
      <c r="A10" s="33">
        <v>1113</v>
      </c>
      <c r="B10" s="29" t="s">
        <v>488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32">
        <v>1110</v>
      </c>
      <c r="B15" s="133" t="s">
        <v>639</v>
      </c>
      <c r="C15" s="134">
        <f>SUM(C8:C14)</f>
        <v>1846966.78</v>
      </c>
      <c r="D15" s="134">
        <f>SUM(D8:D14)</f>
        <v>1619259.24</v>
      </c>
    </row>
    <row r="18" spans="1:5" x14ac:dyDescent="0.2">
      <c r="A18" s="31" t="s">
        <v>178</v>
      </c>
      <c r="B18" s="31"/>
      <c r="C18" s="31"/>
      <c r="D18" s="31"/>
      <c r="E18" s="129"/>
    </row>
    <row r="19" spans="1:5" x14ac:dyDescent="0.2">
      <c r="A19" s="32" t="s">
        <v>146</v>
      </c>
      <c r="B19" s="32" t="s">
        <v>661</v>
      </c>
      <c r="C19" s="143" t="s">
        <v>660</v>
      </c>
      <c r="D19" s="143" t="s">
        <v>181</v>
      </c>
      <c r="E19" s="129"/>
    </row>
    <row r="20" spans="1:5" x14ac:dyDescent="0.2">
      <c r="A20" s="132">
        <v>1230</v>
      </c>
      <c r="B20" s="133" t="s">
        <v>230</v>
      </c>
      <c r="C20" s="134">
        <f>SUM(C21:C27)</f>
        <v>0</v>
      </c>
      <c r="D20" s="134">
        <f>SUM(D21:D27)</f>
        <v>0</v>
      </c>
      <c r="E20" s="129"/>
    </row>
    <row r="21" spans="1:5" x14ac:dyDescent="0.2">
      <c r="A21" s="33">
        <v>1231</v>
      </c>
      <c r="B21" s="29" t="s">
        <v>231</v>
      </c>
      <c r="C21" s="34">
        <v>0</v>
      </c>
      <c r="D21" s="131">
        <v>0</v>
      </c>
      <c r="E21" s="129"/>
    </row>
    <row r="22" spans="1:5" x14ac:dyDescent="0.2">
      <c r="A22" s="33">
        <v>1232</v>
      </c>
      <c r="B22" s="29" t="s">
        <v>232</v>
      </c>
      <c r="C22" s="34">
        <v>0</v>
      </c>
      <c r="D22" s="131">
        <v>0</v>
      </c>
      <c r="E22" s="129"/>
    </row>
    <row r="23" spans="1:5" x14ac:dyDescent="0.2">
      <c r="A23" s="33">
        <v>1233</v>
      </c>
      <c r="B23" s="29" t="s">
        <v>233</v>
      </c>
      <c r="C23" s="34">
        <v>0</v>
      </c>
      <c r="D23" s="131">
        <v>0</v>
      </c>
      <c r="E23" s="129"/>
    </row>
    <row r="24" spans="1:5" x14ac:dyDescent="0.2">
      <c r="A24" s="33">
        <v>1234</v>
      </c>
      <c r="B24" s="29" t="s">
        <v>234</v>
      </c>
      <c r="C24" s="34">
        <v>0</v>
      </c>
      <c r="D24" s="131">
        <v>0</v>
      </c>
      <c r="E24" s="129"/>
    </row>
    <row r="25" spans="1:5" x14ac:dyDescent="0.2">
      <c r="A25" s="33">
        <v>1235</v>
      </c>
      <c r="B25" s="29" t="s">
        <v>235</v>
      </c>
      <c r="C25" s="34">
        <v>0</v>
      </c>
      <c r="D25" s="131">
        <v>0</v>
      </c>
      <c r="E25" s="129"/>
    </row>
    <row r="26" spans="1:5" x14ac:dyDescent="0.2">
      <c r="A26" s="33">
        <v>1236</v>
      </c>
      <c r="B26" s="29" t="s">
        <v>236</v>
      </c>
      <c r="C26" s="34">
        <v>0</v>
      </c>
      <c r="D26" s="131">
        <v>0</v>
      </c>
      <c r="E26" s="129"/>
    </row>
    <row r="27" spans="1:5" x14ac:dyDescent="0.2">
      <c r="A27" s="33">
        <v>1239</v>
      </c>
      <c r="B27" s="29" t="s">
        <v>237</v>
      </c>
      <c r="C27" s="34">
        <v>0</v>
      </c>
      <c r="D27" s="131">
        <v>0</v>
      </c>
      <c r="E27" s="129"/>
    </row>
    <row r="28" spans="1:5" x14ac:dyDescent="0.2">
      <c r="A28" s="132">
        <v>1240</v>
      </c>
      <c r="B28" s="133" t="s">
        <v>238</v>
      </c>
      <c r="C28" s="134">
        <f>SUM(C29:C36)</f>
        <v>9278.84</v>
      </c>
      <c r="D28" s="134">
        <f>SUM(D29:D36)</f>
        <v>9278.84</v>
      </c>
      <c r="E28" s="129"/>
    </row>
    <row r="29" spans="1:5" x14ac:dyDescent="0.2">
      <c r="A29" s="33">
        <v>1241</v>
      </c>
      <c r="B29" s="29" t="s">
        <v>239</v>
      </c>
      <c r="C29" s="34">
        <v>0</v>
      </c>
      <c r="D29" s="131">
        <v>0</v>
      </c>
      <c r="E29" s="129"/>
    </row>
    <row r="30" spans="1:5" x14ac:dyDescent="0.2">
      <c r="A30" s="33">
        <v>1242</v>
      </c>
      <c r="B30" s="29" t="s">
        <v>240</v>
      </c>
      <c r="C30" s="34">
        <v>9278.84</v>
      </c>
      <c r="D30" s="131">
        <v>9278.84</v>
      </c>
      <c r="E30" s="129"/>
    </row>
    <row r="31" spans="1:5" x14ac:dyDescent="0.2">
      <c r="A31" s="33">
        <v>1243</v>
      </c>
      <c r="B31" s="29" t="s">
        <v>241</v>
      </c>
      <c r="C31" s="34">
        <v>0</v>
      </c>
      <c r="D31" s="131">
        <v>0</v>
      </c>
      <c r="E31" s="129"/>
    </row>
    <row r="32" spans="1:5" x14ac:dyDescent="0.2">
      <c r="A32" s="33">
        <v>1244</v>
      </c>
      <c r="B32" s="29" t="s">
        <v>242</v>
      </c>
      <c r="C32" s="34">
        <v>0</v>
      </c>
      <c r="D32" s="131">
        <v>0</v>
      </c>
      <c r="E32" s="129"/>
    </row>
    <row r="33" spans="1:5" x14ac:dyDescent="0.2">
      <c r="A33" s="33">
        <v>1245</v>
      </c>
      <c r="B33" s="29" t="s">
        <v>243</v>
      </c>
      <c r="C33" s="34">
        <v>0</v>
      </c>
      <c r="D33" s="131">
        <v>0</v>
      </c>
      <c r="E33" s="129"/>
    </row>
    <row r="34" spans="1:5" x14ac:dyDescent="0.2">
      <c r="A34" s="33">
        <v>1246</v>
      </c>
      <c r="B34" s="29" t="s">
        <v>244</v>
      </c>
      <c r="C34" s="34">
        <v>0</v>
      </c>
      <c r="D34" s="131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131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31">
        <v>0</v>
      </c>
    </row>
    <row r="37" spans="1:5" x14ac:dyDescent="0.2">
      <c r="A37" s="132">
        <v>1250</v>
      </c>
      <c r="B37" s="133" t="s">
        <v>248</v>
      </c>
      <c r="C37" s="134">
        <f>SUM(C38:C42)</f>
        <v>0</v>
      </c>
      <c r="D37" s="134">
        <f>SUM(D38:D42)</f>
        <v>0</v>
      </c>
      <c r="E37" s="133"/>
    </row>
    <row r="38" spans="1:5" x14ac:dyDescent="0.2">
      <c r="A38" s="33">
        <v>1251</v>
      </c>
      <c r="B38" s="29" t="s">
        <v>249</v>
      </c>
      <c r="C38" s="34">
        <v>0</v>
      </c>
      <c r="D38" s="131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31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31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31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31">
        <v>0</v>
      </c>
    </row>
    <row r="43" spans="1:5" x14ac:dyDescent="0.2">
      <c r="B43" s="135" t="s">
        <v>640</v>
      </c>
      <c r="C43" s="134">
        <f>C20+C28+C37</f>
        <v>9278.84</v>
      </c>
      <c r="D43" s="134">
        <f>D20+D28+D37</f>
        <v>9278.84</v>
      </c>
    </row>
    <row r="44" spans="1:5" s="129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8">
        <v>2022</v>
      </c>
      <c r="D46" s="128">
        <v>2021</v>
      </c>
      <c r="E46" s="32"/>
    </row>
    <row r="47" spans="1:5" s="129" customFormat="1" x14ac:dyDescent="0.2">
      <c r="A47" s="132">
        <v>3210</v>
      </c>
      <c r="B47" s="133" t="s">
        <v>641</v>
      </c>
      <c r="C47" s="134">
        <v>218602.07</v>
      </c>
      <c r="D47" s="134">
        <v>754887.12</v>
      </c>
    </row>
    <row r="48" spans="1:5" x14ac:dyDescent="0.2">
      <c r="A48" s="130"/>
      <c r="B48" s="135" t="s">
        <v>629</v>
      </c>
      <c r="C48" s="134">
        <f>C51+C63+C95+C98+C49</f>
        <v>602</v>
      </c>
      <c r="D48" s="134">
        <f>D51+D63+D95+D98+D49</f>
        <v>14331.44</v>
      </c>
    </row>
    <row r="49" spans="1:4" s="129" customFormat="1" x14ac:dyDescent="0.2">
      <c r="A49" s="150">
        <v>5100</v>
      </c>
      <c r="B49" s="151" t="s">
        <v>361</v>
      </c>
      <c r="C49" s="152">
        <f>SUM(C50:C50)</f>
        <v>0</v>
      </c>
      <c r="D49" s="152">
        <f>SUM(D50:D50)</f>
        <v>0</v>
      </c>
    </row>
    <row r="50" spans="1:4" s="129" customFormat="1" x14ac:dyDescent="0.2">
      <c r="A50" s="153">
        <v>5130</v>
      </c>
      <c r="B50" s="154" t="s">
        <v>662</v>
      </c>
      <c r="C50" s="155">
        <v>0</v>
      </c>
      <c r="D50" s="155">
        <v>0</v>
      </c>
    </row>
    <row r="51" spans="1:4" x14ac:dyDescent="0.2">
      <c r="A51" s="132">
        <v>5400</v>
      </c>
      <c r="B51" s="133" t="s">
        <v>426</v>
      </c>
      <c r="C51" s="134">
        <f>C52+C54+C56+C58+C60</f>
        <v>0</v>
      </c>
      <c r="D51" s="134">
        <f>D52+D54+D56+D58+D60</f>
        <v>0</v>
      </c>
    </row>
    <row r="52" spans="1:4" x14ac:dyDescent="0.2">
      <c r="A52" s="130">
        <v>5410</v>
      </c>
      <c r="B52" s="129" t="s">
        <v>630</v>
      </c>
      <c r="C52" s="131">
        <f>C53</f>
        <v>0</v>
      </c>
      <c r="D52" s="131">
        <f>D53</f>
        <v>0</v>
      </c>
    </row>
    <row r="53" spans="1:4" x14ac:dyDescent="0.2">
      <c r="A53" s="130">
        <v>5411</v>
      </c>
      <c r="B53" s="129" t="s">
        <v>428</v>
      </c>
      <c r="C53" s="131">
        <v>0</v>
      </c>
      <c r="D53" s="131">
        <v>0</v>
      </c>
    </row>
    <row r="54" spans="1:4" x14ac:dyDescent="0.2">
      <c r="A54" s="130">
        <v>5420</v>
      </c>
      <c r="B54" s="129" t="s">
        <v>631</v>
      </c>
      <c r="C54" s="131">
        <f>C55</f>
        <v>0</v>
      </c>
      <c r="D54" s="131">
        <f>D55</f>
        <v>0</v>
      </c>
    </row>
    <row r="55" spans="1:4" x14ac:dyDescent="0.2">
      <c r="A55" s="130">
        <v>5421</v>
      </c>
      <c r="B55" s="129" t="s">
        <v>431</v>
      </c>
      <c r="C55" s="131">
        <v>0</v>
      </c>
      <c r="D55" s="131">
        <v>0</v>
      </c>
    </row>
    <row r="56" spans="1:4" x14ac:dyDescent="0.2">
      <c r="A56" s="130">
        <v>5430</v>
      </c>
      <c r="B56" s="129" t="s">
        <v>632</v>
      </c>
      <c r="C56" s="131">
        <f>C57</f>
        <v>0</v>
      </c>
      <c r="D56" s="131">
        <f>D57</f>
        <v>0</v>
      </c>
    </row>
    <row r="57" spans="1:4" x14ac:dyDescent="0.2">
      <c r="A57" s="130">
        <v>5431</v>
      </c>
      <c r="B57" s="129" t="s">
        <v>434</v>
      </c>
      <c r="C57" s="131">
        <v>0</v>
      </c>
      <c r="D57" s="131">
        <v>0</v>
      </c>
    </row>
    <row r="58" spans="1:4" x14ac:dyDescent="0.2">
      <c r="A58" s="130">
        <v>5440</v>
      </c>
      <c r="B58" s="129" t="s">
        <v>633</v>
      </c>
      <c r="C58" s="131">
        <f>C59</f>
        <v>0</v>
      </c>
      <c r="D58" s="131">
        <f>D59</f>
        <v>0</v>
      </c>
    </row>
    <row r="59" spans="1:4" x14ac:dyDescent="0.2">
      <c r="A59" s="130">
        <v>5441</v>
      </c>
      <c r="B59" s="129" t="s">
        <v>633</v>
      </c>
      <c r="C59" s="131">
        <v>0</v>
      </c>
      <c r="D59" s="131">
        <v>0</v>
      </c>
    </row>
    <row r="60" spans="1:4" x14ac:dyDescent="0.2">
      <c r="A60" s="130">
        <v>5450</v>
      </c>
      <c r="B60" s="129" t="s">
        <v>634</v>
      </c>
      <c r="C60" s="131">
        <f>SUM(C61:C62)</f>
        <v>0</v>
      </c>
      <c r="D60" s="131">
        <f>SUM(D61:D62)</f>
        <v>0</v>
      </c>
    </row>
    <row r="61" spans="1:4" x14ac:dyDescent="0.2">
      <c r="A61" s="130">
        <v>5451</v>
      </c>
      <c r="B61" s="129" t="s">
        <v>438</v>
      </c>
      <c r="C61" s="131">
        <v>0</v>
      </c>
      <c r="D61" s="131">
        <v>0</v>
      </c>
    </row>
    <row r="62" spans="1:4" x14ac:dyDescent="0.2">
      <c r="A62" s="130">
        <v>5452</v>
      </c>
      <c r="B62" s="129" t="s">
        <v>439</v>
      </c>
      <c r="C62" s="131">
        <v>0</v>
      </c>
      <c r="D62" s="131">
        <v>0</v>
      </c>
    </row>
    <row r="63" spans="1:4" x14ac:dyDescent="0.2">
      <c r="A63" s="132">
        <v>5500</v>
      </c>
      <c r="B63" s="133" t="s">
        <v>440</v>
      </c>
      <c r="C63" s="134">
        <f>C64+C73+C76+C82+C84+C86</f>
        <v>0</v>
      </c>
      <c r="D63" s="134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0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0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132">
        <v>5600</v>
      </c>
      <c r="B95" s="133" t="s">
        <v>79</v>
      </c>
      <c r="C95" s="134">
        <f>C96</f>
        <v>0</v>
      </c>
      <c r="D95" s="134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132">
        <v>2110</v>
      </c>
      <c r="B98" s="138" t="s">
        <v>642</v>
      </c>
      <c r="C98" s="134">
        <f>SUM(C99:C103)</f>
        <v>602</v>
      </c>
      <c r="D98" s="134">
        <f>SUM(D99:D103)</f>
        <v>14331.44</v>
      </c>
    </row>
    <row r="99" spans="1:4" x14ac:dyDescent="0.2">
      <c r="A99" s="130">
        <v>2111</v>
      </c>
      <c r="B99" s="129" t="s">
        <v>643</v>
      </c>
      <c r="C99" s="131">
        <v>602</v>
      </c>
      <c r="D99" s="131">
        <v>13428</v>
      </c>
    </row>
    <row r="100" spans="1:4" x14ac:dyDescent="0.2">
      <c r="A100" s="130">
        <v>2112</v>
      </c>
      <c r="B100" s="129" t="s">
        <v>644</v>
      </c>
      <c r="C100" s="131">
        <v>0</v>
      </c>
      <c r="D100" s="131">
        <v>0</v>
      </c>
    </row>
    <row r="101" spans="1:4" x14ac:dyDescent="0.2">
      <c r="A101" s="130">
        <v>2112</v>
      </c>
      <c r="B101" s="129" t="s">
        <v>645</v>
      </c>
      <c r="C101" s="131">
        <v>0</v>
      </c>
      <c r="D101" s="131">
        <v>903.44</v>
      </c>
    </row>
    <row r="102" spans="1:4" x14ac:dyDescent="0.2">
      <c r="A102" s="130">
        <v>2115</v>
      </c>
      <c r="B102" s="129" t="s">
        <v>646</v>
      </c>
      <c r="C102" s="131">
        <v>0</v>
      </c>
      <c r="D102" s="131">
        <v>0</v>
      </c>
    </row>
    <row r="103" spans="1:4" x14ac:dyDescent="0.2">
      <c r="A103" s="130">
        <v>2114</v>
      </c>
      <c r="B103" s="129" t="s">
        <v>647</v>
      </c>
      <c r="C103" s="131">
        <v>0</v>
      </c>
      <c r="D103" s="131">
        <v>0</v>
      </c>
    </row>
    <row r="104" spans="1:4" x14ac:dyDescent="0.2">
      <c r="A104" s="130"/>
      <c r="B104" s="135" t="s">
        <v>648</v>
      </c>
      <c r="C104" s="134">
        <f>+C105</f>
        <v>0</v>
      </c>
      <c r="D104" s="134">
        <f>+D105</f>
        <v>0</v>
      </c>
    </row>
    <row r="105" spans="1:4" s="129" customFormat="1" x14ac:dyDescent="0.2">
      <c r="A105" s="150">
        <v>3100</v>
      </c>
      <c r="B105" s="156" t="s">
        <v>663</v>
      </c>
      <c r="C105" s="157">
        <f>SUM(C106:C109)</f>
        <v>0</v>
      </c>
      <c r="D105" s="157">
        <f>SUM(D106:D109)</f>
        <v>0</v>
      </c>
    </row>
    <row r="106" spans="1:4" s="129" customFormat="1" x14ac:dyDescent="0.2">
      <c r="A106" s="153"/>
      <c r="B106" s="158" t="s">
        <v>664</v>
      </c>
      <c r="C106" s="159">
        <v>0</v>
      </c>
      <c r="D106" s="159">
        <v>0</v>
      </c>
    </row>
    <row r="107" spans="1:4" s="129" customFormat="1" x14ac:dyDescent="0.2">
      <c r="A107" s="153"/>
      <c r="B107" s="158" t="s">
        <v>665</v>
      </c>
      <c r="C107" s="159">
        <v>0</v>
      </c>
      <c r="D107" s="159">
        <v>0</v>
      </c>
    </row>
    <row r="108" spans="1:4" s="129" customFormat="1" x14ac:dyDescent="0.2">
      <c r="A108" s="153"/>
      <c r="B108" s="158" t="s">
        <v>666</v>
      </c>
      <c r="C108" s="159">
        <v>0</v>
      </c>
      <c r="D108" s="159">
        <v>0</v>
      </c>
    </row>
    <row r="109" spans="1:4" s="129" customFormat="1" x14ac:dyDescent="0.2">
      <c r="A109" s="153"/>
      <c r="B109" s="158" t="s">
        <v>667</v>
      </c>
      <c r="C109" s="159">
        <v>0</v>
      </c>
      <c r="D109" s="159">
        <v>0</v>
      </c>
    </row>
    <row r="110" spans="1:4" s="129" customFormat="1" x14ac:dyDescent="0.2">
      <c r="A110" s="153"/>
      <c r="B110" s="161" t="s">
        <v>668</v>
      </c>
      <c r="C110" s="152">
        <f>+C111</f>
        <v>0</v>
      </c>
      <c r="D110" s="152">
        <f>+D111</f>
        <v>0</v>
      </c>
    </row>
    <row r="111" spans="1:4" s="129" customFormat="1" x14ac:dyDescent="0.2">
      <c r="A111" s="150">
        <v>1270</v>
      </c>
      <c r="B111" s="160" t="s">
        <v>254</v>
      </c>
      <c r="C111" s="157">
        <f>+C112</f>
        <v>0</v>
      </c>
      <c r="D111" s="157">
        <f>+D112</f>
        <v>0</v>
      </c>
    </row>
    <row r="112" spans="1:4" s="129" customFormat="1" x14ac:dyDescent="0.2">
      <c r="A112" s="153">
        <v>1273</v>
      </c>
      <c r="B112" s="154" t="s">
        <v>669</v>
      </c>
      <c r="C112" s="159">
        <v>0</v>
      </c>
      <c r="D112" s="159">
        <v>0</v>
      </c>
    </row>
    <row r="113" spans="1:4" s="129" customFormat="1" x14ac:dyDescent="0.2">
      <c r="A113" s="153"/>
      <c r="B113" s="161" t="s">
        <v>670</v>
      </c>
      <c r="C113" s="152">
        <f>+C114+C116</f>
        <v>0</v>
      </c>
      <c r="D113" s="152">
        <f>+D114+D116</f>
        <v>856620</v>
      </c>
    </row>
    <row r="114" spans="1:4" s="129" customFormat="1" x14ac:dyDescent="0.2">
      <c r="A114" s="150">
        <v>4300</v>
      </c>
      <c r="B114" s="156" t="s">
        <v>671</v>
      </c>
      <c r="C114" s="157">
        <f>+C115</f>
        <v>0</v>
      </c>
      <c r="D114" s="162">
        <f>+D115</f>
        <v>0</v>
      </c>
    </row>
    <row r="115" spans="1:4" s="129" customFormat="1" x14ac:dyDescent="0.2">
      <c r="A115" s="153">
        <v>4399</v>
      </c>
      <c r="B115" s="158" t="s">
        <v>354</v>
      </c>
      <c r="C115" s="159">
        <v>0</v>
      </c>
      <c r="D115" s="159">
        <v>0</v>
      </c>
    </row>
    <row r="116" spans="1:4" x14ac:dyDescent="0.2">
      <c r="A116" s="132">
        <v>1120</v>
      </c>
      <c r="B116" s="139" t="s">
        <v>649</v>
      </c>
      <c r="C116" s="134">
        <f>SUM(C117:C125)</f>
        <v>0</v>
      </c>
      <c r="D116" s="134">
        <f>SUM(D117:D125)</f>
        <v>856620</v>
      </c>
    </row>
    <row r="117" spans="1:4" x14ac:dyDescent="0.2">
      <c r="A117" s="130">
        <v>1124</v>
      </c>
      <c r="B117" s="140" t="s">
        <v>650</v>
      </c>
      <c r="C117" s="141">
        <v>0</v>
      </c>
      <c r="D117" s="131">
        <v>0</v>
      </c>
    </row>
    <row r="118" spans="1:4" x14ac:dyDescent="0.2">
      <c r="A118" s="130">
        <v>1124</v>
      </c>
      <c r="B118" s="140" t="s">
        <v>651</v>
      </c>
      <c r="C118" s="141">
        <v>0</v>
      </c>
      <c r="D118" s="131">
        <v>0</v>
      </c>
    </row>
    <row r="119" spans="1:4" x14ac:dyDescent="0.2">
      <c r="A119" s="130">
        <v>1124</v>
      </c>
      <c r="B119" s="140" t="s">
        <v>652</v>
      </c>
      <c r="C119" s="141">
        <v>0</v>
      </c>
      <c r="D119" s="131">
        <v>0</v>
      </c>
    </row>
    <row r="120" spans="1:4" x14ac:dyDescent="0.2">
      <c r="A120" s="130">
        <v>1124</v>
      </c>
      <c r="B120" s="140" t="s">
        <v>653</v>
      </c>
      <c r="C120" s="141">
        <v>0</v>
      </c>
      <c r="D120" s="131">
        <v>0</v>
      </c>
    </row>
    <row r="121" spans="1:4" x14ac:dyDescent="0.2">
      <c r="A121" s="130">
        <v>1124</v>
      </c>
      <c r="B121" s="140" t="s">
        <v>654</v>
      </c>
      <c r="C121" s="131">
        <v>0</v>
      </c>
      <c r="D121" s="131">
        <v>0</v>
      </c>
    </row>
    <row r="122" spans="1:4" x14ac:dyDescent="0.2">
      <c r="A122" s="130">
        <v>1124</v>
      </c>
      <c r="B122" s="140" t="s">
        <v>655</v>
      </c>
      <c r="C122" s="131">
        <v>0</v>
      </c>
      <c r="D122" s="131">
        <v>0</v>
      </c>
    </row>
    <row r="123" spans="1:4" x14ac:dyDescent="0.2">
      <c r="A123" s="130">
        <v>1122</v>
      </c>
      <c r="B123" s="140" t="s">
        <v>656</v>
      </c>
      <c r="C123" s="131">
        <v>0</v>
      </c>
      <c r="D123" s="131">
        <v>0</v>
      </c>
    </row>
    <row r="124" spans="1:4" x14ac:dyDescent="0.2">
      <c r="A124" s="130">
        <v>1122</v>
      </c>
      <c r="B124" s="140" t="s">
        <v>657</v>
      </c>
      <c r="C124" s="141">
        <v>0</v>
      </c>
      <c r="D124" s="131">
        <v>0</v>
      </c>
    </row>
    <row r="125" spans="1:4" x14ac:dyDescent="0.2">
      <c r="A125" s="130">
        <v>1122</v>
      </c>
      <c r="B125" s="140" t="s">
        <v>658</v>
      </c>
      <c r="C125" s="131">
        <v>0</v>
      </c>
      <c r="D125" s="131">
        <v>856620</v>
      </c>
    </row>
    <row r="126" spans="1:4" x14ac:dyDescent="0.2">
      <c r="A126" s="130"/>
      <c r="B126" s="142" t="s">
        <v>659</v>
      </c>
      <c r="C126" s="134">
        <f>C47+C48+C104-C110-C113</f>
        <v>219204.07</v>
      </c>
      <c r="D126" s="134">
        <f>D47+D48+D104-D110-D113</f>
        <v>-87401.440000000061</v>
      </c>
    </row>
    <row r="129" spans="1:5" ht="11.25" customHeight="1" x14ac:dyDescent="0.2">
      <c r="A129" s="163"/>
      <c r="B129" s="163"/>
      <c r="C129" s="163"/>
      <c r="D129" s="163"/>
      <c r="E129" s="163"/>
    </row>
    <row r="130" spans="1:5" ht="11.25" customHeight="1" x14ac:dyDescent="0.2">
      <c r="A130" s="163"/>
      <c r="B130" s="163"/>
      <c r="C130" s="163"/>
      <c r="D130" s="163"/>
      <c r="E130" s="163"/>
    </row>
    <row r="131" spans="1:5" ht="11.25" customHeight="1" x14ac:dyDescent="0.2">
      <c r="A131" s="163"/>
      <c r="B131" s="163"/>
      <c r="C131" s="163"/>
      <c r="D131" s="163"/>
      <c r="E131" s="163"/>
    </row>
    <row r="132" spans="1:5" ht="11.25" customHeight="1" x14ac:dyDescent="0.2">
      <c r="A132" s="163"/>
      <c r="B132" s="163"/>
      <c r="C132" s="163"/>
      <c r="D132" s="163"/>
      <c r="E132" s="163"/>
    </row>
    <row r="133" spans="1:5" ht="11.25" customHeight="1" x14ac:dyDescent="0.2">
      <c r="A133" s="163"/>
      <c r="B133" s="163"/>
      <c r="C133" s="163"/>
      <c r="D133" s="163"/>
      <c r="E133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0866141732283472" right="0.70866141732283472" top="0.74803149606299213" bottom="0.74803149606299213" header="0.31496062992125984" footer="0.31496062992125984"/>
  <pageSetup scale="72" fitToHeight="6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6" t="s">
        <v>190</v>
      </c>
      <c r="B2" s="97" t="s">
        <v>50</v>
      </c>
    </row>
    <row r="3" spans="1:2" x14ac:dyDescent="0.2">
      <c r="B3" s="110"/>
    </row>
    <row r="4" spans="1:2" ht="14.1" customHeight="1" x14ac:dyDescent="0.2">
      <c r="A4" s="111" t="s">
        <v>27</v>
      </c>
      <c r="B4" s="101" t="s">
        <v>78</v>
      </c>
    </row>
    <row r="5" spans="1:2" ht="14.1" customHeight="1" x14ac:dyDescent="0.2">
      <c r="B5" s="101" t="s">
        <v>51</v>
      </c>
    </row>
    <row r="6" spans="1:2" ht="14.1" customHeight="1" x14ac:dyDescent="0.2">
      <c r="B6" s="101" t="s">
        <v>151</v>
      </c>
    </row>
    <row r="7" spans="1:2" ht="14.1" customHeight="1" x14ac:dyDescent="0.2">
      <c r="B7" s="101" t="s">
        <v>152</v>
      </c>
    </row>
    <row r="8" spans="1:2" ht="14.1" customHeight="1" x14ac:dyDescent="0.2"/>
    <row r="9" spans="1:2" x14ac:dyDescent="0.2">
      <c r="A9" s="111" t="s">
        <v>29</v>
      </c>
      <c r="B9" s="103" t="s">
        <v>597</v>
      </c>
    </row>
    <row r="10" spans="1:2" ht="15" customHeight="1" x14ac:dyDescent="0.2">
      <c r="B10" s="103" t="s">
        <v>75</v>
      </c>
    </row>
    <row r="11" spans="1:2" ht="15" customHeight="1" x14ac:dyDescent="0.2">
      <c r="B11" s="113" t="s">
        <v>195</v>
      </c>
    </row>
    <row r="12" spans="1:2" ht="15" customHeight="1" x14ac:dyDescent="0.2"/>
    <row r="13" spans="1:2" x14ac:dyDescent="0.2">
      <c r="A13" s="111" t="s">
        <v>76</v>
      </c>
      <c r="B13" s="101" t="s">
        <v>598</v>
      </c>
    </row>
    <row r="14" spans="1:2" ht="15" customHeight="1" x14ac:dyDescent="0.2">
      <c r="B14" s="101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ACT!Títulos_a_imprimir</vt:lpstr>
      <vt:lpstr>EFE!Títulos_a_imprimir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52418</cp:lastModifiedBy>
  <cp:lastPrinted>2022-10-21T15:55:36Z</cp:lastPrinted>
  <dcterms:created xsi:type="dcterms:W3CDTF">2012-12-11T20:36:24Z</dcterms:created>
  <dcterms:modified xsi:type="dcterms:W3CDTF">2022-10-21T15:56:39Z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