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ACT!$A$1:$E$226</definedName>
    <definedName name="_xlnm.Print_Area" localSheetId="7">EFE!$A$1:$E$132</definedName>
    <definedName name="_xlnm.Print_Area" localSheetId="1">ESF!$A$1:$H$157</definedName>
    <definedName name="_xlnm.Print_Area" localSheetId="11">Memoria!$A$1:$G$58</definedName>
    <definedName name="_xlnm.Print_Area" localSheetId="5">VHP!$A$1:$E$35</definedName>
  </definedNames>
  <calcPr calcId="145621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<sst xmlns="http://schemas.openxmlformats.org/spreadsheetml/2006/main" count="991" uniqueCount="685">
  <si>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</si>
  <si>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</si>
  <si>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</si>
  <si>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</si>
  <si>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</si>
  <si>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</si>
  <si>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</si>
  <si>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</si>
  <si>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</si>
  <si>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</si>
  <si>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</si>
  <si>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</si>
  <si>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</si>
  <si>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</si>
  <si>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</si>
  <si>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</si>
  <si>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</si>
  <si>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</si>
  <si>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</si>
  <si>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</si>
  <si>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</si>
  <si>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</si>
  <si>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</si>
  <si>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</si>
  <si>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</si>
  <si>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</si>
  <si>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</si>
  <si>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</si>
  <si>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</si>
  <si>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</si>
  <si>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</si>
  <si>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</si>
  <si>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</si>
  <si>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</si>
  <si>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</si>
  <si>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</si>
  <si>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</si>
  <si>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</si>
  <si>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</si>
  <si>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</si>
  <si>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</si>
  <si>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</si>
  <si>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</si>
  <si>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</si>
  <si>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</si>
  <si>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</si>
  <si>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</si>
  <si>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</si>
  <si>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</si>
  <si>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</si>
  <si>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</si>
  <si>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</si>
  <si>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</si>
  <si>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</si>
  <si>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</si>
  <si>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</si>
  <si>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</si>
  <si>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</si>
  <si>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</si>
  <si>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</si>
  <si>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</si>
  <si>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</si>
  <si>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</si>
  <si>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</si>
  <si>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</si>
  <si>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</si>
  <si>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</si>
  <si>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</si>
  <si>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</si>
  <si>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</si>
  <si>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</si>
  <si>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</si>
  <si>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</si>
  <si>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</si>
  <si>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</si>
  <si>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</si>
  <si>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</si>
  <si>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</si>
  <si>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</si>
  <si>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</si>
  <si>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</si>
  <si>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</si>
  <si>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</si>
  <si>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</si>
  <si>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</si>
  <si>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</si>
  <si>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</si>
  <si>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</si>
  <si>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</si>
  <si>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</si>
  <si>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</si>
  <si>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</si>
  <si>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</si>
  <si>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</si>
  <si>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</si>
  <si>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</si>
  <si>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</si>
  <si>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</si>
  <si>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</si>
  <si>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</si>
  <si>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</si>
  <si>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</si>
  <si>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</si>
  <si>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</si>
  <si>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</si>
  <si>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</si>
  <si>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</si>
  <si>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</si>
  <si>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</si>
  <si>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</si>
  <si>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</si>
  <si>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</si>
  <si>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</si>
  <si>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</si>
  <si>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</si>
  <si>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</si>
  <si>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</si>
  <si>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</si>
  <si>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</si>
  <si>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</si>
  <si>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</si>
  <si>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</si>
  <si>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</si>
  <si>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</si>
  <si>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</si>
  <si>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</si>
  <si>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</si>
  <si>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</si>
  <si>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</si>
  <si>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</si>
  <si>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</si>
  <si>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</si>
  <si>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</si>
  <si>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</si>
  <si>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</si>
  <si>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</si>
  <si>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</si>
  <si>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</si>
  <si>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</si>
  <si>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</si>
  <si>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</si>
  <si>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</si>
  <si>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</si>
  <si>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</si>
  <si>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</si>
  <si>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</si>
  <si>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</si>
  <si>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</si>
  <si>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</si>
  <si>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</si>
  <si>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</si>
  <si>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</si>
  <si>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</si>
  <si>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</si>
  <si>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</si>
  <si>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</si>
  <si>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</si>
  <si>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</si>
  <si>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</si>
  <si>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</si>
  <si>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</si>
  <si>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</si>
  <si>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</si>
  <si>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</si>
  <si>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</si>
  <si>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</si>
  <si>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</si>
  <si>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</si>
  <si>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</si>
  <si>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</si>
  <si>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</si>
  <si>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</si>
  <si>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</si>
  <si>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</si>
  <si>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</si>
  <si>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</si>
  <si>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</si>
  <si>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</si>
  <si>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</si>
  <si>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</si>
  <si>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</si>
  <si>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</si>
  <si>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</si>
  <si>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</si>
  <si>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</si>
  <si>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</si>
  <si>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</si>
  <si>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</si>
  <si>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</si>
  <si>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</si>
  <si>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</si>
  <si>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</si>
  <si>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</si>
  <si>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</si>
  <si>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</si>
  <si>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</si>
  <si>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</si>
  <si>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</si>
  <si>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</si>
  <si>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</si>
  <si>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</si>
  <si>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</si>
  <si>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</si>
  <si>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</si>
  <si>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</si>
  <si>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</si>
  <si>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</si>
  <si>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</si>
  <si>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</si>
  <si>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</si>
  <si>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</si>
  <si>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</si>
  <si>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</si>
  <si>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</si>
  <si>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</si>
  <si>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</si>
  <si>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</si>
  <si>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</si>
  <si>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</si>
  <si>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</si>
  <si>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</si>
  <si>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</si>
  <si>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</si>
  <si>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</si>
  <si>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</si>
  <si>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</si>
  <si>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</si>
  <si>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</si>
  <si>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</si>
  <si>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</si>
  <si>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</si>
  <si>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</si>
  <si>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</si>
  <si>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</si>
  <si>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</si>
  <si>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</si>
  <si>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</si>
  <si>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</si>
  <si>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</si>
  <si>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</si>
  <si>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</si>
  <si>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</si>
  <si>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</si>
  <si>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</si>
  <si>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</si>
  <si>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</si>
  <si>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</si>
  <si>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</si>
  <si>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</si>
  <si>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</si>
  <si>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</si>
  <si>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</si>
  <si>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</si>
  <si>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</si>
  <si>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</si>
  <si>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</si>
  <si>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</si>
  <si>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</si>
  <si>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</si>
  <si>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</si>
  <si>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</si>
  <si>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</si>
  <si>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</si>
  <si>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</si>
  <si>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</si>
  <si>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</si>
  <si>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</si>
  <si>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</si>
  <si>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</si>
  <si>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</si>
  <si>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</si>
  <si>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</si>
  <si>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</si>
  <si>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</si>
  <si>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</si>
  <si>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</si>
  <si>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</si>
  <si>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</si>
  <si>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</si>
  <si>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</si>
  <si>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</si>
  <si>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</si>
  <si>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</si>
  <si>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</si>
  <si>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</si>
  <si>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</si>
  <si>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</si>
  <si>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</si>
  <si>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</si>
  <si>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</si>
  <si>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</si>
  <si>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</si>
  <si>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</si>
  <si>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</si>
  <si>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</si>
  <si>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</si>
  <si>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</si>
  <si>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</si>
  <si>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</si>
  <si>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</si>
  <si>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</si>
  <si>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</si>
  <si>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</si>
  <si>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</si>
  <si>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</si>
  <si>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</si>
  <si>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</si>
  <si>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</si>
  <si>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</si>
  <si>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</si>
  <si>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</si>
  <si>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</si>
  <si>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</si>
  <si>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</si>
  <si>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</si>
  <si>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</si>
  <si>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</si>
  <si>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</si>
  <si>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</si>
  <si>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</si>
  <si>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</si>
  <si>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</si>
  <si>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</si>
  <si>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</si>
  <si>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</si>
  <si>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</si>
  <si>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</si>
  <si>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</si>
  <si>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</si>
  <si>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</si>
  <si>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</si>
  <si>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</si>
  <si>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</si>
  <si>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</si>
  <si>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</si>
  <si>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</si>
  <si>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</si>
  <si>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</si>
  <si>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</si>
  <si>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</si>
  <si>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</si>
  <si>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</si>
  <si>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</si>
  <si>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</si>
  <si>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</si>
  <si>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</si>
  <si>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</si>
  <si>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</si>
  <si>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</si>
  <si>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</si>
  <si>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</si>
  <si>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</si>
  <si>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</si>
  <si>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</si>
  <si>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</si>
  <si>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</si>
  <si>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</si>
  <si>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</si>
  <si>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</si>
  <si>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</si>
  <si>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</si>
  <si>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</si>
  <si>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</si>
  <si>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</si>
  <si>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</si>
  <si>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</si>
  <si>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</si>
  <si>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</si>
  <si>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</si>
  <si>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</si>
  <si>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</si>
  <si>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</si>
  <si>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</si>
  <si>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</si>
  <si>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</si>
  <si>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</si>
  <si>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</si>
  <si>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</si>
  <si>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</si>
  <si>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</si>
  <si>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</si>
  <si>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</si>
  <si>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</si>
  <si>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</si>
  <si>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</si>
  <si>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</si>
  <si>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</si>
  <si>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</si>
  <si>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</si>
  <si>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</si>
  <si>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</si>
  <si>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</si>
  <si>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</si>
  <si>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</si>
  <si>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</si>
  <si>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</si>
  <si>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</si>
  <si>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</si>
  <si>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</si>
  <si>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</si>
  <si>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</si>
  <si>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</si>
  <si>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</si>
  <si>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</si>
  <si>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</si>
  <si>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</si>
  <si>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</si>
  <si>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</si>
  <si>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</si>
  <si>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</si>
  <si>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</si>
  <si>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</si>
  <si>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</si>
  <si>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</si>
  <si>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</si>
  <si>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</si>
  <si>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</si>
  <si>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</si>
  <si>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</si>
  <si>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</si>
  <si>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</si>
  <si>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</si>
  <si>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</si>
  <si>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</si>
  <si>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</si>
  <si>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</si>
  <si>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</si>
  <si>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</si>
  <si>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</si>
  <si>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</si>
  <si>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</si>
  <si>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</si>
  <si>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</si>
  <si>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</si>
  <si>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</si>
  <si>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</si>
  <si>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</si>
  <si>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</si>
  <si>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</si>
  <si>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</si>
  <si>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</si>
  <si>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</si>
  <si>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</si>
  <si>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</si>
  <si>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</si>
  <si>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</si>
  <si>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</si>
  <si>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</si>
  <si>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</si>
  <si>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</si>
  <si>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</si>
  <si>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</si>
  <si>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</si>
  <si>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</si>
  <si>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</si>
  <si>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</si>
  <si>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</si>
  <si>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</si>
  <si>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</si>
  <si>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</si>
  <si>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</si>
  <si>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</si>
  <si>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</si>
  <si>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</si>
  <si>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</si>
  <si>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</si>
  <si>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</si>
  <si>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</si>
  <si>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</si>
  <si>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</si>
  <si>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</si>
  <si>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</si>
  <si>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</si>
  <si>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</si>
  <si>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</si>
  <si>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</si>
  <si>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</si>
  <si>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</si>
  <si>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</si>
  <si>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</si>
  <si>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</si>
  <si>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</si>
  <si>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</si>
  <si>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</si>
  <si>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</si>
  <si>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</si>
  <si>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</si>
  <si>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</si>
  <si>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</si>
  <si>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</si>
  <si>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</si>
  <si>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</si>
  <si>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</si>
  <si>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</si>
  <si>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</si>
  <si>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</si>
  <si>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</si>
  <si>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</si>
  <si>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</si>
  <si>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</si>
  <si>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</si>
  <si>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</si>
  <si>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</si>
  <si>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</si>
  <si>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</si>
  <si>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</si>
  <si>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</si>
  <si>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</si>
  <si>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</si>
  <si>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</si>
  <si>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</si>
  <si>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</si>
  <si>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</si>
  <si>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</si>
  <si>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</si>
  <si>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</si>
  <si>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</si>
  <si>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</si>
  <si>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</si>
  <si>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</si>
  <si>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</si>
  <si>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</si>
  <si>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</si>
  <si>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</si>
  <si>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</si>
  <si>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</si>
  <si>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</si>
  <si>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</si>
  <si>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</si>
  <si>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</si>
  <si>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</si>
  <si>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</si>
  <si>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</si>
  <si>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</si>
  <si>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</si>
  <si>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</si>
  <si>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</si>
  <si>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</si>
  <si>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</si>
  <si>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</si>
  <si>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</si>
  <si>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</si>
  <si>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</si>
  <si>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</si>
  <si>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</si>
  <si>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</si>
  <si>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</si>
  <si>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</si>
  <si>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</si>
  <si>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</si>
  <si>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</si>
  <si>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</si>
  <si>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</si>
  <si>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</si>
  <si>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</si>
  <si>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</si>
  <si>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</si>
  <si>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</si>
  <si>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</si>
  <si>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</si>
  <si>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</si>
  <si>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</si>
  <si>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</si>
  <si>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</si>
  <si>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</si>
  <si>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</si>
  <si>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</si>
  <si>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</si>
  <si>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</si>
  <si>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</si>
  <si>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</si>
  <si>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</si>
  <si>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</si>
  <si>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</si>
  <si>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</si>
  <si>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</si>
  <si>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</si>
  <si>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</si>
  <si>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</si>
  <si>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</si>
  <si>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</si>
  <si>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</si>
  <si>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</si>
  <si>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</si>
  <si>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</si>
  <si>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</si>
  <si>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</si>
  <si>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</si>
  <si>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</si>
  <si>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</si>
  <si>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</si>
  <si>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</si>
  <si>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</si>
  <si>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</si>
  <si>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</si>
  <si>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</si>
  <si>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</si>
  <si>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</si>
  <si>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</si>
  <si>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</si>
  <si>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</si>
  <si>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</si>
  <si>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</si>
  <si>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</si>
  <si>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</si>
  <si>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</si>
  <si>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</si>
  <si>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</si>
  <si>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</si>
  <si>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</si>
  <si>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</si>
  <si>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</si>
  <si>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</si>
  <si>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</si>
  <si>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</si>
  <si>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</si>
  <si>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</si>
  <si>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</si>
  <si>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</si>
  <si>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</si>
  <si>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</si>
  <si>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Variación en la Hacienda Pública</t>
  </si>
  <si>
    <t>(Cifras en pesos)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</si>
  <si>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</si>
  <si>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</si>
  <si>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</si>
  <si>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</si>
  <si>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</si>
  <si>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</si>
  <si>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</si>
  <si>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</si>
  <si>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</si>
  <si>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</si>
  <si>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</si>
  <si>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</si>
  <si>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</si>
  <si>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</si>
  <si>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</si>
  <si>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</si>
  <si>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</si>
  <si>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</si>
  <si>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</si>
  <si>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</si>
  <si>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</si>
  <si>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</si>
  <si>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</si>
  <si>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</si>
  <si>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</si>
  <si>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</si>
  <si>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</si>
  <si>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</si>
  <si>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</si>
  <si>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</si>
  <si>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</si>
  <si>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</si>
  <si>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</si>
  <si>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</si>
  <si>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</si>
  <si>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</si>
  <si>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</si>
  <si>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</si>
  <si>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</si>
  <si>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</si>
  <si>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</si>
  <si>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</si>
  <si>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</si>
  <si>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Municipal DIF Dolores Hidalgo, CIN</t>
  </si>
  <si>
    <t>Correspondiente del 1 de Enero 30 de Septiembre de 2022</t>
  </si>
  <si>
    <t>SISTEMA PARA EL DESARROLLO INTEGRAL DE LA FAMILIA DEL MUNICIPIO DE DOLORES HIDALGO, CUNA DE LA INDEPENDENCIA NACIONAL, GUANAJUATO</t>
  </si>
  <si>
    <t>NOTAS DE DESGLOSE ESTADO DE SITUACIÓN FINANCIERA</t>
  </si>
  <si>
    <t>CORRESPONDIENTE DEL 1 DE ENERO AL 30 DE SEPTIEMBRE DEL 2022</t>
  </si>
  <si>
    <t>________________________________________________</t>
  </si>
  <si>
    <t>__________________________________________</t>
  </si>
  <si>
    <t>LIC. MARIA ISABEL MARVELLA ROBLES AGREDA</t>
  </si>
  <si>
    <t>LIC.MICHEL KARYNE REYES LUCIO</t>
  </si>
  <si>
    <t>DIRECTORA GENERAL</t>
  </si>
  <si>
    <t>PRESIDENTA DEL CONSEJO DIRECTIVO</t>
  </si>
  <si>
    <t>SISTEMA PARA EL DESARROLLO INTEGRAL DE LA FAMILIA DEL MUNICIPIO DE DOLORES HIDALGO,                                                                                                                                                                                                                                  CUNA DE LA INDEPENDENCIA NACIONAL, GUANAJUATO</t>
  </si>
  <si>
    <t>NOTAS DE DESGLOSE ESTADO DE ACTIVIDADES</t>
  </si>
  <si>
    <t>_____________________________________________________</t>
  </si>
  <si>
    <t>LIC. MICHEL KARYNE REYES LUCIO</t>
  </si>
  <si>
    <t>SISTEMA MUNICIPAL DIF DOLORES HIDALGO, CIN</t>
  </si>
  <si>
    <t>NOTAS DE DESGLOSE ESTADO DE FLUJOS DE EFECTIVO</t>
  </si>
  <si>
    <t>SISTEMA PARA EL DESARROLLO INTEGRAL DE LA FAMILIA DEL MUNICIPIO DE                                              DOLORES HIDALGO, CUNA DE LA INDEPENDENCIA NACIONAL, GUANAJUATO</t>
  </si>
  <si>
    <t>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</si>
</sst>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21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3" fillId="0" borderId="0" xfId="8" applyFont="1"/>
    <xf numFmtId="0" fontId="3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3" fillId="0" borderId="0" xfId="8" applyFont="1"/>
    <xf numFmtId="0" fontId="0" fillId="0" borderId="0" xfId="0"/>
    <xf numFmtId="0" fontId="13" fillId="0" borderId="0" xfId="8" applyFont="1" applyBorder="1" applyAlignment="1">
      <alignment horizontal="center"/>
    </xf>
    <xf numFmtId="0" fontId="13" fillId="0" borderId="15" xfId="8" applyFont="1" applyBorder="1"/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2" fillId="8" borderId="2" xfId="13" applyFont="1" applyFill="1" applyBorder="1" applyAlignment="1">
      <alignment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0" fontId="3" fillId="0" borderId="0" xfId="3" applyFont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0" fontId="3" fillId="0" borderId="0" xfId="3" applyFont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0" fontId="13" fillId="0" borderId="15" xfId="9" applyFont="1" applyBorder="1"/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3" fillId="0" borderId="0" xfId="8" applyFont="1" applyAlignment="1">
      <alignment horizontal="center"/>
    </xf>
    <xf numFmtId="0" fontId="2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3" fillId="0" borderId="0" xfId="3" applyFont="1" applyAlignment="1" applyProtection="1">
      <alignment horizontal="center" vertical="top"/>
      <protection locked="0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4" xfId="13" applyFont="1" applyFill="1" applyBorder="1" applyAlignment="1">
      <alignment horizontal="center" vertical="center" wrapText="1"/>
    </xf>
    <xf numFmtId="0" fontId="11" fillId="8" borderId="11" xfId="13" applyFont="1" applyFill="1" applyBorder="1" applyAlignment="1">
      <alignment horizontal="center" vertical="center" wrapText="1"/>
    </xf>
    <xf numFmtId="0" fontId="11" fillId="8" borderId="16" xfId="13" applyFont="1" applyFill="1" applyBorder="1" applyAlignment="1">
      <alignment horizontal="center" vertical="center" wrapText="1"/>
    </xf>
    <xf numFmtId="0" fontId="8" fillId="0" borderId="0" xfId="10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/>
      <protection locked="0"/>
    </xf>
    <xf numFmtId="0" fontId="12" fillId="4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41">
    <cellStyle name="Euro" xfId="28"/>
    <cellStyle name="Hipervínculo" xfId="11" builtinId="8"/>
    <cellStyle name="Millares" xfId="18" builtinId="3"/>
    <cellStyle name="Millares 2" xfId="1"/>
    <cellStyle name="Millares 2 2" xfId="15"/>
    <cellStyle name="Millares 2 2 2" xfId="40"/>
    <cellStyle name="Millares 2 2 3" xfId="30"/>
    <cellStyle name="Millares 2 2 4" xfId="21"/>
    <cellStyle name="Millares 2 3" xfId="16"/>
    <cellStyle name="Millares 2 3 2" xfId="31"/>
    <cellStyle name="Millares 2 3 3" xfId="22"/>
    <cellStyle name="Millares 2 4" xfId="29"/>
    <cellStyle name="Millares 2 5" xfId="26"/>
    <cellStyle name="Millares 2 6" xfId="20"/>
    <cellStyle name="Millares 3" xfId="19"/>
    <cellStyle name="Millares 3 2" xfId="32"/>
    <cellStyle name="Millares 3 3" xfId="25"/>
    <cellStyle name="Millares 4" xfId="17"/>
    <cellStyle name="Millares 4 2" xfId="23"/>
    <cellStyle name="Millares 5" xfId="24"/>
    <cellStyle name="Moneda 2" xfId="33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35"/>
    <cellStyle name="Normal 4 3" xfId="34"/>
    <cellStyle name="Normal 5" xfId="5"/>
    <cellStyle name="Normal 5 2" xfId="37"/>
    <cellStyle name="Normal 5 3" xfId="36"/>
    <cellStyle name="Normal 56" xfId="6"/>
    <cellStyle name="Normal 6" xfId="38"/>
    <cellStyle name="Normal 6 2" xfId="39"/>
    <cellStyle name="Normal 7" xfId="27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651897</xdr:colOff>
      <xdr:row>2</xdr:row>
      <xdr:rowOff>75645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6850" cy="560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302598</xdr:colOff>
      <xdr:row>2</xdr:row>
      <xdr:rowOff>110924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969348" cy="615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211150</xdr:colOff>
      <xdr:row>2</xdr:row>
      <xdr:rowOff>145596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7900" cy="621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387949</xdr:colOff>
      <xdr:row>2</xdr:row>
      <xdr:rowOff>145596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621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549088</xdr:colOff>
      <xdr:row>1</xdr:row>
      <xdr:rowOff>194742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8163" cy="5852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380292</xdr:colOff>
      <xdr:row>1</xdr:row>
      <xdr:rowOff>237404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7942" cy="4755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650100</xdr:colOff>
      <xdr:row>2</xdr:row>
      <xdr:rowOff>78534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6850" cy="55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89" t="s">
        <v>666</v>
      </c>
      <c r="B1" s="189"/>
      <c r="C1" s="17"/>
      <c r="D1" s="14" t="s">
        <v>614</v>
      </c>
      <c r="E1" s="15">
        <v>2022</v>
      </c>
    </row>
    <row r="2" spans="1:5" ht="18.95" customHeight="1" x14ac:dyDescent="0.2">
      <c r="A2" s="190" t="s">
        <v>613</v>
      </c>
      <c r="B2" s="190"/>
      <c r="C2" s="36"/>
      <c r="D2" s="14" t="s">
        <v>615</v>
      </c>
      <c r="E2" s="17" t="s">
        <v>620</v>
      </c>
    </row>
    <row r="3" spans="1:5" ht="18.95" customHeight="1" x14ac:dyDescent="0.2">
      <c r="A3" s="191" t="s">
        <v>667</v>
      </c>
      <c r="B3" s="191"/>
      <c r="C3" s="17"/>
      <c r="D3" s="14" t="s">
        <v>616</v>
      </c>
      <c r="E3" s="15">
        <v>3</v>
      </c>
    </row>
    <row r="4" spans="1:5" s="93" customFormat="1" ht="18.95" customHeight="1" x14ac:dyDescent="0.2">
      <c r="A4" s="191" t="s">
        <v>629</v>
      </c>
      <c r="B4" s="191"/>
      <c r="C4" s="191"/>
      <c r="D4" s="191"/>
      <c r="E4" s="191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ht="10.1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593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185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ht="10.15" x14ac:dyDescent="0.2">
      <c r="A26" s="94" t="s">
        <v>580</v>
      </c>
      <c r="B26" s="95" t="s">
        <v>343</v>
      </c>
    </row>
    <row r="27" spans="1:2" ht="10.15" x14ac:dyDescent="0.2">
      <c r="A27" s="94" t="s">
        <v>581</v>
      </c>
      <c r="B27" s="95" t="s">
        <v>360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630</v>
      </c>
    </row>
    <row r="41" spans="1:2" ht="10.9" thickBot="1" x14ac:dyDescent="0.25">
      <c r="A41" s="11"/>
      <c r="B41" s="12"/>
    </row>
    <row r="44" spans="1:2" ht="10.15" x14ac:dyDescent="0.2">
      <c r="B44" s="93" t="s">
        <v>631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>
      <selection sqref="A1:C3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30.75" customHeight="1" x14ac:dyDescent="0.25">
      <c r="A1" s="204" t="s">
        <v>683</v>
      </c>
      <c r="B1" s="205"/>
      <c r="C1" s="206"/>
    </row>
    <row r="2" spans="1:3" s="37" customFormat="1" ht="18" customHeight="1" x14ac:dyDescent="0.25">
      <c r="A2" s="198" t="s">
        <v>43</v>
      </c>
      <c r="B2" s="199"/>
      <c r="C2" s="200"/>
    </row>
    <row r="3" spans="1:3" s="37" customFormat="1" ht="18" customHeight="1" x14ac:dyDescent="0.25">
      <c r="A3" s="198" t="s">
        <v>670</v>
      </c>
      <c r="B3" s="199"/>
      <c r="C3" s="200"/>
    </row>
    <row r="4" spans="1:3" s="40" customFormat="1" ht="18" customHeight="1" x14ac:dyDescent="0.2">
      <c r="A4" s="201" t="s">
        <v>622</v>
      </c>
      <c r="B4" s="202"/>
      <c r="C4" s="203"/>
    </row>
    <row r="5" spans="1:3" s="38" customFormat="1" x14ac:dyDescent="0.2">
      <c r="A5" s="173" t="s">
        <v>525</v>
      </c>
      <c r="B5" s="173"/>
      <c r="C5" s="174">
        <v>23550771.82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ht="10.15" x14ac:dyDescent="0.2">
      <c r="A18" s="70">
        <v>3.3</v>
      </c>
      <c r="B18" s="65" t="s">
        <v>535</v>
      </c>
      <c r="C18" s="148">
        <v>0</v>
      </c>
    </row>
    <row r="19" spans="1:3" ht="10.15" x14ac:dyDescent="0.2">
      <c r="A19" s="59"/>
      <c r="B19" s="71"/>
      <c r="C19" s="72"/>
    </row>
    <row r="20" spans="1:3" ht="10.15" x14ac:dyDescent="0.2">
      <c r="A20" s="73" t="s">
        <v>82</v>
      </c>
      <c r="B20" s="73"/>
      <c r="C20" s="145">
        <f>C5+C7-C15</f>
        <v>23550771.82</v>
      </c>
    </row>
    <row r="22" spans="1:3" ht="27.75" customHeight="1" x14ac:dyDescent="0.2">
      <c r="B22" s="207" t="s">
        <v>631</v>
      </c>
      <c r="C22" s="207"/>
    </row>
    <row r="25" spans="1:3" x14ac:dyDescent="0.2">
      <c r="B25" s="176" t="s">
        <v>671</v>
      </c>
    </row>
    <row r="26" spans="1:3" x14ac:dyDescent="0.2">
      <c r="B26" s="175" t="s">
        <v>673</v>
      </c>
    </row>
    <row r="27" spans="1:3" x14ac:dyDescent="0.2">
      <c r="B27" s="175" t="s">
        <v>675</v>
      </c>
    </row>
    <row r="28" spans="1:3" x14ac:dyDescent="0.2">
      <c r="B28" s="175"/>
    </row>
    <row r="29" spans="1:3" x14ac:dyDescent="0.2">
      <c r="B29" s="177" t="s">
        <v>684</v>
      </c>
    </row>
    <row r="30" spans="1:3" x14ac:dyDescent="0.2">
      <c r="B30" s="175" t="s">
        <v>680</v>
      </c>
    </row>
    <row r="31" spans="1:3" x14ac:dyDescent="0.2">
      <c r="B31" s="175" t="s">
        <v>676</v>
      </c>
    </row>
  </sheetData>
  <mergeCells count="5">
    <mergeCell ref="A2:C2"/>
    <mergeCell ref="A3:C3"/>
    <mergeCell ref="A4:C4"/>
    <mergeCell ref="A1:C1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showGridLines="0" tabSelected="1" topLeftCell="A12" workbookViewId="0">
      <selection sqref="A1:C5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208" t="s">
        <v>681</v>
      </c>
      <c r="B1" s="209"/>
      <c r="C1" s="210"/>
    </row>
    <row r="2" spans="1:3" s="41" customFormat="1" ht="18.95" customHeight="1" x14ac:dyDescent="0.25">
      <c r="A2" s="211" t="s">
        <v>44</v>
      </c>
      <c r="B2" s="212"/>
      <c r="C2" s="213"/>
    </row>
    <row r="3" spans="1:3" s="41" customFormat="1" ht="18.95" customHeight="1" x14ac:dyDescent="0.25">
      <c r="A3" s="211" t="s">
        <v>670</v>
      </c>
      <c r="B3" s="212"/>
      <c r="C3" s="213"/>
    </row>
    <row r="4" spans="1:3" s="42" customFormat="1" ht="10.15" customHeight="1" x14ac:dyDescent="0.2">
      <c r="A4" s="201" t="s">
        <v>622</v>
      </c>
      <c r="B4" s="202"/>
      <c r="C4" s="203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84">
        <f>SUM(C8:C28)</f>
        <v>23550771.82</v>
      </c>
    </row>
    <row r="8" spans="1:3" x14ac:dyDescent="0.2">
      <c r="A8" s="128">
        <v>2.1</v>
      </c>
      <c r="B8" s="85" t="s">
        <v>372</v>
      </c>
      <c r="C8" s="185">
        <v>0</v>
      </c>
    </row>
    <row r="9" spans="1:3" x14ac:dyDescent="0.2">
      <c r="A9" s="128">
        <v>2.2000000000000002</v>
      </c>
      <c r="B9" s="85" t="s">
        <v>369</v>
      </c>
      <c r="C9" s="185">
        <v>0</v>
      </c>
    </row>
    <row r="10" spans="1:3" x14ac:dyDescent="0.2">
      <c r="A10" s="90">
        <v>2.2999999999999998</v>
      </c>
      <c r="B10" s="77" t="s">
        <v>239</v>
      </c>
      <c r="C10" s="185">
        <v>0</v>
      </c>
    </row>
    <row r="11" spans="1:3" x14ac:dyDescent="0.2">
      <c r="A11" s="90">
        <v>2.4</v>
      </c>
      <c r="B11" s="77" t="s">
        <v>240</v>
      </c>
      <c r="C11" s="185">
        <v>0</v>
      </c>
    </row>
    <row r="12" spans="1:3" x14ac:dyDescent="0.2">
      <c r="A12" s="90">
        <v>2.5</v>
      </c>
      <c r="B12" s="77" t="s">
        <v>241</v>
      </c>
      <c r="C12" s="185">
        <v>0</v>
      </c>
    </row>
    <row r="13" spans="1:3" x14ac:dyDescent="0.2">
      <c r="A13" s="90">
        <v>2.6</v>
      </c>
      <c r="B13" s="77" t="s">
        <v>242</v>
      </c>
      <c r="C13" s="185">
        <v>0</v>
      </c>
    </row>
    <row r="14" spans="1:3" x14ac:dyDescent="0.2">
      <c r="A14" s="90">
        <v>2.7</v>
      </c>
      <c r="B14" s="77" t="s">
        <v>243</v>
      </c>
      <c r="C14" s="185">
        <v>0</v>
      </c>
    </row>
    <row r="15" spans="1:3" x14ac:dyDescent="0.2">
      <c r="A15" s="90">
        <v>2.8</v>
      </c>
      <c r="B15" s="77" t="s">
        <v>244</v>
      </c>
      <c r="C15" s="185">
        <v>0</v>
      </c>
    </row>
    <row r="16" spans="1:3" x14ac:dyDescent="0.2">
      <c r="A16" s="90">
        <v>2.9</v>
      </c>
      <c r="B16" s="77" t="s">
        <v>246</v>
      </c>
      <c r="C16" s="185">
        <v>0</v>
      </c>
    </row>
    <row r="17" spans="1:3" x14ac:dyDescent="0.2">
      <c r="A17" s="90" t="s">
        <v>540</v>
      </c>
      <c r="B17" s="77" t="s">
        <v>541</v>
      </c>
      <c r="C17" s="185">
        <v>0</v>
      </c>
    </row>
    <row r="18" spans="1:3" x14ac:dyDescent="0.2">
      <c r="A18" s="90" t="s">
        <v>570</v>
      </c>
      <c r="B18" s="77" t="s">
        <v>248</v>
      </c>
      <c r="C18" s="185">
        <v>0</v>
      </c>
    </row>
    <row r="19" spans="1:3" x14ac:dyDescent="0.2">
      <c r="A19" s="90" t="s">
        <v>571</v>
      </c>
      <c r="B19" s="77" t="s">
        <v>542</v>
      </c>
      <c r="C19" s="185">
        <v>0</v>
      </c>
    </row>
    <row r="20" spans="1:3" x14ac:dyDescent="0.2">
      <c r="A20" s="90" t="s">
        <v>572</v>
      </c>
      <c r="B20" s="77" t="s">
        <v>543</v>
      </c>
      <c r="C20" s="185">
        <v>0</v>
      </c>
    </row>
    <row r="21" spans="1:3" x14ac:dyDescent="0.2">
      <c r="A21" s="90" t="s">
        <v>573</v>
      </c>
      <c r="B21" s="77" t="s">
        <v>544</v>
      </c>
      <c r="C21" s="185">
        <v>0</v>
      </c>
    </row>
    <row r="22" spans="1:3" x14ac:dyDescent="0.2">
      <c r="A22" s="90" t="s">
        <v>545</v>
      </c>
      <c r="B22" s="77" t="s">
        <v>546</v>
      </c>
      <c r="C22" s="185">
        <v>3285606</v>
      </c>
    </row>
    <row r="23" spans="1:3" x14ac:dyDescent="0.2">
      <c r="A23" s="90" t="s">
        <v>547</v>
      </c>
      <c r="B23" s="77" t="s">
        <v>548</v>
      </c>
      <c r="C23" s="185">
        <v>0</v>
      </c>
    </row>
    <row r="24" spans="1:3" x14ac:dyDescent="0.2">
      <c r="A24" s="90" t="s">
        <v>549</v>
      </c>
      <c r="B24" s="77" t="s">
        <v>550</v>
      </c>
      <c r="C24" s="185">
        <v>0</v>
      </c>
    </row>
    <row r="25" spans="1:3" x14ac:dyDescent="0.2">
      <c r="A25" s="90" t="s">
        <v>551</v>
      </c>
      <c r="B25" s="77" t="s">
        <v>552</v>
      </c>
      <c r="C25" s="185">
        <v>2879265.88</v>
      </c>
    </row>
    <row r="26" spans="1:3" x14ac:dyDescent="0.2">
      <c r="A26" s="90" t="s">
        <v>553</v>
      </c>
      <c r="B26" s="77" t="s">
        <v>554</v>
      </c>
      <c r="C26" s="185">
        <v>17385899.940000001</v>
      </c>
    </row>
    <row r="27" spans="1:3" x14ac:dyDescent="0.2">
      <c r="A27" s="90" t="s">
        <v>555</v>
      </c>
      <c r="B27" s="77" t="s">
        <v>556</v>
      </c>
      <c r="C27" s="185">
        <v>0</v>
      </c>
    </row>
    <row r="28" spans="1:3" x14ac:dyDescent="0.2">
      <c r="A28" s="90" t="s">
        <v>557</v>
      </c>
      <c r="B28" s="85" t="s">
        <v>558</v>
      </c>
      <c r="C28" s="185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559</v>
      </c>
      <c r="B30" s="89"/>
      <c r="C30" s="186">
        <f>SUM(C31:C37)</f>
        <v>1490</v>
      </c>
    </row>
    <row r="31" spans="1:3" x14ac:dyDescent="0.2">
      <c r="A31" s="90" t="s">
        <v>560</v>
      </c>
      <c r="B31" s="77" t="s">
        <v>441</v>
      </c>
      <c r="C31" s="185">
        <v>1490</v>
      </c>
    </row>
    <row r="32" spans="1:3" x14ac:dyDescent="0.2">
      <c r="A32" s="90" t="s">
        <v>561</v>
      </c>
      <c r="B32" s="77" t="s">
        <v>80</v>
      </c>
      <c r="C32" s="185">
        <v>0</v>
      </c>
    </row>
    <row r="33" spans="1:3" x14ac:dyDescent="0.2">
      <c r="A33" s="90" t="s">
        <v>562</v>
      </c>
      <c r="B33" s="77" t="s">
        <v>451</v>
      </c>
      <c r="C33" s="185">
        <v>0</v>
      </c>
    </row>
    <row r="34" spans="1:3" x14ac:dyDescent="0.2">
      <c r="A34" s="90" t="s">
        <v>563</v>
      </c>
      <c r="B34" s="77" t="s">
        <v>564</v>
      </c>
      <c r="C34" s="185">
        <v>0</v>
      </c>
    </row>
    <row r="35" spans="1:3" x14ac:dyDescent="0.2">
      <c r="A35" s="90" t="s">
        <v>565</v>
      </c>
      <c r="B35" s="77" t="s">
        <v>566</v>
      </c>
      <c r="C35" s="185">
        <v>0</v>
      </c>
    </row>
    <row r="36" spans="1:3" x14ac:dyDescent="0.2">
      <c r="A36" s="90" t="s">
        <v>567</v>
      </c>
      <c r="B36" s="77" t="s">
        <v>459</v>
      </c>
      <c r="C36" s="185">
        <v>0</v>
      </c>
    </row>
    <row r="37" spans="1:3" ht="10.15" x14ac:dyDescent="0.2">
      <c r="A37" s="90" t="s">
        <v>568</v>
      </c>
      <c r="B37" s="85" t="s">
        <v>569</v>
      </c>
      <c r="C37" s="187">
        <v>0</v>
      </c>
    </row>
    <row r="38" spans="1:3" ht="10.15" x14ac:dyDescent="0.2">
      <c r="A38" s="78"/>
      <c r="B38" s="81"/>
      <c r="C38" s="82"/>
    </row>
    <row r="39" spans="1:3" x14ac:dyDescent="0.2">
      <c r="A39" s="83" t="s">
        <v>84</v>
      </c>
      <c r="B39" s="58"/>
      <c r="C39" s="188">
        <f>C5-C7+C30</f>
        <v>-23549281.82</v>
      </c>
    </row>
    <row r="41" spans="1:3" ht="24.75" customHeight="1" x14ac:dyDescent="0.2">
      <c r="B41" s="207" t="s">
        <v>631</v>
      </c>
      <c r="C41" s="207"/>
    </row>
    <row r="45" spans="1:3" x14ac:dyDescent="0.2">
      <c r="B45" s="179" t="s">
        <v>671</v>
      </c>
    </row>
    <row r="46" spans="1:3" x14ac:dyDescent="0.2">
      <c r="B46" s="178" t="s">
        <v>673</v>
      </c>
    </row>
    <row r="47" spans="1:3" x14ac:dyDescent="0.2">
      <c r="B47" s="178" t="s">
        <v>675</v>
      </c>
    </row>
    <row r="48" spans="1:3" x14ac:dyDescent="0.2">
      <c r="B48" s="178"/>
    </row>
    <row r="49" spans="2:2" x14ac:dyDescent="0.2">
      <c r="B49" s="180" t="s">
        <v>684</v>
      </c>
    </row>
    <row r="50" spans="2:2" x14ac:dyDescent="0.2">
      <c r="B50" s="178" t="s">
        <v>680</v>
      </c>
    </row>
    <row r="51" spans="2:2" x14ac:dyDescent="0.2">
      <c r="B51" s="178" t="s">
        <v>676</v>
      </c>
    </row>
  </sheetData>
  <mergeCells count="5">
    <mergeCell ref="A4:C4"/>
    <mergeCell ref="A1:C1"/>
    <mergeCell ref="A2:C2"/>
    <mergeCell ref="A3:C3"/>
    <mergeCell ref="B41:C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selection sqref="A1:H58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96" t="s">
        <v>668</v>
      </c>
      <c r="B1" s="196"/>
      <c r="C1" s="196"/>
      <c r="D1" s="196"/>
      <c r="E1" s="196"/>
      <c r="F1" s="196"/>
      <c r="G1" s="27" t="s">
        <v>617</v>
      </c>
      <c r="H1" s="28">
        <v>2022</v>
      </c>
    </row>
    <row r="2" spans="1:10" ht="18.95" customHeight="1" x14ac:dyDescent="0.2">
      <c r="A2" s="196" t="s">
        <v>669</v>
      </c>
      <c r="B2" s="196"/>
      <c r="C2" s="196"/>
      <c r="D2" s="196"/>
      <c r="E2" s="196"/>
      <c r="F2" s="196"/>
      <c r="G2" s="27" t="s">
        <v>618</v>
      </c>
      <c r="H2" s="28" t="s">
        <v>620</v>
      </c>
    </row>
    <row r="3" spans="1:10" ht="18.95" customHeight="1" x14ac:dyDescent="0.2">
      <c r="A3" s="215" t="s">
        <v>670</v>
      </c>
      <c r="B3" s="215"/>
      <c r="C3" s="215"/>
      <c r="D3" s="215"/>
      <c r="E3" s="215"/>
      <c r="F3" s="215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15" x14ac:dyDescent="0.2">
      <c r="A8" s="43">
        <v>7000</v>
      </c>
      <c r="B8" s="44" t="s">
        <v>125</v>
      </c>
    </row>
    <row r="9" spans="1:10" ht="10.15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ht="10.15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ht="10.15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ht="10.15" x14ac:dyDescent="0.2">
      <c r="A39" s="43">
        <v>8000</v>
      </c>
      <c r="B39" s="44" t="s">
        <v>97</v>
      </c>
    </row>
    <row r="40" spans="1:6" ht="10.15" x14ac:dyDescent="0.2">
      <c r="A40" s="29">
        <v>8110</v>
      </c>
      <c r="B40" s="29" t="s">
        <v>96</v>
      </c>
      <c r="C40" s="34">
        <v>0</v>
      </c>
      <c r="D40" s="34">
        <v>112423456</v>
      </c>
      <c r="E40" s="34">
        <v>-84317592</v>
      </c>
      <c r="F40" s="34">
        <f t="shared" si="0"/>
        <v>28105864</v>
      </c>
    </row>
    <row r="41" spans="1:6" ht="10.15" x14ac:dyDescent="0.2">
      <c r="A41" s="29">
        <v>8120</v>
      </c>
      <c r="B41" s="29" t="s">
        <v>95</v>
      </c>
      <c r="C41" s="34">
        <v>0</v>
      </c>
      <c r="D41" s="34">
        <v>3127547272.1199999</v>
      </c>
      <c r="E41" s="34">
        <v>-3138147464.1300001</v>
      </c>
      <c r="F41" s="34">
        <f t="shared" si="0"/>
        <v>-10600192.010000229</v>
      </c>
    </row>
    <row r="42" spans="1:6" ht="10.15" x14ac:dyDescent="0.2">
      <c r="A42" s="29">
        <v>8130</v>
      </c>
      <c r="B42" s="29" t="s">
        <v>94</v>
      </c>
      <c r="C42" s="34">
        <v>0</v>
      </c>
      <c r="D42" s="34">
        <v>623545282.49000001</v>
      </c>
      <c r="E42" s="34">
        <v>-617500182.65999997</v>
      </c>
      <c r="F42" s="34">
        <f t="shared" si="0"/>
        <v>6045099.8300000429</v>
      </c>
    </row>
    <row r="43" spans="1:6" ht="10.15" x14ac:dyDescent="0.2">
      <c r="A43" s="29">
        <v>8140</v>
      </c>
      <c r="B43" s="29" t="s">
        <v>93</v>
      </c>
      <c r="C43" s="34">
        <v>0</v>
      </c>
      <c r="D43" s="34">
        <v>4827908223.1000004</v>
      </c>
      <c r="E43" s="34">
        <v>-4827908223.1000004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2402178725.6399999</v>
      </c>
      <c r="E44" s="34">
        <v>-2425729497.46</v>
      </c>
      <c r="F44" s="34">
        <f t="shared" si="0"/>
        <v>-23550771.820000172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56211728</v>
      </c>
      <c r="E45" s="34">
        <v>-84317592</v>
      </c>
      <c r="F45" s="34">
        <f t="shared" si="0"/>
        <v>-28105864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2625333252.6399999</v>
      </c>
      <c r="E46" s="34">
        <v>-2609730931.0900002</v>
      </c>
      <c r="F46" s="34">
        <f t="shared" si="0"/>
        <v>15602321.549999714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661557690.52999997</v>
      </c>
      <c r="E47" s="34">
        <v>-667602790.36000001</v>
      </c>
      <c r="F47" s="34">
        <f t="shared" si="0"/>
        <v>-6045099.8300000429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3765374382.8400002</v>
      </c>
      <c r="E48" s="34">
        <v>-3765374382.8400002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3521934025.27</v>
      </c>
      <c r="E49" s="34">
        <v>-3521688393.46</v>
      </c>
      <c r="F49" s="34">
        <f t="shared" si="0"/>
        <v>245631.80999994278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3278248035.8899999</v>
      </c>
      <c r="E50" s="34">
        <v>-3278248035.8899999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1648275523.1800001</v>
      </c>
      <c r="E51" s="34">
        <v>-1629972512.71</v>
      </c>
      <c r="F51" s="34">
        <f t="shared" si="0"/>
        <v>18303010.470000029</v>
      </c>
    </row>
    <row r="53" spans="1:6" x14ac:dyDescent="0.2">
      <c r="B53" s="29" t="s">
        <v>631</v>
      </c>
    </row>
    <row r="56" spans="1:6" x14ac:dyDescent="0.2">
      <c r="B56" s="182" t="s">
        <v>671</v>
      </c>
      <c r="C56" s="214" t="s">
        <v>684</v>
      </c>
      <c r="D56" s="214"/>
    </row>
    <row r="57" spans="1:6" x14ac:dyDescent="0.2">
      <c r="B57" s="181" t="s">
        <v>673</v>
      </c>
      <c r="C57" s="192" t="s">
        <v>680</v>
      </c>
      <c r="D57" s="192"/>
    </row>
    <row r="58" spans="1:6" x14ac:dyDescent="0.2">
      <c r="B58" s="181" t="s">
        <v>675</v>
      </c>
      <c r="C58" s="192" t="s">
        <v>676</v>
      </c>
      <c r="D58" s="192"/>
    </row>
  </sheetData>
  <sheetProtection formatCells="0" formatColumns="0" formatRows="0" insertColumns="0" insertRows="0" insertHyperlinks="0" deleteColumns="0" deleteRows="0" sort="0" autoFilter="0" pivotTables="0"/>
  <mergeCells count="6">
    <mergeCell ref="C58:D58"/>
    <mergeCell ref="C56:D56"/>
    <mergeCell ref="C57:D57"/>
    <mergeCell ref="A1:F1"/>
    <mergeCell ref="A2:F2"/>
    <mergeCell ref="A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216" t="s">
        <v>34</v>
      </c>
      <c r="B5" s="216"/>
      <c r="C5" s="216"/>
      <c r="D5" s="216"/>
      <c r="E5" s="216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217" t="s">
        <v>36</v>
      </c>
      <c r="C10" s="217"/>
      <c r="D10" s="217"/>
      <c r="E10" s="217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217" t="s">
        <v>38</v>
      </c>
      <c r="C12" s="217"/>
      <c r="D12" s="217"/>
      <c r="E12" s="217"/>
    </row>
    <row r="13" spans="1:8" s="119" customFormat="1" ht="26.1" customHeight="1" x14ac:dyDescent="0.2">
      <c r="A13" s="123" t="s">
        <v>603</v>
      </c>
      <c r="B13" s="217" t="s">
        <v>39</v>
      </c>
      <c r="C13" s="217"/>
      <c r="D13" s="217"/>
      <c r="E13" s="217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ht="10.15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ht="10.15" x14ac:dyDescent="0.2">
      <c r="A25" s="120" t="s">
        <v>523</v>
      </c>
      <c r="B25" s="120"/>
      <c r="C25" s="120"/>
      <c r="D25" s="120"/>
    </row>
    <row r="26" spans="1:4" s="119" customFormat="1" ht="10.15" x14ac:dyDescent="0.2">
      <c r="A26" s="120" t="s">
        <v>524</v>
      </c>
      <c r="B26" s="120"/>
      <c r="C26" s="120"/>
      <c r="D26" s="120"/>
    </row>
    <row r="27" spans="1:4" s="119" customFormat="1" ht="10.15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ht="10.15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opLeftCell="A119" zoomScale="106" zoomScaleNormal="106" workbookViewId="0">
      <selection activeCell="B155" sqref="B155:E157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94" t="s">
        <v>668</v>
      </c>
      <c r="B1" s="194"/>
      <c r="C1" s="194"/>
      <c r="D1" s="194"/>
      <c r="E1" s="194"/>
      <c r="F1" s="194"/>
      <c r="G1" s="14" t="s">
        <v>617</v>
      </c>
      <c r="H1" s="25">
        <v>2022</v>
      </c>
    </row>
    <row r="2" spans="1:8" s="16" customFormat="1" ht="18.95" customHeight="1" x14ac:dyDescent="0.25">
      <c r="A2" s="194" t="s">
        <v>669</v>
      </c>
      <c r="B2" s="194"/>
      <c r="C2" s="194"/>
      <c r="D2" s="194"/>
      <c r="E2" s="194"/>
      <c r="F2" s="194"/>
      <c r="G2" s="14" t="s">
        <v>618</v>
      </c>
      <c r="H2" s="25" t="s">
        <v>620</v>
      </c>
    </row>
    <row r="3" spans="1:8" s="16" customFormat="1" ht="18.95" customHeight="1" x14ac:dyDescent="0.25">
      <c r="A3" s="194" t="s">
        <v>670</v>
      </c>
      <c r="B3" s="194"/>
      <c r="C3" s="194"/>
      <c r="D3" s="194"/>
      <c r="E3" s="194"/>
      <c r="F3" s="194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ht="10.15" x14ac:dyDescent="0.2">
      <c r="A10" s="22">
        <v>1121</v>
      </c>
      <c r="B10" s="20" t="s">
        <v>199</v>
      </c>
      <c r="C10" s="24">
        <v>0</v>
      </c>
    </row>
    <row r="11" spans="1:8" ht="10.15" x14ac:dyDescent="0.2">
      <c r="A11" s="22">
        <v>1211</v>
      </c>
      <c r="B11" s="20" t="s">
        <v>200</v>
      </c>
      <c r="C11" s="24">
        <v>0</v>
      </c>
    </row>
    <row r="13" spans="1:8" ht="10.15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ht="10.15" x14ac:dyDescent="0.2">
      <c r="A15" s="22">
        <v>1122</v>
      </c>
      <c r="B15" s="20" t="s">
        <v>201</v>
      </c>
      <c r="C15" s="24">
        <v>-258.61</v>
      </c>
      <c r="D15" s="24">
        <v>143.65</v>
      </c>
      <c r="E15" s="24">
        <v>484.9</v>
      </c>
      <c r="F15" s="24">
        <v>2757.97</v>
      </c>
      <c r="G15" s="24">
        <v>2186.25</v>
      </c>
    </row>
    <row r="16" spans="1:8" ht="10.15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ht="10.15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ht="10.15" x14ac:dyDescent="0.2">
      <c r="A20" s="22">
        <v>1123</v>
      </c>
      <c r="B20" s="20" t="s">
        <v>208</v>
      </c>
      <c r="C20" s="24">
        <v>43659.07</v>
      </c>
      <c r="D20" s="24">
        <v>43659.07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10000</v>
      </c>
      <c r="D21" s="24">
        <v>10000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584</v>
      </c>
      <c r="C23" s="24">
        <v>121076.48</v>
      </c>
      <c r="D23" s="24">
        <v>121076.48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2010.05</v>
      </c>
      <c r="D27" s="24">
        <v>2010.05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ht="10.15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ht="10.15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ht="10.15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434192.75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434192.75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4206405.3599999994</v>
      </c>
      <c r="D62" s="24">
        <f t="shared" ref="D62:E62" si="0">SUM(D63:D70)</f>
        <v>1490</v>
      </c>
      <c r="E62" s="24">
        <f t="shared" si="0"/>
        <v>-1826447.9999999998</v>
      </c>
    </row>
    <row r="63" spans="1:9" x14ac:dyDescent="0.2">
      <c r="A63" s="22">
        <v>1241</v>
      </c>
      <c r="B63" s="20" t="s">
        <v>239</v>
      </c>
      <c r="C63" s="24">
        <v>1138039.73</v>
      </c>
      <c r="D63" s="24">
        <v>0</v>
      </c>
      <c r="E63" s="24">
        <v>-156926.82999999999</v>
      </c>
    </row>
    <row r="64" spans="1:9" x14ac:dyDescent="0.2">
      <c r="A64" s="22">
        <v>1242</v>
      </c>
      <c r="B64" s="20" t="s">
        <v>240</v>
      </c>
      <c r="C64" s="24">
        <v>93399.15</v>
      </c>
      <c r="D64" s="24">
        <v>0</v>
      </c>
      <c r="E64" s="24">
        <v>-16260</v>
      </c>
    </row>
    <row r="65" spans="1:9" x14ac:dyDescent="0.2">
      <c r="A65" s="22">
        <v>1243</v>
      </c>
      <c r="B65" s="20" t="s">
        <v>241</v>
      </c>
      <c r="C65" s="24">
        <v>1847574.46</v>
      </c>
      <c r="D65" s="24">
        <v>0</v>
      </c>
      <c r="E65" s="24">
        <v>-756778.51</v>
      </c>
    </row>
    <row r="66" spans="1:9" x14ac:dyDescent="0.2">
      <c r="A66" s="22">
        <v>1244</v>
      </c>
      <c r="B66" s="20" t="s">
        <v>242</v>
      </c>
      <c r="C66" s="24">
        <v>1072739</v>
      </c>
      <c r="D66" s="24">
        <v>0</v>
      </c>
      <c r="E66" s="24">
        <v>-873039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54653.02</v>
      </c>
      <c r="D68" s="24">
        <v>1490</v>
      </c>
      <c r="E68" s="24">
        <v>-23443.66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40600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9280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31320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632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-267371.22000000003</v>
      </c>
      <c r="D110" s="24">
        <f>SUM(D111:D119)</f>
        <v>-267371.22000000003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-414281.87</v>
      </c>
      <c r="D111" s="24">
        <f>C111</f>
        <v>-414281.87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-5673.86</v>
      </c>
      <c r="D112" s="24">
        <f t="shared" ref="D112:D119" si="1">C112</f>
        <v>-5673.86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10746.16</v>
      </c>
      <c r="D113" s="24">
        <f t="shared" si="1"/>
        <v>10746.16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3889.98</v>
      </c>
      <c r="D115" s="24">
        <f t="shared" si="1"/>
        <v>3889.98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317060.24</v>
      </c>
      <c r="D117" s="24">
        <f t="shared" si="1"/>
        <v>317060.24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-179111.87</v>
      </c>
      <c r="D119" s="24">
        <f t="shared" si="1"/>
        <v>-179111.87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5" x14ac:dyDescent="0.2">
      <c r="A145" s="22">
        <v>2199</v>
      </c>
      <c r="B145" s="20" t="s">
        <v>300</v>
      </c>
      <c r="C145" s="24">
        <v>0</v>
      </c>
    </row>
    <row r="146" spans="1:5" x14ac:dyDescent="0.2">
      <c r="A146" s="22">
        <v>2240</v>
      </c>
      <c r="B146" s="20" t="s">
        <v>301</v>
      </c>
      <c r="C146" s="24">
        <f>SUM(C147:C149)</f>
        <v>0</v>
      </c>
    </row>
    <row r="147" spans="1:5" x14ac:dyDescent="0.2">
      <c r="A147" s="22">
        <v>2241</v>
      </c>
      <c r="B147" s="20" t="s">
        <v>302</v>
      </c>
      <c r="C147" s="24">
        <v>0</v>
      </c>
    </row>
    <row r="148" spans="1:5" x14ac:dyDescent="0.2">
      <c r="A148" s="22">
        <v>2242</v>
      </c>
      <c r="B148" s="20" t="s">
        <v>303</v>
      </c>
      <c r="C148" s="24">
        <v>0</v>
      </c>
    </row>
    <row r="149" spans="1:5" x14ac:dyDescent="0.2">
      <c r="A149" s="22">
        <v>2249</v>
      </c>
      <c r="B149" s="20" t="s">
        <v>304</v>
      </c>
      <c r="C149" s="24">
        <v>0</v>
      </c>
    </row>
    <row r="151" spans="1:5" x14ac:dyDescent="0.2">
      <c r="B151" s="20" t="s">
        <v>631</v>
      </c>
    </row>
    <row r="154" spans="1:5" x14ac:dyDescent="0.2">
      <c r="B154" s="163"/>
      <c r="C154" s="163"/>
      <c r="D154" s="163"/>
      <c r="E154" s="163"/>
    </row>
    <row r="155" spans="1:5" x14ac:dyDescent="0.2">
      <c r="B155" s="164" t="s">
        <v>671</v>
      </c>
      <c r="C155" s="193" t="s">
        <v>672</v>
      </c>
      <c r="D155" s="193"/>
      <c r="E155" s="193"/>
    </row>
    <row r="156" spans="1:5" x14ac:dyDescent="0.2">
      <c r="B156" s="165" t="s">
        <v>673</v>
      </c>
      <c r="C156" s="192" t="s">
        <v>674</v>
      </c>
      <c r="D156" s="192"/>
      <c r="E156" s="192"/>
    </row>
    <row r="157" spans="1:5" x14ac:dyDescent="0.2">
      <c r="B157" s="165" t="s">
        <v>675</v>
      </c>
      <c r="C157" s="192" t="s">
        <v>676</v>
      </c>
      <c r="D157" s="192"/>
      <c r="E157" s="192"/>
    </row>
  </sheetData>
  <sheetProtection formatCells="0" formatColumns="0" formatRows="0" insertColumns="0" insertRows="0" insertHyperlinks="0" deleteColumns="0" deleteRows="0" sort="0" autoFilter="0" pivotTables="0"/>
  <mergeCells count="6">
    <mergeCell ref="C157:E157"/>
    <mergeCell ref="C155:E155"/>
    <mergeCell ref="C156:E156"/>
    <mergeCell ref="A1:F1"/>
    <mergeCell ref="A2:F2"/>
    <mergeCell ref="A3:F3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scale="62" fitToWidth="2" fitToHeight="2" orientation="landscape" r:id="rId1"/>
  <headerFooter>
    <oddFooter>Página &amp;P de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ht="10.15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ht="10.15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ht="10.15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topLeftCell="A218" zoomScaleNormal="100" workbookViewId="0">
      <selection activeCell="B224" sqref="B224:D22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24" customHeight="1" x14ac:dyDescent="0.25">
      <c r="A1" s="195" t="s">
        <v>677</v>
      </c>
      <c r="B1" s="195"/>
      <c r="C1" s="195"/>
      <c r="D1" s="14" t="s">
        <v>617</v>
      </c>
      <c r="E1" s="25">
        <v>2022</v>
      </c>
    </row>
    <row r="2" spans="1:5" s="16" customFormat="1" ht="18.95" customHeight="1" x14ac:dyDescent="0.25">
      <c r="A2" s="190" t="s">
        <v>678</v>
      </c>
      <c r="B2" s="190"/>
      <c r="C2" s="190"/>
      <c r="D2" s="14" t="s">
        <v>618</v>
      </c>
      <c r="E2" s="25" t="s">
        <v>620</v>
      </c>
    </row>
    <row r="3" spans="1:5" s="16" customFormat="1" ht="18.95" customHeight="1" x14ac:dyDescent="0.25">
      <c r="A3" s="190" t="s">
        <v>670</v>
      </c>
      <c r="B3" s="190"/>
      <c r="C3" s="190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ht="10.1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ht="10.15" x14ac:dyDescent="0.2">
      <c r="A8" s="50">
        <v>4100</v>
      </c>
      <c r="B8" s="51" t="s">
        <v>306</v>
      </c>
      <c r="C8" s="55">
        <f>SUM(C9+C19+C25+C28+C34+C37+C46)</f>
        <v>3285606</v>
      </c>
      <c r="D8" s="92"/>
      <c r="E8" s="49"/>
    </row>
    <row r="9" spans="1:5" ht="10.1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ht="10.1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ht="10.1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ht="10.1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ht="10.1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ht="10.1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ht="10.1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ht="10.1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ht="10.1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3285606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3285606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17385899.940000001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17385899.940000001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17385899.940000001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2879265.88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2879265.88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2879265.88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18482260.280000001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15191562.060000001</v>
      </c>
      <c r="D99" s="57">
        <f>C99/$C$98</f>
        <v>0.82195369126140239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9245893.4499999993</v>
      </c>
      <c r="D100" s="57">
        <f t="shared" ref="D100:D163" si="0">C100/$C$98</f>
        <v>0.50025772334810981</v>
      </c>
      <c r="E100" s="56"/>
    </row>
    <row r="101" spans="1:5" x14ac:dyDescent="0.2">
      <c r="A101" s="54">
        <v>5111</v>
      </c>
      <c r="B101" s="51" t="s">
        <v>363</v>
      </c>
      <c r="C101" s="55">
        <v>7043997.04</v>
      </c>
      <c r="D101" s="57">
        <f t="shared" si="0"/>
        <v>0.38112205613847139</v>
      </c>
      <c r="E101" s="56"/>
    </row>
    <row r="102" spans="1:5" x14ac:dyDescent="0.2">
      <c r="A102" s="54">
        <v>5112</v>
      </c>
      <c r="B102" s="51" t="s">
        <v>364</v>
      </c>
      <c r="C102" s="55">
        <v>233992</v>
      </c>
      <c r="D102" s="57">
        <f t="shared" si="0"/>
        <v>1.2660356279756925E-2</v>
      </c>
      <c r="E102" s="56"/>
    </row>
    <row r="103" spans="1:5" x14ac:dyDescent="0.2">
      <c r="A103" s="54">
        <v>5113</v>
      </c>
      <c r="B103" s="51" t="s">
        <v>365</v>
      </c>
      <c r="C103" s="55">
        <v>359078.64</v>
      </c>
      <c r="D103" s="57">
        <f t="shared" si="0"/>
        <v>1.9428286073244285E-2</v>
      </c>
      <c r="E103" s="56"/>
    </row>
    <row r="104" spans="1:5" x14ac:dyDescent="0.2">
      <c r="A104" s="54">
        <v>5114</v>
      </c>
      <c r="B104" s="51" t="s">
        <v>366</v>
      </c>
      <c r="C104" s="55">
        <v>90135.75</v>
      </c>
      <c r="D104" s="57">
        <f t="shared" si="0"/>
        <v>4.8768791605828419E-3</v>
      </c>
      <c r="E104" s="56"/>
    </row>
    <row r="105" spans="1:5" x14ac:dyDescent="0.2">
      <c r="A105" s="54">
        <v>5115</v>
      </c>
      <c r="B105" s="51" t="s">
        <v>367</v>
      </c>
      <c r="C105" s="55">
        <v>1518690.02</v>
      </c>
      <c r="D105" s="57">
        <f t="shared" si="0"/>
        <v>8.2170145696054436E-2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4620695.78</v>
      </c>
      <c r="D107" s="57">
        <f t="shared" si="0"/>
        <v>0.25000707218695223</v>
      </c>
      <c r="E107" s="56"/>
    </row>
    <row r="108" spans="1:5" x14ac:dyDescent="0.2">
      <c r="A108" s="54">
        <v>5121</v>
      </c>
      <c r="B108" s="51" t="s">
        <v>370</v>
      </c>
      <c r="C108" s="55">
        <v>199097.79</v>
      </c>
      <c r="D108" s="57">
        <f t="shared" si="0"/>
        <v>1.0772372371329898E-2</v>
      </c>
      <c r="E108" s="56"/>
    </row>
    <row r="109" spans="1:5" x14ac:dyDescent="0.2">
      <c r="A109" s="54">
        <v>5122</v>
      </c>
      <c r="B109" s="51" t="s">
        <v>371</v>
      </c>
      <c r="C109" s="55">
        <v>3649130.87</v>
      </c>
      <c r="D109" s="57">
        <f t="shared" si="0"/>
        <v>0.19743964291796023</v>
      </c>
      <c r="E109" s="56"/>
    </row>
    <row r="110" spans="1:5" x14ac:dyDescent="0.2">
      <c r="A110" s="54">
        <v>5123</v>
      </c>
      <c r="B110" s="51" t="s">
        <v>372</v>
      </c>
      <c r="C110" s="55">
        <v>313420</v>
      </c>
      <c r="D110" s="57">
        <f t="shared" si="0"/>
        <v>1.6957882599411157E-2</v>
      </c>
      <c r="E110" s="56"/>
    </row>
    <row r="111" spans="1:5" x14ac:dyDescent="0.2">
      <c r="A111" s="54">
        <v>5124</v>
      </c>
      <c r="B111" s="51" t="s">
        <v>373</v>
      </c>
      <c r="C111" s="55">
        <v>8682.7800000000007</v>
      </c>
      <c r="D111" s="57">
        <f t="shared" si="0"/>
        <v>4.697899428132066E-4</v>
      </c>
      <c r="E111" s="56"/>
    </row>
    <row r="112" spans="1:5" x14ac:dyDescent="0.2">
      <c r="A112" s="54">
        <v>5125</v>
      </c>
      <c r="B112" s="51" t="s">
        <v>374</v>
      </c>
      <c r="C112" s="55">
        <v>39342.589999999997</v>
      </c>
      <c r="D112" s="57">
        <f t="shared" si="0"/>
        <v>2.1286676739734776E-3</v>
      </c>
      <c r="E112" s="56"/>
    </row>
    <row r="113" spans="1:5" x14ac:dyDescent="0.2">
      <c r="A113" s="54">
        <v>5126</v>
      </c>
      <c r="B113" s="51" t="s">
        <v>375</v>
      </c>
      <c r="C113" s="55">
        <v>367966.11</v>
      </c>
      <c r="D113" s="57">
        <f t="shared" si="0"/>
        <v>1.9909150960187645E-2</v>
      </c>
      <c r="E113" s="56"/>
    </row>
    <row r="114" spans="1:5" x14ac:dyDescent="0.2">
      <c r="A114" s="54">
        <v>5127</v>
      </c>
      <c r="B114" s="51" t="s">
        <v>376</v>
      </c>
      <c r="C114" s="55">
        <v>1117.02</v>
      </c>
      <c r="D114" s="57">
        <f t="shared" si="0"/>
        <v>6.0437413123585767E-5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41938.620000000003</v>
      </c>
      <c r="D116" s="57">
        <f t="shared" si="0"/>
        <v>2.2691283081530114E-3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1324972.83</v>
      </c>
      <c r="D117" s="57">
        <f t="shared" si="0"/>
        <v>7.168889572634024E-2</v>
      </c>
      <c r="E117" s="56"/>
    </row>
    <row r="118" spans="1:5" x14ac:dyDescent="0.2">
      <c r="A118" s="54">
        <v>5131</v>
      </c>
      <c r="B118" s="51" t="s">
        <v>380</v>
      </c>
      <c r="C118" s="55">
        <v>244314.93</v>
      </c>
      <c r="D118" s="57">
        <f t="shared" si="0"/>
        <v>1.3218888074224219E-2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13190.84</v>
      </c>
      <c r="D120" s="57">
        <f t="shared" si="0"/>
        <v>7.1370275064647009E-4</v>
      </c>
      <c r="E120" s="56"/>
    </row>
    <row r="121" spans="1:5" x14ac:dyDescent="0.2">
      <c r="A121" s="54">
        <v>5134</v>
      </c>
      <c r="B121" s="51" t="s">
        <v>383</v>
      </c>
      <c r="C121" s="55">
        <v>16165.87</v>
      </c>
      <c r="D121" s="57">
        <f t="shared" si="0"/>
        <v>8.7466953473723074E-4</v>
      </c>
      <c r="E121" s="56"/>
    </row>
    <row r="122" spans="1:5" x14ac:dyDescent="0.2">
      <c r="A122" s="54">
        <v>5135</v>
      </c>
      <c r="B122" s="51" t="s">
        <v>384</v>
      </c>
      <c r="C122" s="55">
        <v>537430.30000000005</v>
      </c>
      <c r="D122" s="57">
        <f t="shared" si="0"/>
        <v>2.9078169653392633E-2</v>
      </c>
      <c r="E122" s="56"/>
    </row>
    <row r="123" spans="1:5" x14ac:dyDescent="0.2">
      <c r="A123" s="54">
        <v>5136</v>
      </c>
      <c r="B123" s="51" t="s">
        <v>385</v>
      </c>
      <c r="C123" s="55">
        <v>30000</v>
      </c>
      <c r="D123" s="57">
        <f t="shared" si="0"/>
        <v>1.6231780932369814E-3</v>
      </c>
      <c r="E123" s="56"/>
    </row>
    <row r="124" spans="1:5" x14ac:dyDescent="0.2">
      <c r="A124" s="54">
        <v>5137</v>
      </c>
      <c r="B124" s="51" t="s">
        <v>386</v>
      </c>
      <c r="C124" s="55">
        <v>3016.98</v>
      </c>
      <c r="D124" s="57">
        <f t="shared" si="0"/>
        <v>1.6323652812447027E-4</v>
      </c>
      <c r="E124" s="56"/>
    </row>
    <row r="125" spans="1:5" x14ac:dyDescent="0.2">
      <c r="A125" s="54">
        <v>5138</v>
      </c>
      <c r="B125" s="51" t="s">
        <v>387</v>
      </c>
      <c r="C125" s="55">
        <v>226295.18</v>
      </c>
      <c r="D125" s="57">
        <f t="shared" si="0"/>
        <v>1.2243912626037317E-2</v>
      </c>
      <c r="E125" s="56"/>
    </row>
    <row r="126" spans="1:5" x14ac:dyDescent="0.2">
      <c r="A126" s="54">
        <v>5139</v>
      </c>
      <c r="B126" s="51" t="s">
        <v>388</v>
      </c>
      <c r="C126" s="55">
        <v>254558.73</v>
      </c>
      <c r="D126" s="57">
        <f t="shared" si="0"/>
        <v>1.377313846594092E-2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3289208.22</v>
      </c>
      <c r="D127" s="57">
        <f t="shared" si="0"/>
        <v>0.17796569089330019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2621685.06</v>
      </c>
      <c r="D137" s="57">
        <f t="shared" si="0"/>
        <v>0.14184872522528938</v>
      </c>
      <c r="E137" s="56"/>
    </row>
    <row r="138" spans="1:5" x14ac:dyDescent="0.2">
      <c r="A138" s="54">
        <v>5241</v>
      </c>
      <c r="B138" s="51" t="s">
        <v>398</v>
      </c>
      <c r="C138" s="55">
        <v>2610485.06</v>
      </c>
      <c r="D138" s="57">
        <f t="shared" si="0"/>
        <v>0.14124273873714757</v>
      </c>
      <c r="E138" s="56"/>
    </row>
    <row r="139" spans="1:5" x14ac:dyDescent="0.2">
      <c r="A139" s="54">
        <v>5242</v>
      </c>
      <c r="B139" s="51" t="s">
        <v>399</v>
      </c>
      <c r="C139" s="55">
        <v>11200</v>
      </c>
      <c r="D139" s="57">
        <f t="shared" si="0"/>
        <v>6.0598648814180636E-4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667523.16</v>
      </c>
      <c r="D142" s="57">
        <f t="shared" si="0"/>
        <v>3.6116965668010814E-2</v>
      </c>
      <c r="E142" s="56"/>
    </row>
    <row r="143" spans="1:5" x14ac:dyDescent="0.2">
      <c r="A143" s="54">
        <v>5251</v>
      </c>
      <c r="B143" s="51" t="s">
        <v>402</v>
      </c>
      <c r="C143" s="55">
        <v>667523.16</v>
      </c>
      <c r="D143" s="57">
        <f t="shared" si="0"/>
        <v>3.6116965668010814E-2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1490</v>
      </c>
      <c r="D185" s="57">
        <f t="shared" si="1"/>
        <v>8.0617845297436747E-5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1490</v>
      </c>
      <c r="D186" s="57">
        <f t="shared" si="1"/>
        <v>8.0617845297436747E-5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1490</v>
      </c>
      <c r="D191" s="57">
        <f t="shared" si="1"/>
        <v>8.0617845297436747E-5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ht="11.25" customHeight="1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ht="11.25" customHeight="1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ht="11.25" customHeight="1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ht="11.25" customHeight="1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ht="11.25" customHeight="1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ht="11.25" customHeight="1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ht="11.25" customHeight="1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ht="11.25" customHeight="1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ht="11.25" customHeight="1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ht="11.25" customHeight="1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ht="11.25" customHeight="1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ht="11.25" customHeight="1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631</v>
      </c>
    </row>
    <row r="224" spans="1:5" ht="15" x14ac:dyDescent="0.25">
      <c r="A224" s="167"/>
      <c r="B224" s="168" t="s">
        <v>679</v>
      </c>
      <c r="C224" s="169"/>
      <c r="D224" s="169"/>
    </row>
    <row r="225" spans="1:4" x14ac:dyDescent="0.2">
      <c r="A225" s="166"/>
      <c r="B225" s="170" t="s">
        <v>673</v>
      </c>
      <c r="C225" s="192" t="s">
        <v>680</v>
      </c>
      <c r="D225" s="192"/>
    </row>
    <row r="226" spans="1:4" x14ac:dyDescent="0.2">
      <c r="A226" s="166"/>
      <c r="B226" s="170" t="s">
        <v>675</v>
      </c>
      <c r="C226" s="192" t="s">
        <v>676</v>
      </c>
      <c r="D226" s="192"/>
    </row>
  </sheetData>
  <sheetProtection formatCells="0" formatColumns="0" formatRows="0" insertColumns="0" insertRows="0" insertHyperlinks="0" deleteColumns="0" deleteRows="0" sort="0" autoFilter="0" pivotTables="0"/>
  <mergeCells count="5">
    <mergeCell ref="C226:D226"/>
    <mergeCell ref="C225:D225"/>
    <mergeCell ref="A2:C2"/>
    <mergeCell ref="A3:C3"/>
    <mergeCell ref="A1:C1"/>
  </mergeCells>
  <pageMargins left="0.7" right="0.7" top="0.75" bottom="0.75" header="0.3" footer="0.3"/>
  <pageSetup scale="6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ht="10.15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sqref="A1:E3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96" t="s">
        <v>666</v>
      </c>
      <c r="B1" s="196"/>
      <c r="C1" s="196"/>
      <c r="D1" s="27" t="s">
        <v>617</v>
      </c>
      <c r="E1" s="28">
        <v>2022</v>
      </c>
    </row>
    <row r="2" spans="1:5" ht="18.95" customHeight="1" x14ac:dyDescent="0.2">
      <c r="A2" s="196" t="s">
        <v>621</v>
      </c>
      <c r="B2" s="196"/>
      <c r="C2" s="196"/>
      <c r="D2" s="27" t="s">
        <v>618</v>
      </c>
      <c r="E2" s="28" t="s">
        <v>620</v>
      </c>
    </row>
    <row r="3" spans="1:5" ht="18.95" customHeight="1" x14ac:dyDescent="0.2">
      <c r="A3" s="196" t="s">
        <v>667</v>
      </c>
      <c r="B3" s="196"/>
      <c r="C3" s="196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ht="10.15" x14ac:dyDescent="0.2">
      <c r="A8" s="33">
        <v>3110</v>
      </c>
      <c r="B8" s="29" t="s">
        <v>336</v>
      </c>
      <c r="C8" s="34">
        <v>0</v>
      </c>
    </row>
    <row r="9" spans="1:5" ht="10.1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ht="10.15" x14ac:dyDescent="0.2">
      <c r="A12" s="31" t="s">
        <v>176</v>
      </c>
      <c r="B12" s="31"/>
      <c r="C12" s="31"/>
      <c r="D12" s="31"/>
      <c r="E12" s="31"/>
    </row>
    <row r="13" spans="1:5" ht="10.1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ht="10.15" x14ac:dyDescent="0.2">
      <c r="A14" s="33">
        <v>3210</v>
      </c>
      <c r="B14" s="29" t="s">
        <v>472</v>
      </c>
      <c r="C14" s="34">
        <v>5068511.54</v>
      </c>
    </row>
    <row r="15" spans="1:5" ht="10.15" x14ac:dyDescent="0.2">
      <c r="A15" s="33">
        <v>3220</v>
      </c>
      <c r="B15" s="29" t="s">
        <v>473</v>
      </c>
      <c r="C15" s="34">
        <v>9327911.4000000004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4" x14ac:dyDescent="0.2">
      <c r="A17" s="33">
        <v>3231</v>
      </c>
      <c r="B17" s="29" t="s">
        <v>475</v>
      </c>
      <c r="C17" s="34">
        <v>0</v>
      </c>
    </row>
    <row r="18" spans="1:4" x14ac:dyDescent="0.2">
      <c r="A18" s="33">
        <v>3232</v>
      </c>
      <c r="B18" s="29" t="s">
        <v>476</v>
      </c>
      <c r="C18" s="34">
        <v>0</v>
      </c>
    </row>
    <row r="19" spans="1:4" x14ac:dyDescent="0.2">
      <c r="A19" s="33">
        <v>3233</v>
      </c>
      <c r="B19" s="29" t="s">
        <v>477</v>
      </c>
      <c r="C19" s="34">
        <v>0</v>
      </c>
    </row>
    <row r="20" spans="1:4" x14ac:dyDescent="0.2">
      <c r="A20" s="33">
        <v>3239</v>
      </c>
      <c r="B20" s="29" t="s">
        <v>478</v>
      </c>
      <c r="C20" s="34">
        <v>0</v>
      </c>
    </row>
    <row r="21" spans="1:4" ht="10.15" x14ac:dyDescent="0.2">
      <c r="A21" s="33">
        <v>3240</v>
      </c>
      <c r="B21" s="29" t="s">
        <v>479</v>
      </c>
      <c r="C21" s="34">
        <f>SUM(C22:C24)</f>
        <v>0</v>
      </c>
    </row>
    <row r="22" spans="1:4" ht="10.15" x14ac:dyDescent="0.2">
      <c r="A22" s="33">
        <v>3241</v>
      </c>
      <c r="B22" s="29" t="s">
        <v>480</v>
      </c>
      <c r="C22" s="34">
        <v>0</v>
      </c>
    </row>
    <row r="23" spans="1:4" ht="10.15" x14ac:dyDescent="0.2">
      <c r="A23" s="33">
        <v>3242</v>
      </c>
      <c r="B23" s="29" t="s">
        <v>481</v>
      </c>
      <c r="C23" s="34">
        <v>0</v>
      </c>
    </row>
    <row r="24" spans="1:4" ht="10.15" x14ac:dyDescent="0.2">
      <c r="A24" s="33">
        <v>3243</v>
      </c>
      <c r="B24" s="29" t="s">
        <v>482</v>
      </c>
      <c r="C24" s="34">
        <v>0</v>
      </c>
    </row>
    <row r="25" spans="1:4" ht="10.15" x14ac:dyDescent="0.2">
      <c r="A25" s="33">
        <v>3250</v>
      </c>
      <c r="B25" s="29" t="s">
        <v>483</v>
      </c>
      <c r="C25" s="34">
        <f>SUM(C26:C27)</f>
        <v>0</v>
      </c>
    </row>
    <row r="26" spans="1:4" x14ac:dyDescent="0.2">
      <c r="A26" s="33">
        <v>3251</v>
      </c>
      <c r="B26" s="29" t="s">
        <v>484</v>
      </c>
      <c r="C26" s="34">
        <v>0</v>
      </c>
    </row>
    <row r="27" spans="1:4" ht="10.15" x14ac:dyDescent="0.2">
      <c r="A27" s="33">
        <v>3252</v>
      </c>
      <c r="B27" s="29" t="s">
        <v>485</v>
      </c>
      <c r="C27" s="34">
        <v>0</v>
      </c>
    </row>
    <row r="29" spans="1:4" ht="10.15" x14ac:dyDescent="0.2">
      <c r="B29" s="29" t="s">
        <v>631</v>
      </c>
    </row>
    <row r="32" spans="1:4" x14ac:dyDescent="0.2">
      <c r="B32" s="171" t="s">
        <v>671</v>
      </c>
      <c r="C32" s="197" t="s">
        <v>672</v>
      </c>
      <c r="D32" s="197"/>
    </row>
    <row r="33" spans="2:4" x14ac:dyDescent="0.2">
      <c r="B33" s="172" t="s">
        <v>673</v>
      </c>
      <c r="C33" s="192" t="s">
        <v>680</v>
      </c>
      <c r="D33" s="192"/>
    </row>
    <row r="34" spans="2:4" x14ac:dyDescent="0.2">
      <c r="B34" s="172" t="s">
        <v>675</v>
      </c>
      <c r="C34" s="192" t="s">
        <v>676</v>
      </c>
      <c r="D34" s="192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C2"/>
    <mergeCell ref="A3:C3"/>
    <mergeCell ref="C34:D34"/>
    <mergeCell ref="C32:D32"/>
    <mergeCell ref="C33:D33"/>
  </mergeCells>
  <pageMargins left="0.7" right="0.7" top="0.75" bottom="0.75" header="0.3" footer="0.3"/>
  <pageSetup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topLeftCell="A91" workbookViewId="0">
      <selection sqref="A1:E13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96" t="s">
        <v>681</v>
      </c>
      <c r="B1" s="196"/>
      <c r="C1" s="196"/>
      <c r="D1" s="27" t="s">
        <v>617</v>
      </c>
      <c r="E1" s="28">
        <v>2022</v>
      </c>
    </row>
    <row r="2" spans="1:5" s="35" customFormat="1" ht="18.95" customHeight="1" x14ac:dyDescent="0.25">
      <c r="A2" s="196" t="s">
        <v>682</v>
      </c>
      <c r="B2" s="196"/>
      <c r="C2" s="196"/>
      <c r="D2" s="27" t="s">
        <v>618</v>
      </c>
      <c r="E2" s="28" t="s">
        <v>620</v>
      </c>
    </row>
    <row r="3" spans="1:5" s="35" customFormat="1" ht="18.95" customHeight="1" x14ac:dyDescent="0.25">
      <c r="A3" s="196" t="s">
        <v>670</v>
      </c>
      <c r="B3" s="196"/>
      <c r="C3" s="196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177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655</v>
      </c>
      <c r="C7" s="129">
        <v>2022</v>
      </c>
      <c r="D7" s="129">
        <v>2021</v>
      </c>
      <c r="E7" s="32"/>
    </row>
    <row r="8" spans="1:5" ht="10.1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ht="10.15" x14ac:dyDescent="0.2">
      <c r="A10" s="33">
        <v>1113</v>
      </c>
      <c r="B10" s="29" t="s">
        <v>488</v>
      </c>
      <c r="C10" s="34">
        <v>11097814.59</v>
      </c>
      <c r="D10" s="34">
        <v>5884680.6600000001</v>
      </c>
    </row>
    <row r="11" spans="1:5" ht="10.1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633</v>
      </c>
      <c r="C15" s="135">
        <f>SUM(C8:C14)</f>
        <v>11097814.59</v>
      </c>
      <c r="D15" s="135">
        <f>SUM(D8:D14)</f>
        <v>5884680.6600000001</v>
      </c>
    </row>
    <row r="18" spans="1:5" ht="10.1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655</v>
      </c>
      <c r="C19" s="144" t="s">
        <v>654</v>
      </c>
      <c r="D19" s="144" t="s">
        <v>181</v>
      </c>
      <c r="E19" s="130"/>
    </row>
    <row r="20" spans="1:5" ht="10.1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ht="10.1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ht="10.1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ht="10.1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238</v>
      </c>
      <c r="C28" s="135">
        <f>SUM(C29:C36)</f>
        <v>67872</v>
      </c>
      <c r="D28" s="135">
        <f>SUM(D29:D36)</f>
        <v>67872</v>
      </c>
      <c r="E28" s="130"/>
    </row>
    <row r="29" spans="1:5" x14ac:dyDescent="0.2">
      <c r="A29" s="33">
        <v>1241</v>
      </c>
      <c r="B29" s="29" t="s">
        <v>239</v>
      </c>
      <c r="C29" s="34">
        <v>11668</v>
      </c>
      <c r="D29" s="132">
        <v>11668</v>
      </c>
      <c r="E29" s="130"/>
    </row>
    <row r="30" spans="1:5" ht="10.15" x14ac:dyDescent="0.2">
      <c r="A30" s="33">
        <v>1242</v>
      </c>
      <c r="B30" s="29" t="s">
        <v>240</v>
      </c>
      <c r="C30" s="34">
        <v>56204</v>
      </c>
      <c r="D30" s="132">
        <v>56204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ht="10.1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ht="10.1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ht="10.1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ht="10.1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ht="10.1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ht="10.1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ht="10.1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ht="10.1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634</v>
      </c>
      <c r="C43" s="135">
        <f>C20+C28+C37</f>
        <v>67872</v>
      </c>
      <c r="D43" s="135">
        <f>D20+D28+D37</f>
        <v>67872</v>
      </c>
    </row>
    <row r="44" spans="1:5" s="130" customFormat="1" ht="10.15" x14ac:dyDescent="0.2"/>
    <row r="45" spans="1:5" ht="10.1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655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635</v>
      </c>
      <c r="C47" s="135">
        <v>5068511.54</v>
      </c>
      <c r="D47" s="135">
        <v>1764088.41</v>
      </c>
    </row>
    <row r="48" spans="1:5" x14ac:dyDescent="0.2">
      <c r="A48" s="131"/>
      <c r="B48" s="136" t="s">
        <v>623</v>
      </c>
      <c r="C48" s="135">
        <f>C51+C63+C95+C98+C49</f>
        <v>149766.10999999999</v>
      </c>
      <c r="D48" s="135">
        <f>D51+D63+D95+D98+D49</f>
        <v>97849.51</v>
      </c>
    </row>
    <row r="49" spans="1:4" s="130" customFormat="1" x14ac:dyDescent="0.2">
      <c r="A49" s="150">
        <v>5100</v>
      </c>
      <c r="B49" s="151" t="s">
        <v>361</v>
      </c>
      <c r="C49" s="152">
        <f>SUM(C50:C50)</f>
        <v>0</v>
      </c>
      <c r="D49" s="152">
        <f>SUM(D50:D50)</f>
        <v>0</v>
      </c>
    </row>
    <row r="50" spans="1:4" s="130" customFormat="1" x14ac:dyDescent="0.2">
      <c r="A50" s="153">
        <v>5130</v>
      </c>
      <c r="B50" s="154" t="s">
        <v>656</v>
      </c>
      <c r="C50" s="155">
        <v>0</v>
      </c>
      <c r="D50" s="155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624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625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626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627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627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628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1490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1490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1490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636</v>
      </c>
      <c r="C98" s="135">
        <f>SUM(C99:C103)</f>
        <v>148276.10999999999</v>
      </c>
      <c r="D98" s="135">
        <f>SUM(D99:D103)</f>
        <v>97849.51</v>
      </c>
    </row>
    <row r="99" spans="1:4" x14ac:dyDescent="0.2">
      <c r="A99" s="131">
        <v>2111</v>
      </c>
      <c r="B99" s="130" t="s">
        <v>637</v>
      </c>
      <c r="C99" s="132">
        <v>8130.06</v>
      </c>
      <c r="D99" s="132">
        <v>3514.59</v>
      </c>
    </row>
    <row r="100" spans="1:4" x14ac:dyDescent="0.2">
      <c r="A100" s="131">
        <v>2112</v>
      </c>
      <c r="B100" s="130" t="s">
        <v>638</v>
      </c>
      <c r="C100" s="132">
        <v>36111.89</v>
      </c>
      <c r="D100" s="132">
        <v>36309.47</v>
      </c>
    </row>
    <row r="101" spans="1:4" x14ac:dyDescent="0.2">
      <c r="A101" s="131">
        <v>2112</v>
      </c>
      <c r="B101" s="130" t="s">
        <v>639</v>
      </c>
      <c r="C101" s="132">
        <v>104034.16</v>
      </c>
      <c r="D101" s="132">
        <v>58025.45</v>
      </c>
    </row>
    <row r="102" spans="1:4" x14ac:dyDescent="0.2">
      <c r="A102" s="131">
        <v>2115</v>
      </c>
      <c r="B102" s="130" t="s">
        <v>640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641</v>
      </c>
      <c r="C103" s="132">
        <v>0</v>
      </c>
      <c r="D103" s="132">
        <v>0</v>
      </c>
    </row>
    <row r="104" spans="1:4" x14ac:dyDescent="0.2">
      <c r="A104" s="131"/>
      <c r="B104" s="136" t="s">
        <v>642</v>
      </c>
      <c r="C104" s="135">
        <f>+C105</f>
        <v>0</v>
      </c>
      <c r="D104" s="135">
        <f>+D105</f>
        <v>0</v>
      </c>
    </row>
    <row r="105" spans="1:4" s="130" customFormat="1" x14ac:dyDescent="0.2">
      <c r="A105" s="150">
        <v>3100</v>
      </c>
      <c r="B105" s="156" t="s">
        <v>657</v>
      </c>
      <c r="C105" s="157">
        <f>SUM(C106:C109)</f>
        <v>0</v>
      </c>
      <c r="D105" s="157">
        <f>SUM(D106:D109)</f>
        <v>0</v>
      </c>
    </row>
    <row r="106" spans="1:4" s="130" customFormat="1" x14ac:dyDescent="0.2">
      <c r="A106" s="153"/>
      <c r="B106" s="158" t="s">
        <v>658</v>
      </c>
      <c r="C106" s="159">
        <v>0</v>
      </c>
      <c r="D106" s="159">
        <v>0</v>
      </c>
    </row>
    <row r="107" spans="1:4" s="130" customFormat="1" x14ac:dyDescent="0.2">
      <c r="A107" s="153"/>
      <c r="B107" s="158" t="s">
        <v>659</v>
      </c>
      <c r="C107" s="159">
        <v>0</v>
      </c>
      <c r="D107" s="159">
        <v>0</v>
      </c>
    </row>
    <row r="108" spans="1:4" s="130" customFormat="1" x14ac:dyDescent="0.2">
      <c r="A108" s="153"/>
      <c r="B108" s="158" t="s">
        <v>660</v>
      </c>
      <c r="C108" s="159">
        <v>0</v>
      </c>
      <c r="D108" s="159">
        <v>0</v>
      </c>
    </row>
    <row r="109" spans="1:4" s="130" customFormat="1" x14ac:dyDescent="0.2">
      <c r="A109" s="153"/>
      <c r="B109" s="158" t="s">
        <v>661</v>
      </c>
      <c r="C109" s="159">
        <v>0</v>
      </c>
      <c r="D109" s="159">
        <v>0</v>
      </c>
    </row>
    <row r="110" spans="1:4" s="130" customFormat="1" x14ac:dyDescent="0.2">
      <c r="A110" s="153"/>
      <c r="B110" s="161" t="s">
        <v>662</v>
      </c>
      <c r="C110" s="152">
        <f>+C111</f>
        <v>0</v>
      </c>
      <c r="D110" s="152">
        <f>+D111</f>
        <v>0</v>
      </c>
    </row>
    <row r="111" spans="1:4" s="130" customFormat="1" x14ac:dyDescent="0.2">
      <c r="A111" s="150">
        <v>1270</v>
      </c>
      <c r="B111" s="160" t="s">
        <v>254</v>
      </c>
      <c r="C111" s="157">
        <f>+C112</f>
        <v>0</v>
      </c>
      <c r="D111" s="157">
        <f>+D112</f>
        <v>0</v>
      </c>
    </row>
    <row r="112" spans="1:4" s="130" customFormat="1" x14ac:dyDescent="0.2">
      <c r="A112" s="153">
        <v>1273</v>
      </c>
      <c r="B112" s="154" t="s">
        <v>663</v>
      </c>
      <c r="C112" s="159">
        <v>0</v>
      </c>
      <c r="D112" s="159">
        <v>0</v>
      </c>
    </row>
    <row r="113" spans="1:4" s="130" customFormat="1" x14ac:dyDescent="0.2">
      <c r="A113" s="153"/>
      <c r="B113" s="161" t="s">
        <v>664</v>
      </c>
      <c r="C113" s="152">
        <f>+C114+C116</f>
        <v>0</v>
      </c>
      <c r="D113" s="152">
        <f>+D114+D116</f>
        <v>0</v>
      </c>
    </row>
    <row r="114" spans="1:4" s="130" customFormat="1" x14ac:dyDescent="0.2">
      <c r="A114" s="150">
        <v>4300</v>
      </c>
      <c r="B114" s="156" t="s">
        <v>665</v>
      </c>
      <c r="C114" s="157">
        <f>+C115</f>
        <v>0</v>
      </c>
      <c r="D114" s="162">
        <f>+D115</f>
        <v>0</v>
      </c>
    </row>
    <row r="115" spans="1:4" s="130" customFormat="1" x14ac:dyDescent="0.2">
      <c r="A115" s="153">
        <v>4399</v>
      </c>
      <c r="B115" s="158" t="s">
        <v>354</v>
      </c>
      <c r="C115" s="159">
        <v>0</v>
      </c>
      <c r="D115" s="159">
        <v>0</v>
      </c>
    </row>
    <row r="116" spans="1:4" x14ac:dyDescent="0.2">
      <c r="A116" s="133">
        <v>1120</v>
      </c>
      <c r="B116" s="140" t="s">
        <v>643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644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645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646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647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648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649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650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651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652</v>
      </c>
      <c r="C125" s="132">
        <v>0</v>
      </c>
      <c r="D125" s="132">
        <v>0</v>
      </c>
    </row>
    <row r="126" spans="1:4" x14ac:dyDescent="0.2">
      <c r="A126" s="131"/>
      <c r="B126" s="143" t="s">
        <v>653</v>
      </c>
      <c r="C126" s="135">
        <f>C47+C48+C104-C110-C113</f>
        <v>5218277.6500000004</v>
      </c>
      <c r="D126" s="135">
        <f>D47+D48+D104-D110-D113</f>
        <v>1861937.92</v>
      </c>
    </row>
    <row r="130" spans="2:4" x14ac:dyDescent="0.2">
      <c r="B130" s="29" t="s">
        <v>679</v>
      </c>
      <c r="C130" s="183"/>
      <c r="D130" s="183"/>
    </row>
    <row r="131" spans="2:4" x14ac:dyDescent="0.2">
      <c r="B131" s="29" t="s">
        <v>673</v>
      </c>
      <c r="C131" s="29" t="s">
        <v>680</v>
      </c>
    </row>
    <row r="132" spans="2:4" x14ac:dyDescent="0.2">
      <c r="B132" s="29" t="s">
        <v>675</v>
      </c>
      <c r="C132" s="29" t="s">
        <v>676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>Página &amp;P de 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ht="10.15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2022-10-27T02:08:14Z</cp:lastPrinted>
  <dcterms:created xsi:type="dcterms:W3CDTF">2012-12-11T20:36:24Z</dcterms:created>
  <dcterms:modified xsi:type="dcterms:W3CDTF">2022-10-27T02:11:41Z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