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ASEG entrega Cierres trimestrales\2022\3er trim 2022\3er Trim 2022 SIRET\4. PT SIRET  3ER TRIM 2022 17oct2022\DIGITALES 3er. Trim 2022 SIRET\"/>
    </mc:Choice>
  </mc:AlternateContent>
  <bookViews>
    <workbookView xWindow="-120" yWindow="-120" windowWidth="20730" windowHeight="11040" tabRatio="885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CFG!$A$3:$G$40</definedName>
    <definedName name="_xlnm._FilterDatabase" localSheetId="0" hidden="1">COG!$A$4:$A$77</definedName>
  </definedNames>
  <calcPr calcId="162913"/>
</workbook>
</file>

<file path=xl/calcChain.xml><?xml version="1.0" encoding="utf-8"?>
<calcChain xmlns="http://schemas.openxmlformats.org/spreadsheetml/2006/main">
  <c r="D40" i="5" l="1"/>
  <c r="D39" i="5"/>
  <c r="D38" i="5"/>
  <c r="D37" i="5"/>
  <c r="D36" i="5"/>
  <c r="C13" i="6"/>
  <c r="B13" i="6"/>
  <c r="C5" i="6"/>
  <c r="B5" i="6"/>
  <c r="G40" i="5" l="1"/>
  <c r="G39" i="5"/>
  <c r="G37" i="5"/>
  <c r="G38" i="5"/>
  <c r="G27" i="5"/>
  <c r="G28" i="5"/>
  <c r="G29" i="5"/>
  <c r="G30" i="5"/>
  <c r="G31" i="5"/>
  <c r="G32" i="5"/>
  <c r="G34" i="5"/>
  <c r="D34" i="5"/>
  <c r="D27" i="5"/>
  <c r="D28" i="5"/>
  <c r="D29" i="5"/>
  <c r="D30" i="5"/>
  <c r="D31" i="5"/>
  <c r="D32" i="5"/>
  <c r="D33" i="5"/>
  <c r="G33" i="5" s="1"/>
  <c r="D26" i="5"/>
  <c r="G26" i="5" s="1"/>
  <c r="G18" i="5"/>
  <c r="G20" i="5"/>
  <c r="G21" i="5"/>
  <c r="G23" i="5"/>
  <c r="G17" i="5"/>
  <c r="D18" i="5"/>
  <c r="D19" i="5"/>
  <c r="G19" i="5" s="1"/>
  <c r="D20" i="5"/>
  <c r="D21" i="5"/>
  <c r="D22" i="5"/>
  <c r="G22" i="5" s="1"/>
  <c r="D23" i="5"/>
  <c r="D17" i="5"/>
  <c r="G8" i="5"/>
  <c r="D8" i="5"/>
  <c r="D9" i="5"/>
  <c r="G9" i="5" s="1"/>
  <c r="D10" i="5"/>
  <c r="G10" i="5" s="1"/>
  <c r="D11" i="5"/>
  <c r="G11" i="5" s="1"/>
  <c r="D12" i="5"/>
  <c r="G12" i="5" s="1"/>
  <c r="D13" i="5"/>
  <c r="G13" i="5" s="1"/>
  <c r="D14" i="5"/>
  <c r="G14" i="5" s="1"/>
  <c r="D7" i="5"/>
  <c r="G7" i="5" s="1"/>
  <c r="C86" i="4"/>
  <c r="E86" i="4"/>
  <c r="F86" i="4"/>
  <c r="B86" i="4"/>
  <c r="G72" i="4"/>
  <c r="G86" i="4" s="1"/>
  <c r="D72" i="4"/>
  <c r="D86" i="4" s="1"/>
  <c r="G9" i="4"/>
  <c r="G14" i="4"/>
  <c r="G15" i="4"/>
  <c r="G22" i="4"/>
  <c r="G23" i="4"/>
  <c r="G25" i="4"/>
  <c r="G30" i="4"/>
  <c r="G31" i="4"/>
  <c r="G33" i="4"/>
  <c r="G39" i="4"/>
  <c r="G41" i="4"/>
  <c r="G47" i="4"/>
  <c r="D8" i="4"/>
  <c r="G8" i="4" s="1"/>
  <c r="D9" i="4"/>
  <c r="D10" i="4"/>
  <c r="G10" i="4" s="1"/>
  <c r="D11" i="4"/>
  <c r="G11" i="4" s="1"/>
  <c r="D12" i="4"/>
  <c r="G12" i="4" s="1"/>
  <c r="D13" i="4"/>
  <c r="G13" i="4" s="1"/>
  <c r="D14" i="4"/>
  <c r="D15" i="4"/>
  <c r="D16" i="4"/>
  <c r="G16" i="4" s="1"/>
  <c r="D17" i="4"/>
  <c r="G17" i="4" s="1"/>
  <c r="D18" i="4"/>
  <c r="G18" i="4" s="1"/>
  <c r="D19" i="4"/>
  <c r="G19" i="4" s="1"/>
  <c r="D20" i="4"/>
  <c r="G20" i="4" s="1"/>
  <c r="D21" i="4"/>
  <c r="G21" i="4" s="1"/>
  <c r="D22" i="4"/>
  <c r="D23" i="4"/>
  <c r="D24" i="4"/>
  <c r="G24" i="4" s="1"/>
  <c r="D25" i="4"/>
  <c r="D26" i="4"/>
  <c r="G26" i="4" s="1"/>
  <c r="D27" i="4"/>
  <c r="G27" i="4" s="1"/>
  <c r="D28" i="4"/>
  <c r="G28" i="4" s="1"/>
  <c r="D29" i="4"/>
  <c r="G29" i="4" s="1"/>
  <c r="D30" i="4"/>
  <c r="D31" i="4"/>
  <c r="D32" i="4"/>
  <c r="G32" i="4" s="1"/>
  <c r="D33" i="4"/>
  <c r="D34" i="4"/>
  <c r="G34" i="4" s="1"/>
  <c r="D35" i="4"/>
  <c r="G35" i="4" s="1"/>
  <c r="D36" i="4"/>
  <c r="G36" i="4" s="1"/>
  <c r="D37" i="4"/>
  <c r="G37" i="4" s="1"/>
  <c r="D38" i="4"/>
  <c r="G38" i="4" s="1"/>
  <c r="D39" i="4"/>
  <c r="D40" i="4"/>
  <c r="G40" i="4" s="1"/>
  <c r="D41" i="4"/>
  <c r="D42" i="4"/>
  <c r="G42" i="4" s="1"/>
  <c r="D43" i="4"/>
  <c r="G43" i="4" s="1"/>
  <c r="D44" i="4"/>
  <c r="G44" i="4" s="1"/>
  <c r="D45" i="4"/>
  <c r="G45" i="4" s="1"/>
  <c r="D46" i="4"/>
  <c r="G46" i="4" s="1"/>
  <c r="D47" i="4"/>
  <c r="D48" i="4"/>
  <c r="G48" i="4" s="1"/>
  <c r="D7" i="4"/>
  <c r="G7" i="4" s="1"/>
  <c r="C50" i="4"/>
  <c r="B50" i="4"/>
  <c r="G14" i="8"/>
  <c r="G12" i="8"/>
  <c r="G10" i="8"/>
  <c r="B16" i="8"/>
  <c r="C16" i="8"/>
  <c r="F16" i="8"/>
  <c r="E16" i="8"/>
  <c r="D14" i="8"/>
  <c r="D12" i="8"/>
  <c r="D10" i="8"/>
  <c r="D8" i="8"/>
  <c r="G8" i="8" s="1"/>
  <c r="D6" i="8"/>
  <c r="G6" i="8" s="1"/>
  <c r="D16" i="8" l="1"/>
  <c r="G16" i="8"/>
  <c r="G64" i="4"/>
  <c r="F64" i="4"/>
  <c r="E64" i="4"/>
  <c r="D64" i="4"/>
  <c r="C64" i="4"/>
  <c r="B64" i="4"/>
  <c r="B42" i="5" l="1"/>
  <c r="G36" i="5"/>
  <c r="F36" i="5"/>
  <c r="E36" i="5"/>
  <c r="C36" i="5"/>
  <c r="B36" i="5"/>
  <c r="G25" i="5"/>
  <c r="F25" i="5"/>
  <c r="E25" i="5"/>
  <c r="D25" i="5"/>
  <c r="C25" i="5"/>
  <c r="B25" i="5"/>
  <c r="G16" i="5"/>
  <c r="F16" i="5"/>
  <c r="E16" i="5"/>
  <c r="D16" i="5"/>
  <c r="C16" i="5"/>
  <c r="B16" i="5"/>
  <c r="G6" i="5"/>
  <c r="F6" i="5"/>
  <c r="E6" i="5"/>
  <c r="D6" i="5"/>
  <c r="C6" i="5"/>
  <c r="B6" i="5"/>
  <c r="D50" i="4"/>
  <c r="E50" i="4"/>
  <c r="F50" i="4"/>
  <c r="G50" i="4"/>
  <c r="F42" i="5" l="1"/>
  <c r="G42" i="5"/>
  <c r="E42" i="5"/>
  <c r="D42" i="5"/>
  <c r="C42" i="5"/>
  <c r="D76" i="6"/>
  <c r="G76" i="6" s="1"/>
  <c r="G75" i="6"/>
  <c r="D75" i="6"/>
  <c r="D74" i="6"/>
  <c r="G74" i="6" s="1"/>
  <c r="D73" i="6"/>
  <c r="G73" i="6" s="1"/>
  <c r="D72" i="6"/>
  <c r="G72" i="6" s="1"/>
  <c r="G71" i="6"/>
  <c r="D71" i="6"/>
  <c r="D70" i="6"/>
  <c r="G70" i="6" s="1"/>
  <c r="F69" i="6"/>
  <c r="E69" i="6"/>
  <c r="D69" i="6"/>
  <c r="G69" i="6" s="1"/>
  <c r="C69" i="6"/>
  <c r="B69" i="6"/>
  <c r="D68" i="6"/>
  <c r="G68" i="6" s="1"/>
  <c r="D67" i="6"/>
  <c r="G67" i="6" s="1"/>
  <c r="D66" i="6"/>
  <c r="G66" i="6" s="1"/>
  <c r="F65" i="6"/>
  <c r="E65" i="6"/>
  <c r="C65" i="6"/>
  <c r="D65" i="6" s="1"/>
  <c r="B65" i="6"/>
  <c r="D64" i="6"/>
  <c r="G64" i="6" s="1"/>
  <c r="G63" i="6"/>
  <c r="D63" i="6"/>
  <c r="D62" i="6"/>
  <c r="G62" i="6" s="1"/>
  <c r="D61" i="6"/>
  <c r="G61" i="6" s="1"/>
  <c r="D60" i="6"/>
  <c r="G60" i="6" s="1"/>
  <c r="G59" i="6"/>
  <c r="D59" i="6"/>
  <c r="D58" i="6"/>
  <c r="G58" i="6" s="1"/>
  <c r="F57" i="6"/>
  <c r="E57" i="6"/>
  <c r="C57" i="6"/>
  <c r="D57" i="6" s="1"/>
  <c r="G57" i="6" s="1"/>
  <c r="B57" i="6"/>
  <c r="D56" i="6"/>
  <c r="G56" i="6" s="1"/>
  <c r="D55" i="6"/>
  <c r="G55" i="6" s="1"/>
  <c r="D54" i="6"/>
  <c r="G54" i="6" s="1"/>
  <c r="F53" i="6"/>
  <c r="E53" i="6"/>
  <c r="C53" i="6"/>
  <c r="D53" i="6" s="1"/>
  <c r="B53" i="6"/>
  <c r="D52" i="6"/>
  <c r="G52" i="6" s="1"/>
  <c r="D51" i="6"/>
  <c r="G51" i="6" s="1"/>
  <c r="D50" i="6"/>
  <c r="G50" i="6" s="1"/>
  <c r="D49" i="6"/>
  <c r="G49" i="6" s="1"/>
  <c r="D48" i="6"/>
  <c r="G48" i="6" s="1"/>
  <c r="D47" i="6"/>
  <c r="G47" i="6" s="1"/>
  <c r="D46" i="6"/>
  <c r="G46" i="6" s="1"/>
  <c r="D45" i="6"/>
  <c r="G45" i="6" s="1"/>
  <c r="D44" i="6"/>
  <c r="G44" i="6" s="1"/>
  <c r="F43" i="6"/>
  <c r="E43" i="6"/>
  <c r="C43" i="6"/>
  <c r="D43" i="6" s="1"/>
  <c r="G43" i="6" s="1"/>
  <c r="B43" i="6"/>
  <c r="D42" i="6"/>
  <c r="G42" i="6" s="1"/>
  <c r="D41" i="6"/>
  <c r="G41" i="6" s="1"/>
  <c r="D40" i="6"/>
  <c r="G40" i="6" s="1"/>
  <c r="D39" i="6"/>
  <c r="G39" i="6" s="1"/>
  <c r="D38" i="6"/>
  <c r="G38" i="6" s="1"/>
  <c r="D37" i="6"/>
  <c r="G37" i="6" s="1"/>
  <c r="D36" i="6"/>
  <c r="G36" i="6" s="1"/>
  <c r="D35" i="6"/>
  <c r="G35" i="6" s="1"/>
  <c r="D34" i="6"/>
  <c r="G34" i="6" s="1"/>
  <c r="F33" i="6"/>
  <c r="E33" i="6"/>
  <c r="C33" i="6"/>
  <c r="D33" i="6" s="1"/>
  <c r="B33" i="6"/>
  <c r="D32" i="6"/>
  <c r="G32" i="6" s="1"/>
  <c r="D31" i="6"/>
  <c r="G31" i="6" s="1"/>
  <c r="D30" i="6"/>
  <c r="G30" i="6" s="1"/>
  <c r="D29" i="6"/>
  <c r="G29" i="6" s="1"/>
  <c r="D28" i="6"/>
  <c r="G28" i="6" s="1"/>
  <c r="D27" i="6"/>
  <c r="G27" i="6" s="1"/>
  <c r="D26" i="6"/>
  <c r="G26" i="6" s="1"/>
  <c r="D25" i="6"/>
  <c r="G25" i="6" s="1"/>
  <c r="D24" i="6"/>
  <c r="G24" i="6" s="1"/>
  <c r="F23" i="6"/>
  <c r="E23" i="6"/>
  <c r="C23" i="6"/>
  <c r="D23" i="6" s="1"/>
  <c r="B23" i="6"/>
  <c r="D22" i="6"/>
  <c r="G22" i="6" s="1"/>
  <c r="D21" i="6"/>
  <c r="G21" i="6" s="1"/>
  <c r="D20" i="6"/>
  <c r="G20" i="6" s="1"/>
  <c r="D19" i="6"/>
  <c r="G19" i="6" s="1"/>
  <c r="D18" i="6"/>
  <c r="G18" i="6" s="1"/>
  <c r="D17" i="6"/>
  <c r="G17" i="6" s="1"/>
  <c r="D16" i="6"/>
  <c r="G16" i="6" s="1"/>
  <c r="D15" i="6"/>
  <c r="G15" i="6" s="1"/>
  <c r="D14" i="6"/>
  <c r="G14" i="6" s="1"/>
  <c r="F13" i="6"/>
  <c r="E13" i="6"/>
  <c r="D13" i="6"/>
  <c r="D12" i="6"/>
  <c r="G12" i="6" s="1"/>
  <c r="D11" i="6"/>
  <c r="G11" i="6" s="1"/>
  <c r="D10" i="6"/>
  <c r="G10" i="6" s="1"/>
  <c r="D9" i="6"/>
  <c r="G9" i="6" s="1"/>
  <c r="D8" i="6"/>
  <c r="G8" i="6" s="1"/>
  <c r="D7" i="6"/>
  <c r="G7" i="6" s="1"/>
  <c r="D6" i="6"/>
  <c r="G6" i="6" s="1"/>
  <c r="F5" i="6"/>
  <c r="E5" i="6"/>
  <c r="D5" i="6"/>
  <c r="B77" i="6"/>
  <c r="G65" i="6" l="1"/>
  <c r="G53" i="6"/>
  <c r="G33" i="6"/>
  <c r="E77" i="6"/>
  <c r="F77" i="6"/>
  <c r="G23" i="6"/>
  <c r="G13" i="6"/>
  <c r="C77" i="6"/>
  <c r="D77" i="6"/>
  <c r="G5" i="6"/>
  <c r="G77" i="6" l="1"/>
</calcChain>
</file>

<file path=xl/sharedStrings.xml><?xml version="1.0" encoding="utf-8"?>
<sst xmlns="http://schemas.openxmlformats.org/spreadsheetml/2006/main" count="236" uniqueCount="177">
  <si>
    <t>Egresos</t>
  </si>
  <si>
    <t>Concepto</t>
  </si>
  <si>
    <t>Aprobado</t>
  </si>
  <si>
    <t>Ampliaciones/ (Reducciones)</t>
  </si>
  <si>
    <t>Modificado</t>
  </si>
  <si>
    <t>Devengado</t>
  </si>
  <si>
    <t>Pagado</t>
  </si>
  <si>
    <t>Subejercicio</t>
  </si>
  <si>
    <t>3 = (1 + 2 )</t>
  </si>
  <si>
    <t>6 = ( 3 - 4 )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</si>
  <si>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</si>
  <si>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</si>
  <si>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</si>
  <si>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</si>
  <si>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</si>
  <si>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</si>
  <si>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</si>
  <si>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</si>
  <si>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</si>
  <si>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</si>
  <si>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</si>
  <si>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</si>
  <si>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</si>
  <si>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</si>
  <si>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</si>
  <si>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</si>
  <si>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</si>
  <si>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</si>
  <si>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</si>
  <si>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</si>
  <si>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</si>
  <si>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</si>
  <si>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</si>
  <si>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</si>
  <si>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</si>
  <si>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</si>
  <si>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</si>
  <si>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</si>
  <si>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</si>
  <si>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</si>
  <si>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</si>
  <si>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</si>
  <si>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</si>
  <si>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</si>
  <si>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</si>
  <si>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</si>
  <si>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</si>
  <si>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</si>
  <si>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</si>
  <si>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</si>
  <si>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</si>
  <si>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</si>
  <si>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</si>
  <si>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</si>
  <si>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</si>
  <si>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</si>
  <si>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</si>
  <si>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</si>
  <si>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</si>
  <si>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</si>
  <si>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</si>
  <si>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</si>
  <si>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</si>
  <si>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</si>
  <si>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</si>
  <si>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</si>
  <si>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</si>
  <si>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</si>
  <si>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</si>
  <si>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</si>
  <si>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</si>
  <si>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</si>
  <si>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</si>
  <si>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</si>
  <si>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</si>
  <si>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</si>
  <si>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</si>
  <si>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</si>
  <si>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</si>
  <si>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</si>
  <si>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</si>
  <si>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</si>
  <si>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</si>
  <si>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Gasto Corriente</t>
  </si>
  <si>
    <t>Gasto de Capital</t>
  </si>
  <si>
    <t>Amortización de la Deuda y Disminución de Pasivos</t>
  </si>
  <si>
    <t>Poder Ejecutivo</t>
  </si>
  <si>
    <t>Poder Legislativo</t>
  </si>
  <si>
    <t>Poder Judicial</t>
  </si>
  <si>
    <t>Órganos Autónomos</t>
  </si>
  <si>
    <t>Entidades Paraestatales y Fideicomisos No Empresariales y No Financieros</t>
  </si>
  <si>
    <t>Instituciones Públicas de la Seguridad Social</t>
  </si>
  <si>
    <t>Entidades Paraestatales Empresariales No Financieras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</si>
  <si>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</si>
  <si>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</si>
  <si>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Finanacieras No Monetarias con Participacion Estatal Mayoritaria</t>
  </si>
  <si>
    <t>Fideicomisos Financieros Públicos con Participación Estatal Mayoritaria</t>
  </si>
  <si>
    <t>Gobierno</t>
  </si>
  <si>
    <t>Legislación</t>
  </si>
  <si>
    <t>Justicia</t>
  </si>
  <si>
    <t>Coordinación de la Politica de Gobierno</t>
  </si>
  <si>
    <t>Relaciones Exteriores</t>
  </si>
  <si>
    <t>Asuntos Financieros y Hacendarios</t>
  </si>
  <si>
    <t>Seguridad Nacional</t>
  </si>
  <si>
    <t>Asuntos de Orden Público y de Seguridad Interior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</si>
  <si>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</si>
  <si>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</si>
  <si>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</si>
  <si>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</si>
  <si>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</si>
  <si>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</si>
  <si>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</si>
  <si>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</si>
  <si>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</si>
  <si>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</si>
  <si>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</si>
  <si>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</si>
  <si>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</si>
  <si>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</si>
  <si>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</si>
  <si>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</si>
  <si>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</si>
  <si>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</si>
  <si>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</si>
  <si>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Pública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</si>
  <si>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</si>
  <si>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</si>
  <si>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</si>
  <si>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31111-0101 H. AYUNTAMIENTO</t>
  </si>
  <si>
    <t>31111-0201 SECRETARIA PARTICULA</t>
  </si>
  <si>
    <t>31111-0202 Jefatura de Gabinete</t>
  </si>
  <si>
    <t>31111-0203 Desarrollo Institucional</t>
  </si>
  <si>
    <t>31111-0204 Vinculación</t>
  </si>
  <si>
    <t>31111-0205 Coordinación de comunicación</t>
  </si>
  <si>
    <t>31111-0206 Giras y eventos</t>
  </si>
  <si>
    <t>31111-0401 Secretaría del Ayuntamiento</t>
  </si>
  <si>
    <t>31111-0402 Jurídico</t>
  </si>
  <si>
    <t>31111-0403 Archivo general</t>
  </si>
  <si>
    <t>31111-0404 Protección civil</t>
  </si>
  <si>
    <t>31111-0405 Derechos humanos</t>
  </si>
  <si>
    <t>31111-0501 Desarrollo social urbano</t>
  </si>
  <si>
    <t>31111-0502 Desarrollo rural y agroalimen</t>
  </si>
  <si>
    <t>31111-0601 Tesorería</t>
  </si>
  <si>
    <t>31111-0602 Ingresos</t>
  </si>
  <si>
    <t>31111-0603 Recursos Humanos</t>
  </si>
  <si>
    <t>31111-0701 Seguridad pública</t>
  </si>
  <si>
    <t>31111-0702 Tránsito y transporte</t>
  </si>
  <si>
    <t>31111-0801 Oficialia mayor</t>
  </si>
  <si>
    <t>31111-1001 Desarrollo económico y susten</t>
  </si>
  <si>
    <t>31111-1101 Educación y Cultura</t>
  </si>
  <si>
    <t>31111-1102 Casa de la cultura</t>
  </si>
  <si>
    <t>31111-2001 Infraestructura y conectivida</t>
  </si>
  <si>
    <t>31111-2101 Turismo, Patrimonio histórico</t>
  </si>
  <si>
    <t>31111-2301 Provisones salariales y econó</t>
  </si>
  <si>
    <t>31111-2701 Contraloría municipal</t>
  </si>
  <si>
    <t>31111-2901 Erogaciones no sectorizables</t>
  </si>
  <si>
    <t>31111-3201 Des urbano y ordenamiento eco</t>
  </si>
  <si>
    <t>31111-3301 Instancia de la mujer</t>
  </si>
  <si>
    <t>31111-3401 Unidad de transp y acceso a l</t>
  </si>
  <si>
    <t>31111-3501 Servicios municipales</t>
  </si>
  <si>
    <t>31111-3502 Protección al medio ambiente</t>
  </si>
  <si>
    <t>31111-3503 Rastro municipal</t>
  </si>
  <si>
    <t>31111-3504 Alumbrado público</t>
  </si>
  <si>
    <t>31111-3505 Panteón municipal</t>
  </si>
  <si>
    <t>31111-3506 Maquinaria</t>
  </si>
  <si>
    <t>31111-3507 Matenimiento urbano</t>
  </si>
  <si>
    <t>31111-3508 Centro antirrabico</t>
  </si>
  <si>
    <t>31120-3301 DIF Municipal</t>
  </si>
  <si>
    <t>31120-3302 COMUDE</t>
  </si>
  <si>
    <t>31120-3303 Instituto de planeación</t>
  </si>
  <si>
    <t>“Bajo protesta de decir verdad declaramos que los Estados Financieros y sus notas, son razonablemente correctos y son responsabilidad del emisor”</t>
  </si>
  <si>
    <t>Municipio Dolores Hidalgo CIN
Estado Analítico del Ejercicio del Presupuesto de Egresos
Clasificación Administrativa
Del 1 de Enero al 30 de Septiembre de 2022</t>
  </si>
  <si>
    <t>Gobierno (Federal/Estatal/Municipal) de Municipio Dolores Hidalgo CIN
Estado Analítico del Ejercicio del Presupuesto de Egresos
Clasificación Administrativa
Del 1 de Enero al 30 de Septiembre de 2022</t>
  </si>
  <si>
    <t>Sector Paraestatal del Gobierno (Federal/Estatal/Municipal) de Municipio Dolores Hidalgo CIN
Estado Analítico del Ejercicio del Presupuesto de Egresos
Clasificación Administrativa
Del 1 de Enero al 30 de Septiembre de 2022</t>
  </si>
  <si>
    <t>Municipio Dolores Hidalgo CIN
Estado Analítico del Ejercicio del Presupuesto de Egresos
Clasificación Económica (por Tipo de Gasto)
Del 1 de Enero al 30 de Septiembre de 2022</t>
  </si>
  <si>
    <t>Municipio Dolores Hidalgo CIN
Estado Analítico del Ejercicio del Presupuesto de Egresos
Clasificación por Objeto del Gasto (Capítulo y Concepto)
Del 1 de Enero al 30 de Septiembre de 2022</t>
  </si>
  <si>
    <t>Municipio Dolores Hidalgo CIN
Estado Analítico del Ejercicio del Presupuesto de Egresos
Clasificación Funcional (Finalidad y Función)
Del 1 de Enero al 30 de Septiembre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</si>
</sst>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1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6">
    <xf numFmtId="0" fontId="0" fillId="0" borderId="0"/>
    <xf numFmtId="164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7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148">
    <xf numFmtId="0" fontId="0" fillId="0" borderId="0" xfId="0"/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4" fontId="9" fillId="2" borderId="7" xfId="9" applyNumberFormat="1" applyFont="1" applyFill="1" applyBorder="1" applyAlignment="1">
      <alignment horizontal="center" vertical="center" wrapText="1"/>
    </xf>
    <xf numFmtId="0" fontId="9" fillId="2" borderId="7" xfId="9" applyFont="1" applyFill="1" applyBorder="1" applyAlignment="1">
      <alignment horizontal="center" vertical="center" wrapText="1"/>
    </xf>
    <xf numFmtId="4" fontId="5" fillId="0" borderId="12" xfId="0" applyNumberFormat="1" applyFont="1" applyBorder="1" applyProtection="1">
      <protection locked="0"/>
    </xf>
    <xf numFmtId="4" fontId="5" fillId="0" borderId="14" xfId="0" applyNumberFormat="1" applyFont="1" applyBorder="1" applyProtection="1">
      <protection locked="0"/>
    </xf>
    <xf numFmtId="4" fontId="5" fillId="0" borderId="13" xfId="0" applyNumberFormat="1" applyFont="1" applyBorder="1" applyProtection="1">
      <protection locked="0"/>
    </xf>
    <xf numFmtId="0" fontId="5" fillId="0" borderId="12" xfId="0" applyFont="1" applyBorder="1" applyProtection="1">
      <protection locked="0"/>
    </xf>
    <xf numFmtId="0" fontId="5" fillId="0" borderId="14" xfId="0" applyFont="1" applyBorder="1" applyProtection="1">
      <protection locked="0"/>
    </xf>
    <xf numFmtId="0" fontId="5" fillId="0" borderId="13" xfId="0" applyFont="1" applyBorder="1" applyProtection="1">
      <protection locked="0"/>
    </xf>
    <xf numFmtId="0" fontId="5" fillId="0" borderId="3" xfId="9" applyFont="1" applyBorder="1" applyAlignment="1">
      <alignment horizontal="center" vertical="center"/>
    </xf>
    <xf numFmtId="0" fontId="9" fillId="0" borderId="0" xfId="9" applyFont="1" applyAlignment="1" applyProtection="1">
      <alignment horizontal="center" vertical="center" wrapText="1"/>
      <protection locked="0"/>
    </xf>
    <xf numFmtId="0" fontId="0" fillId="0" borderId="11" xfId="0" applyBorder="1" applyProtection="1">
      <protection locked="0"/>
    </xf>
    <xf numFmtId="4" fontId="0" fillId="0" borderId="12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4" fontId="0" fillId="0" borderId="13" xfId="0" applyNumberFormat="1" applyBorder="1" applyProtection="1">
      <protection locked="0"/>
    </xf>
    <xf numFmtId="4" fontId="5" fillId="0" borderId="12" xfId="9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wrapText="1"/>
    </xf>
    <xf numFmtId="0" fontId="9" fillId="0" borderId="9" xfId="0" applyFont="1" applyBorder="1" applyAlignment="1" applyProtection="1">
      <alignment horizontal="left"/>
      <protection locked="0"/>
    </xf>
    <xf numFmtId="0" fontId="9" fillId="2" borderId="3" xfId="9" applyFont="1" applyFill="1" applyBorder="1" applyAlignment="1">
      <alignment horizontal="center" vertical="center"/>
    </xf>
    <xf numFmtId="0" fontId="9" fillId="2" borderId="4" xfId="9" applyFont="1" applyFill="1" applyBorder="1" applyAlignment="1">
      <alignment horizontal="center" vertical="center"/>
    </xf>
    <xf numFmtId="0" fontId="9" fillId="2" borderId="6" xfId="9" applyFont="1" applyFill="1" applyBorder="1" applyAlignment="1">
      <alignment horizontal="center" vertical="center"/>
    </xf>
    <xf numFmtId="0" fontId="9" fillId="2" borderId="8" xfId="9" applyFont="1" applyFill="1" applyBorder="1" applyAlignment="1" applyProtection="1">
      <alignment horizontal="centerContinuous" vertical="center" wrapText="1"/>
      <protection locked="0"/>
    </xf>
    <xf numFmtId="0" fontId="9" fillId="2" borderId="9" xfId="9" applyFont="1" applyFill="1" applyBorder="1" applyAlignment="1" applyProtection="1">
      <alignment horizontal="centerContinuous" vertical="center" wrapText="1"/>
      <protection locked="0"/>
    </xf>
    <xf numFmtId="0" fontId="9" fillId="2" borderId="10" xfId="9" applyFont="1" applyFill="1" applyBorder="1" applyAlignment="1" applyProtection="1">
      <alignment horizontal="centerContinuous" vertical="center" wrapText="1"/>
      <protection locked="0"/>
    </xf>
    <xf numFmtId="0" fontId="5" fillId="0" borderId="0" xfId="0" applyFont="1" applyAlignment="1">
      <alignment horizontal="left" wrapText="1" indent="1"/>
    </xf>
    <xf numFmtId="0" fontId="0" fillId="0" borderId="1" xfId="0" applyBorder="1" applyAlignment="1" applyProtection="1">
      <alignment horizontal="left" indent="1"/>
      <protection locked="0"/>
    </xf>
    <xf numFmtId="0" fontId="9" fillId="0" borderId="9" xfId="0" applyFont="1" applyBorder="1" applyAlignment="1" applyProtection="1">
      <alignment horizontal="left" indent="1"/>
      <protection locked="0"/>
    </xf>
    <xf numFmtId="0" fontId="0" fillId="0" borderId="0" xfId="0" applyAlignment="1" applyProtection="1">
      <alignment horizontal="left" wrapText="1" indent="1"/>
      <protection locked="0"/>
    </xf>
    <xf numFmtId="0" fontId="0" fillId="0" borderId="5" xfId="0" applyBorder="1" applyAlignment="1" applyProtection="1">
      <alignment horizontal="left" indent="1"/>
      <protection locked="0"/>
    </xf>
    <xf numFmtId="0" fontId="5" fillId="0" borderId="0" xfId="0" applyFont="1" applyAlignment="1">
      <alignment horizontal="left" indent="1"/>
    </xf>
    <xf numFmtId="0" fontId="5" fillId="0" borderId="5" xfId="0" applyFont="1" applyBorder="1" applyAlignment="1">
      <alignment horizontal="left" indent="1"/>
    </xf>
    <xf numFmtId="0" fontId="9" fillId="0" borderId="5" xfId="0" applyFont="1" applyBorder="1" applyAlignment="1" applyProtection="1">
      <alignment horizontal="left" indent="1"/>
      <protection locked="0"/>
    </xf>
    <xf numFmtId="0" fontId="5" fillId="0" borderId="0" xfId="0" applyFont="1" applyAlignment="1">
      <alignment horizontal="left" indent="2"/>
    </xf>
    <xf numFmtId="0" fontId="5" fillId="0" borderId="5" xfId="0" applyFont="1" applyBorder="1" applyAlignment="1">
      <alignment horizontal="left" indent="2"/>
    </xf>
    <xf numFmtId="0" fontId="9" fillId="0" borderId="5" xfId="0" applyFont="1" applyBorder="1" applyAlignment="1" applyProtection="1">
      <alignment horizontal="left" indent="2"/>
      <protection locked="0"/>
    </xf>
    <xf numFmtId="0" fontId="9" fillId="0" borderId="1" xfId="0" applyFont="1" applyBorder="1" applyAlignment="1">
      <alignment horizontal="left"/>
    </xf>
    <xf numFmtId="4" fontId="9" fillId="0" borderId="12" xfId="0" applyNumberFormat="1" applyFont="1" applyFill="1" applyBorder="1" applyProtection="1">
      <protection locked="0"/>
    </xf>
    <xf numFmtId="4" fontId="5" fillId="0" borderId="14" xfId="0" applyNumberFormat="1" applyFont="1" applyFill="1" applyBorder="1" applyProtection="1">
      <protection locked="0"/>
    </xf>
    <xf numFmtId="4" fontId="9" fillId="0" borderId="14" xfId="0" applyNumberFormat="1" applyFont="1" applyFill="1" applyBorder="1" applyProtection="1">
      <protection locked="0"/>
    </xf>
    <xf numFmtId="4" fontId="5" fillId="0" borderId="13" xfId="0" applyNumberFormat="1" applyFont="1" applyFill="1" applyBorder="1" applyProtection="1">
      <protection locked="0"/>
    </xf>
    <xf numFmtId="4" fontId="9" fillId="0" borderId="13" xfId="0" applyNumberFormat="1" applyFont="1" applyFill="1" applyBorder="1" applyProtection="1">
      <protection locked="0"/>
    </xf>
    <xf numFmtId="4" fontId="5" fillId="0" borderId="14" xfId="0" applyNumberFormat="1" applyFont="1" applyBorder="1" applyProtection="1">
      <protection locked="0"/>
    </xf>
    <xf numFmtId="4" fontId="5" fillId="0" borderId="14" xfId="0" applyNumberFormat="1" applyFont="1" applyBorder="1" applyProtection="1">
      <protection locked="0"/>
    </xf>
    <xf numFmtId="4" fontId="5" fillId="0" borderId="14" xfId="0" applyNumberFormat="1" applyFont="1" applyBorder="1" applyProtection="1">
      <protection locked="0"/>
    </xf>
    <xf numFmtId="4" fontId="5" fillId="0" borderId="14" xfId="0" applyNumberFormat="1" applyFont="1" applyBorder="1" applyProtection="1">
      <protection locked="0"/>
    </xf>
    <xf numFmtId="4" fontId="5" fillId="0" borderId="13" xfId="0" applyNumberFormat="1" applyFont="1" applyBorder="1" applyProtection="1">
      <protection locked="0"/>
    </xf>
    <xf numFmtId="0" fontId="0" fillId="0" borderId="0" xfId="0" applyProtection="1">
      <protection locked="0"/>
    </xf>
    <xf numFmtId="4" fontId="9" fillId="0" borderId="13" xfId="0" applyNumberFormat="1" applyFont="1" applyFill="1" applyBorder="1" applyProtection="1">
      <protection locked="0"/>
    </xf>
    <xf numFmtId="4" fontId="5" fillId="0" borderId="14" xfId="0" applyNumberFormat="1" applyFont="1" applyFill="1" applyBorder="1" applyProtection="1">
      <protection locked="0"/>
    </xf>
    <xf numFmtId="0" fontId="5" fillId="0" borderId="4" xfId="0" applyFont="1" applyFill="1" applyBorder="1" applyProtection="1">
      <protection locked="0"/>
    </xf>
    <xf numFmtId="4" fontId="9" fillId="0" borderId="7" xfId="0" applyNumberFormat="1" applyFont="1" applyFill="1" applyBorder="1" applyProtection="1">
      <protection locked="0"/>
    </xf>
    <xf numFmtId="4" fontId="5" fillId="0" borderId="14" xfId="0" applyNumberFormat="1" applyFont="1" applyFill="1" applyBorder="1" applyProtection="1">
      <protection locked="0"/>
    </xf>
    <xf numFmtId="4" fontId="9" fillId="0" borderId="7" xfId="0" applyNumberFormat="1" applyFont="1" applyFill="1" applyBorder="1" applyProtection="1">
      <protection locked="0"/>
    </xf>
    <xf numFmtId="4" fontId="5" fillId="0" borderId="14" xfId="0" applyNumberFormat="1" applyFont="1" applyFill="1" applyBorder="1" applyProtection="1">
      <protection locked="0"/>
    </xf>
    <xf numFmtId="4" fontId="5" fillId="0" borderId="14" xfId="0" applyNumberFormat="1" applyFont="1" applyFill="1" applyBorder="1" applyProtection="1">
      <protection locked="0"/>
    </xf>
    <xf numFmtId="4" fontId="9" fillId="0" borderId="14" xfId="0" applyNumberFormat="1" applyFont="1" applyFill="1" applyBorder="1" applyProtection="1">
      <protection locked="0"/>
    </xf>
    <xf numFmtId="4" fontId="5" fillId="0" borderId="14" xfId="0" applyNumberFormat="1" applyFont="1" applyFill="1" applyBorder="1" applyProtection="1">
      <protection locked="0"/>
    </xf>
    <xf numFmtId="4" fontId="9" fillId="0" borderId="14" xfId="0" applyNumberFormat="1" applyFont="1" applyFill="1" applyBorder="1" applyProtection="1">
      <protection locked="0"/>
    </xf>
    <xf numFmtId="4" fontId="5" fillId="0" borderId="14" xfId="0" applyNumberFormat="1" applyFont="1" applyFill="1" applyBorder="1" applyProtection="1">
      <protection locked="0"/>
    </xf>
    <xf numFmtId="4" fontId="9" fillId="0" borderId="14" xfId="0" applyNumberFormat="1" applyFont="1" applyFill="1" applyBorder="1" applyProtection="1">
      <protection locked="0"/>
    </xf>
    <xf numFmtId="4" fontId="5" fillId="0" borderId="14" xfId="0" applyNumberFormat="1" applyFont="1" applyFill="1" applyBorder="1" applyProtection="1">
      <protection locked="0"/>
    </xf>
    <xf numFmtId="4" fontId="9" fillId="0" borderId="14" xfId="0" applyNumberFormat="1" applyFont="1" applyFill="1" applyBorder="1" applyProtection="1">
      <protection locked="0"/>
    </xf>
    <xf numFmtId="4" fontId="9" fillId="0" borderId="14" xfId="0" applyNumberFormat="1" applyFont="1" applyFill="1" applyBorder="1" applyProtection="1">
      <protection locked="0"/>
    </xf>
    <xf numFmtId="4" fontId="9" fillId="0" borderId="7" xfId="0" applyNumberFormat="1" applyFont="1" applyFill="1" applyBorder="1" applyProtection="1">
      <protection locked="0"/>
    </xf>
    <xf numFmtId="4" fontId="5" fillId="0" borderId="14" xfId="0" applyNumberFormat="1" applyFont="1" applyFill="1" applyBorder="1" applyProtection="1">
      <protection locked="0"/>
    </xf>
    <xf numFmtId="4" fontId="5" fillId="0" borderId="14" xfId="0" applyNumberFormat="1" applyFont="1" applyFill="1" applyBorder="1" applyProtection="1">
      <protection locked="0"/>
    </xf>
    <xf numFmtId="4" fontId="5" fillId="0" borderId="14" xfId="0" applyNumberFormat="1" applyFont="1" applyBorder="1" applyProtection="1">
      <protection locked="0"/>
    </xf>
    <xf numFmtId="4" fontId="9" fillId="0" borderId="13" xfId="0" applyNumberFormat="1" applyFont="1" applyFill="1" applyBorder="1" applyProtection="1">
      <protection locked="0"/>
    </xf>
    <xf numFmtId="4" fontId="5" fillId="0" borderId="14" xfId="0" applyNumberFormat="1" applyFont="1" applyBorder="1" applyProtection="1">
      <protection locked="0"/>
    </xf>
    <xf numFmtId="4" fontId="5" fillId="0" borderId="14" xfId="0" applyNumberFormat="1" applyFont="1" applyFill="1" applyBorder="1" applyProtection="1">
      <protection locked="0"/>
    </xf>
    <xf numFmtId="4" fontId="9" fillId="0" borderId="7" xfId="0" applyNumberFormat="1" applyFont="1" applyFill="1" applyBorder="1" applyProtection="1">
      <protection locked="0"/>
    </xf>
    <xf numFmtId="4" fontId="5" fillId="0" borderId="14" xfId="0" applyNumberFormat="1" applyFont="1" applyFill="1" applyBorder="1" applyProtection="1">
      <protection locked="0"/>
    </xf>
    <xf numFmtId="4" fontId="5" fillId="0" borderId="14" xfId="0" applyNumberFormat="1" applyFont="1" applyFill="1" applyBorder="1" applyProtection="1">
      <protection locked="0"/>
    </xf>
    <xf numFmtId="4" fontId="5" fillId="0" borderId="14" xfId="0" applyNumberFormat="1" applyFont="1" applyFill="1" applyBorder="1" applyProtection="1">
      <protection locked="0"/>
    </xf>
    <xf numFmtId="4" fontId="9" fillId="0" borderId="7" xfId="0" applyNumberFormat="1" applyFont="1" applyFill="1" applyBorder="1" applyProtection="1">
      <protection locked="0"/>
    </xf>
    <xf numFmtId="4" fontId="5" fillId="0" borderId="14" xfId="0" applyNumberFormat="1" applyFont="1" applyFill="1" applyBorder="1" applyProtection="1">
      <protection locked="0"/>
    </xf>
    <xf numFmtId="4" fontId="5" fillId="0" borderId="14" xfId="0" applyNumberFormat="1" applyFont="1" applyFill="1" applyBorder="1" applyProtection="1">
      <protection locked="0"/>
    </xf>
    <xf numFmtId="4" fontId="5" fillId="0" borderId="14" xfId="0" applyNumberFormat="1" applyFont="1" applyFill="1" applyBorder="1" applyProtection="1">
      <protection locked="0"/>
    </xf>
    <xf numFmtId="4" fontId="5" fillId="0" borderId="14" xfId="0" applyNumberFormat="1" applyFont="1" applyFill="1" applyBorder="1" applyProtection="1">
      <protection locked="0"/>
    </xf>
    <xf numFmtId="4" fontId="5" fillId="0" borderId="14" xfId="0" applyNumberFormat="1" applyFont="1" applyFill="1" applyBorder="1" applyProtection="1">
      <protection locked="0"/>
    </xf>
    <xf numFmtId="4" fontId="5" fillId="0" borderId="14" xfId="0" applyNumberFormat="1" applyFont="1" applyFill="1" applyBorder="1" applyProtection="1">
      <protection locked="0"/>
    </xf>
    <xf numFmtId="4" fontId="5" fillId="0" borderId="14" xfId="0" applyNumberFormat="1" applyFont="1" applyFill="1" applyBorder="1" applyProtection="1">
      <protection locked="0"/>
    </xf>
    <xf numFmtId="4" fontId="5" fillId="0" borderId="14" xfId="0" applyNumberFormat="1" applyFont="1" applyFill="1" applyBorder="1" applyProtection="1">
      <protection locked="0"/>
    </xf>
    <xf numFmtId="4" fontId="5" fillId="0" borderId="14" xfId="0" applyNumberFormat="1" applyFont="1" applyFill="1" applyBorder="1" applyProtection="1">
      <protection locked="0"/>
    </xf>
    <xf numFmtId="4" fontId="5" fillId="0" borderId="14" xfId="0" applyNumberFormat="1" applyFont="1" applyFill="1" applyBorder="1" applyProtection="1">
      <protection locked="0"/>
    </xf>
    <xf numFmtId="4" fontId="5" fillId="0" borderId="14" xfId="0" applyNumberFormat="1" applyFont="1" applyFill="1" applyBorder="1" applyProtection="1">
      <protection locked="0"/>
    </xf>
    <xf numFmtId="4" fontId="5" fillId="0" borderId="14" xfId="0" applyNumberFormat="1" applyFont="1" applyFill="1" applyBorder="1" applyProtection="1">
      <protection locked="0"/>
    </xf>
    <xf numFmtId="4" fontId="5" fillId="0" borderId="14" xfId="0" applyNumberFormat="1" applyFont="1" applyFill="1" applyBorder="1" applyProtection="1">
      <protection locked="0"/>
    </xf>
    <xf numFmtId="4" fontId="5" fillId="0" borderId="14" xfId="0" applyNumberFormat="1" applyFont="1" applyFill="1" applyBorder="1" applyProtection="1">
      <protection locked="0"/>
    </xf>
    <xf numFmtId="4" fontId="5" fillId="0" borderId="14" xfId="0" applyNumberFormat="1" applyFont="1" applyFill="1" applyBorder="1" applyProtection="1">
      <protection locked="0"/>
    </xf>
    <xf numFmtId="4" fontId="5" fillId="0" borderId="14" xfId="0" applyNumberFormat="1" applyFont="1" applyFill="1" applyBorder="1" applyProtection="1">
      <protection locked="0"/>
    </xf>
    <xf numFmtId="4" fontId="5" fillId="0" borderId="14" xfId="0" applyNumberFormat="1" applyFont="1" applyFill="1" applyBorder="1" applyProtection="1">
      <protection locked="0"/>
    </xf>
    <xf numFmtId="4" fontId="5" fillId="0" borderId="14" xfId="0" applyNumberFormat="1" applyFont="1" applyFill="1" applyBorder="1" applyProtection="1">
      <protection locked="0"/>
    </xf>
    <xf numFmtId="4" fontId="5" fillId="0" borderId="14" xfId="0" applyNumberFormat="1" applyFont="1" applyFill="1" applyBorder="1" applyProtection="1">
      <protection locked="0"/>
    </xf>
    <xf numFmtId="4" fontId="5" fillId="0" borderId="14" xfId="0" applyNumberFormat="1" applyFont="1" applyFill="1" applyBorder="1" applyProtection="1">
      <protection locked="0"/>
    </xf>
    <xf numFmtId="4" fontId="5" fillId="0" borderId="14" xfId="0" applyNumberFormat="1" applyFont="1" applyFill="1" applyBorder="1" applyProtection="1">
      <protection locked="0"/>
    </xf>
    <xf numFmtId="4" fontId="5" fillId="0" borderId="14" xfId="0" applyNumberFormat="1" applyFont="1" applyFill="1" applyBorder="1" applyProtection="1">
      <protection locked="0"/>
    </xf>
    <xf numFmtId="4" fontId="5" fillId="0" borderId="14" xfId="0" applyNumberFormat="1" applyFont="1" applyFill="1" applyBorder="1" applyProtection="1">
      <protection locked="0"/>
    </xf>
    <xf numFmtId="4" fontId="5" fillId="0" borderId="14" xfId="0" applyNumberFormat="1" applyFont="1" applyFill="1" applyBorder="1" applyProtection="1">
      <protection locked="0"/>
    </xf>
    <xf numFmtId="4" fontId="5" fillId="0" borderId="14" xfId="0" applyNumberFormat="1" applyFont="1" applyFill="1" applyBorder="1" applyProtection="1">
      <protection locked="0"/>
    </xf>
    <xf numFmtId="4" fontId="5" fillId="0" borderId="14" xfId="0" applyNumberFormat="1" applyFont="1" applyFill="1" applyBorder="1" applyProtection="1">
      <protection locked="0"/>
    </xf>
    <xf numFmtId="4" fontId="5" fillId="0" borderId="14" xfId="0" applyNumberFormat="1" applyFont="1" applyFill="1" applyBorder="1" applyProtection="1">
      <protection locked="0"/>
    </xf>
    <xf numFmtId="4" fontId="5" fillId="0" borderId="14" xfId="0" applyNumberFormat="1" applyFont="1" applyFill="1" applyBorder="1" applyProtection="1">
      <protection locked="0"/>
    </xf>
    <xf numFmtId="4" fontId="5" fillId="0" borderId="14" xfId="0" applyNumberFormat="1" applyFont="1" applyFill="1" applyBorder="1" applyProtection="1">
      <protection locked="0"/>
    </xf>
    <xf numFmtId="4" fontId="5" fillId="0" borderId="14" xfId="0" applyNumberFormat="1" applyFont="1" applyBorder="1" applyProtection="1">
      <protection locked="0"/>
    </xf>
    <xf numFmtId="4" fontId="5" fillId="0" borderId="14" xfId="0" applyNumberFormat="1" applyFont="1" applyBorder="1" applyProtection="1">
      <protection locked="0"/>
    </xf>
    <xf numFmtId="4" fontId="5" fillId="0" borderId="14" xfId="0" applyNumberFormat="1" applyFont="1" applyBorder="1" applyProtection="1">
      <protection locked="0"/>
    </xf>
    <xf numFmtId="4" fontId="5" fillId="0" borderId="14" xfId="0" applyNumberFormat="1" applyFont="1" applyBorder="1" applyProtection="1">
      <protection locked="0"/>
    </xf>
    <xf numFmtId="4" fontId="5" fillId="0" borderId="14" xfId="0" applyNumberFormat="1" applyFont="1" applyBorder="1" applyProtection="1">
      <protection locked="0"/>
    </xf>
    <xf numFmtId="4" fontId="5" fillId="0" borderId="14" xfId="0" applyNumberFormat="1" applyFont="1" applyBorder="1" applyProtection="1">
      <protection locked="0"/>
    </xf>
    <xf numFmtId="4" fontId="5" fillId="0" borderId="14" xfId="0" applyNumberFormat="1" applyFont="1" applyBorder="1" applyProtection="1">
      <protection locked="0"/>
    </xf>
    <xf numFmtId="4" fontId="5" fillId="0" borderId="14" xfId="0" applyNumberFormat="1" applyFont="1" applyBorder="1" applyProtection="1">
      <protection locked="0"/>
    </xf>
    <xf numFmtId="4" fontId="5" fillId="0" borderId="14" xfId="0" applyNumberFormat="1" applyFont="1" applyFill="1" applyBorder="1" applyProtection="1">
      <protection locked="0"/>
    </xf>
    <xf numFmtId="4" fontId="5" fillId="0" borderId="14" xfId="0" applyNumberFormat="1" applyFont="1" applyFill="1" applyBorder="1" applyProtection="1">
      <protection locked="0"/>
    </xf>
    <xf numFmtId="4" fontId="5" fillId="0" borderId="14" xfId="0" applyNumberFormat="1" applyFont="1" applyFill="1" applyBorder="1" applyProtection="1">
      <protection locked="0"/>
    </xf>
    <xf numFmtId="4" fontId="5" fillId="0" borderId="14" xfId="0" applyNumberFormat="1" applyFont="1" applyFill="1" applyBorder="1" applyProtection="1">
      <protection locked="0"/>
    </xf>
    <xf numFmtId="4" fontId="5" fillId="0" borderId="14" xfId="0" applyNumberFormat="1" applyFont="1" applyFill="1" applyBorder="1" applyProtection="1">
      <protection locked="0"/>
    </xf>
    <xf numFmtId="4" fontId="5" fillId="0" borderId="14" xfId="0" applyNumberFormat="1" applyFont="1" applyFill="1" applyBorder="1" applyProtection="1">
      <protection locked="0"/>
    </xf>
    <xf numFmtId="4" fontId="5" fillId="0" borderId="14" xfId="0" applyNumberFormat="1" applyFont="1" applyFill="1" applyBorder="1" applyProtection="1">
      <protection locked="0"/>
    </xf>
    <xf numFmtId="4" fontId="5" fillId="0" borderId="14" xfId="0" applyNumberFormat="1" applyFont="1" applyFill="1" applyBorder="1" applyProtection="1">
      <protection locked="0"/>
    </xf>
    <xf numFmtId="4" fontId="5" fillId="0" borderId="14" xfId="0" applyNumberFormat="1" applyFont="1" applyFill="1" applyBorder="1" applyProtection="1">
      <protection locked="0"/>
    </xf>
    <xf numFmtId="4" fontId="5" fillId="0" borderId="14" xfId="0" applyNumberFormat="1" applyFont="1" applyFill="1" applyBorder="1" applyProtection="1">
      <protection locked="0"/>
    </xf>
    <xf numFmtId="4" fontId="5" fillId="0" borderId="14" xfId="0" applyNumberFormat="1" applyFont="1" applyFill="1" applyBorder="1" applyProtection="1">
      <protection locked="0"/>
    </xf>
    <xf numFmtId="4" fontId="5" fillId="0" borderId="14" xfId="0" applyNumberFormat="1" applyFont="1" applyFill="1" applyBorder="1" applyProtection="1">
      <protection locked="0"/>
    </xf>
    <xf numFmtId="4" fontId="5" fillId="0" borderId="14" xfId="0" applyNumberFormat="1" applyFont="1" applyFill="1" applyBorder="1" applyProtection="1">
      <protection locked="0"/>
    </xf>
    <xf numFmtId="4" fontId="5" fillId="0" borderId="14" xfId="0" applyNumberFormat="1" applyFont="1" applyFill="1" applyBorder="1" applyProtection="1">
      <protection locked="0"/>
    </xf>
    <xf numFmtId="4" fontId="5" fillId="0" borderId="14" xfId="0" applyNumberFormat="1" applyFont="1" applyFill="1" applyBorder="1" applyProtection="1">
      <protection locked="0"/>
    </xf>
    <xf numFmtId="4" fontId="5" fillId="0" borderId="14" xfId="0" applyNumberFormat="1" applyFont="1" applyFill="1" applyBorder="1" applyProtection="1">
      <protection locked="0"/>
    </xf>
    <xf numFmtId="4" fontId="5" fillId="0" borderId="14" xfId="0" applyNumberFormat="1" applyFont="1" applyFill="1" applyBorder="1" applyProtection="1">
      <protection locked="0"/>
    </xf>
    <xf numFmtId="4" fontId="5" fillId="0" borderId="14" xfId="0" applyNumberFormat="1" applyFont="1" applyFill="1" applyBorder="1" applyProtection="1">
      <protection locked="0"/>
    </xf>
    <xf numFmtId="4" fontId="5" fillId="0" borderId="14" xfId="0" applyNumberFormat="1" applyFont="1" applyFill="1" applyBorder="1" applyProtection="1">
      <protection locked="0"/>
    </xf>
    <xf numFmtId="4" fontId="5" fillId="0" borderId="14" xfId="0" applyNumberFormat="1" applyFont="1" applyFill="1" applyBorder="1" applyProtection="1">
      <protection locked="0"/>
    </xf>
    <xf numFmtId="4" fontId="5" fillId="0" borderId="14" xfId="0" applyNumberFormat="1" applyFont="1" applyFill="1" applyBorder="1" applyProtection="1">
      <protection locked="0"/>
    </xf>
    <xf numFmtId="4" fontId="5" fillId="0" borderId="14" xfId="0" applyNumberFormat="1" applyFont="1" applyFill="1" applyBorder="1" applyProtection="1">
      <protection locked="0"/>
    </xf>
    <xf numFmtId="0" fontId="10" fillId="2" borderId="8" xfId="0" applyFont="1" applyFill="1" applyBorder="1" applyAlignment="1" applyProtection="1">
      <alignment horizontal="center" wrapText="1"/>
      <protection locked="0"/>
    </xf>
    <xf numFmtId="0" fontId="10" fillId="2" borderId="9" xfId="0" applyFont="1" applyFill="1" applyBorder="1" applyAlignment="1" applyProtection="1">
      <alignment horizontal="center" wrapText="1"/>
      <protection locked="0"/>
    </xf>
    <xf numFmtId="0" fontId="10" fillId="2" borderId="10" xfId="0" applyFont="1" applyFill="1" applyBorder="1" applyAlignment="1" applyProtection="1">
      <alignment horizontal="center" wrapText="1"/>
      <protection locked="0"/>
    </xf>
    <xf numFmtId="4" fontId="9" fillId="2" borderId="12" xfId="9" applyNumberFormat="1" applyFont="1" applyFill="1" applyBorder="1" applyAlignment="1">
      <alignment horizontal="center" vertical="center" wrapText="1"/>
    </xf>
    <xf numFmtId="4" fontId="9" fillId="2" borderId="13" xfId="9" applyNumberFormat="1" applyFont="1" applyFill="1" applyBorder="1" applyAlignment="1">
      <alignment horizontal="center" vertical="center" wrapText="1"/>
    </xf>
    <xf numFmtId="0" fontId="10" fillId="2" borderId="2" xfId="0" applyFont="1" applyFill="1" applyBorder="1" applyAlignment="1" applyProtection="1">
      <alignment horizontal="center" wrapText="1"/>
      <protection locked="0"/>
    </xf>
    <xf numFmtId="0" fontId="10" fillId="2" borderId="11" xfId="0" applyFont="1" applyFill="1" applyBorder="1" applyAlignment="1" applyProtection="1">
      <alignment horizontal="center"/>
      <protection locked="0"/>
    </xf>
    <xf numFmtId="0" fontId="10" fillId="2" borderId="3" xfId="0" applyFont="1" applyFill="1" applyBorder="1" applyAlignment="1" applyProtection="1">
      <alignment horizontal="center"/>
      <protection locked="0"/>
    </xf>
    <xf numFmtId="0" fontId="10" fillId="2" borderId="11" xfId="0" applyFont="1" applyFill="1" applyBorder="1" applyAlignment="1" applyProtection="1">
      <alignment horizontal="center" wrapText="1"/>
      <protection locked="0"/>
    </xf>
    <xf numFmtId="0" fontId="10" fillId="2" borderId="3" xfId="0" applyFont="1" applyFill="1" applyBorder="1" applyAlignment="1" applyProtection="1">
      <alignment horizontal="center" wrapText="1"/>
      <protection locked="0"/>
    </xf>
  </cellXfs>
  <cellStyles count="56">
    <cellStyle name="Euro" xfId="1"/>
    <cellStyle name="Millares 2" xfId="2"/>
    <cellStyle name="Millares 2 2" xfId="3"/>
    <cellStyle name="Millares 2 2 2" xfId="17"/>
    <cellStyle name="Millares 2 2 2 2" xfId="41"/>
    <cellStyle name="Millares 2 2 3" xfId="33"/>
    <cellStyle name="Millares 2 2 4" xfId="25"/>
    <cellStyle name="Millares 2 2 5" xfId="49"/>
    <cellStyle name="Millares 2 3" xfId="4"/>
    <cellStyle name="Millares 2 3 2" xfId="18"/>
    <cellStyle name="Millares 2 3 2 2" xfId="42"/>
    <cellStyle name="Millares 2 3 3" xfId="34"/>
    <cellStyle name="Millares 2 3 4" xfId="26"/>
    <cellStyle name="Millares 2 3 5" xfId="50"/>
    <cellStyle name="Millares 2 4" xfId="16"/>
    <cellStyle name="Millares 2 4 2" xfId="40"/>
    <cellStyle name="Millares 2 5" xfId="32"/>
    <cellStyle name="Millares 2 6" xfId="24"/>
    <cellStyle name="Millares 2 7" xfId="48"/>
    <cellStyle name="Millares 3" xfId="5"/>
    <cellStyle name="Millares 3 2" xfId="19"/>
    <cellStyle name="Millares 3 2 2" xfId="43"/>
    <cellStyle name="Millares 3 3" xfId="35"/>
    <cellStyle name="Millares 3 4" xfId="27"/>
    <cellStyle name="Millares 3 5" xfId="51"/>
    <cellStyle name="Moneda 2" xfId="6"/>
    <cellStyle name="Moneda 2 2" xfId="20"/>
    <cellStyle name="Moneda 2 2 2" xfId="44"/>
    <cellStyle name="Moneda 2 3" xfId="36"/>
    <cellStyle name="Moneda 2 4" xfId="28"/>
    <cellStyle name="Moneda 2 5" xfId="52"/>
    <cellStyle name="Normal" xfId="0" builtinId="0"/>
    <cellStyle name="Normal 2" xfId="7"/>
    <cellStyle name="Normal 2 2" xfId="8"/>
    <cellStyle name="Normal 2 3" xfId="21"/>
    <cellStyle name="Normal 2 3 2" xfId="45"/>
    <cellStyle name="Normal 2 4" xfId="37"/>
    <cellStyle name="Normal 2 5" xfId="29"/>
    <cellStyle name="Normal 2 6" xfId="53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23"/>
    <cellStyle name="Normal 6 2 2 2" xfId="47"/>
    <cellStyle name="Normal 6 2 3" xfId="39"/>
    <cellStyle name="Normal 6 2 4" xfId="31"/>
    <cellStyle name="Normal 6 2 5" xfId="55"/>
    <cellStyle name="Normal 6 3" xfId="22"/>
    <cellStyle name="Normal 6 3 2" xfId="46"/>
    <cellStyle name="Normal 6 4" xfId="38"/>
    <cellStyle name="Normal 6 5" xfId="30"/>
    <cellStyle name="Normal 6 6" xfId="5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9"/>
  <sheetViews>
    <sheetView showGridLines="0" tabSelected="1" workbookViewId="0">
      <selection activeCell="F6" sqref="F6"/>
    </sheetView>
  </sheetViews>
  <sheetFormatPr baseColWidth="10" defaultColWidth="12" defaultRowHeight="11.25" x14ac:dyDescent="0.2"/>
  <cols>
    <col min="1" max="1" width="62.83203125" style="1" customWidth="1"/>
    <col min="2" max="2" width="18.33203125" style="1" customWidth="1"/>
    <col min="3" max="3" width="19.83203125" style="1" customWidth="1"/>
    <col min="4" max="7" width="18.33203125" style="1" customWidth="1"/>
    <col min="8" max="16384" width="12" style="1"/>
  </cols>
  <sheetData>
    <row r="1" spans="1:7" ht="45" customHeight="1" x14ac:dyDescent="0.2">
      <c r="A1" s="138" t="s">
        <v>175</v>
      </c>
      <c r="B1" s="139"/>
      <c r="C1" s="139"/>
      <c r="D1" s="139"/>
      <c r="E1" s="139"/>
      <c r="F1" s="139"/>
      <c r="G1" s="140"/>
    </row>
    <row r="2" spans="1:7" x14ac:dyDescent="0.2">
      <c r="A2" s="22"/>
      <c r="B2" s="25" t="s">
        <v>0</v>
      </c>
      <c r="C2" s="26"/>
      <c r="D2" s="26"/>
      <c r="E2" s="26"/>
      <c r="F2" s="27"/>
      <c r="G2" s="141" t="s">
        <v>7</v>
      </c>
    </row>
    <row r="3" spans="1:7" ht="24.95" customHeight="1" x14ac:dyDescent="0.2">
      <c r="A3" s="2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142"/>
    </row>
    <row r="4" spans="1:7" x14ac:dyDescent="0.2">
      <c r="A4" s="24"/>
      <c r="B4" s="4">
        <v>1</v>
      </c>
      <c r="C4" s="4">
        <v>2</v>
      </c>
      <c r="D4" s="4" t="s">
        <v>8</v>
      </c>
      <c r="E4" s="4">
        <v>4</v>
      </c>
      <c r="F4" s="4">
        <v>5</v>
      </c>
      <c r="G4" s="4" t="s">
        <v>9</v>
      </c>
    </row>
    <row r="5" spans="1:7" x14ac:dyDescent="0.2">
      <c r="A5" s="39" t="s">
        <v>10</v>
      </c>
      <c r="B5" s="40">
        <f>SUM(B6:B12)</f>
        <v>183137869</v>
      </c>
      <c r="C5" s="40">
        <f>SUM(C6:C12)</f>
        <v>1989407.79</v>
      </c>
      <c r="D5" s="40">
        <f>B5+C5</f>
        <v>185127276.78999999</v>
      </c>
      <c r="E5" s="40">
        <f>SUM(E6:E12)</f>
        <v>115485352</v>
      </c>
      <c r="F5" s="40">
        <f>SUM(F6:F12)</f>
        <v>115485352</v>
      </c>
      <c r="G5" s="40">
        <f>D5-E5</f>
        <v>69641924.789999992</v>
      </c>
    </row>
    <row r="6" spans="1:7" x14ac:dyDescent="0.2">
      <c r="A6" s="36" t="s">
        <v>11</v>
      </c>
      <c r="B6" s="41">
        <v>122844035.31999999</v>
      </c>
      <c r="C6" s="86">
        <v>-1625924.29</v>
      </c>
      <c r="D6" s="41">
        <f t="shared" ref="D6:D69" si="0">B6+C6</f>
        <v>121218111.02999999</v>
      </c>
      <c r="E6" s="94">
        <v>83868834.769999996</v>
      </c>
      <c r="F6" s="96">
        <v>83868834.769999996</v>
      </c>
      <c r="G6" s="41">
        <f t="shared" ref="G6:G69" si="1">D6-E6</f>
        <v>37349276.25999999</v>
      </c>
    </row>
    <row r="7" spans="1:7" x14ac:dyDescent="0.2">
      <c r="A7" s="36" t="s">
        <v>12</v>
      </c>
      <c r="B7" s="41">
        <v>0</v>
      </c>
      <c r="C7" s="86">
        <v>404430</v>
      </c>
      <c r="D7" s="41">
        <f t="shared" si="0"/>
        <v>404430</v>
      </c>
      <c r="E7" s="94">
        <v>241332</v>
      </c>
      <c r="F7" s="96">
        <v>241332</v>
      </c>
      <c r="G7" s="41">
        <f t="shared" si="1"/>
        <v>163098</v>
      </c>
    </row>
    <row r="8" spans="1:7" x14ac:dyDescent="0.2">
      <c r="A8" s="36" t="s">
        <v>13</v>
      </c>
      <c r="B8" s="41">
        <v>18743039.399999999</v>
      </c>
      <c r="C8" s="86">
        <v>1256500</v>
      </c>
      <c r="D8" s="41">
        <f t="shared" si="0"/>
        <v>19999539.399999999</v>
      </c>
      <c r="E8" s="94">
        <v>4677013.63</v>
      </c>
      <c r="F8" s="96">
        <v>4677013.63</v>
      </c>
      <c r="G8" s="41">
        <f t="shared" si="1"/>
        <v>15322525.77</v>
      </c>
    </row>
    <row r="9" spans="1:7" x14ac:dyDescent="0.2">
      <c r="A9" s="36" t="s">
        <v>14</v>
      </c>
      <c r="B9" s="41">
        <v>15485007.779999999</v>
      </c>
      <c r="C9" s="86">
        <v>578400</v>
      </c>
      <c r="D9" s="41">
        <f t="shared" si="0"/>
        <v>16063407.779999999</v>
      </c>
      <c r="E9" s="94">
        <v>11633738.73</v>
      </c>
      <c r="F9" s="96">
        <v>11633738.73</v>
      </c>
      <c r="G9" s="41">
        <f t="shared" si="1"/>
        <v>4429669.0499999989</v>
      </c>
    </row>
    <row r="10" spans="1:7" x14ac:dyDescent="0.2">
      <c r="A10" s="36" t="s">
        <v>15</v>
      </c>
      <c r="B10" s="41">
        <v>24455786.5</v>
      </c>
      <c r="C10" s="86">
        <v>592252.22</v>
      </c>
      <c r="D10" s="41">
        <f t="shared" si="0"/>
        <v>25048038.719999999</v>
      </c>
      <c r="E10" s="94">
        <v>15064432.869999999</v>
      </c>
      <c r="F10" s="96">
        <v>15064432.869999999</v>
      </c>
      <c r="G10" s="41">
        <f t="shared" si="1"/>
        <v>9983605.8499999996</v>
      </c>
    </row>
    <row r="11" spans="1:7" x14ac:dyDescent="0.2">
      <c r="A11" s="36" t="s">
        <v>16</v>
      </c>
      <c r="B11" s="41">
        <v>360000</v>
      </c>
      <c r="C11" s="86">
        <v>783749.86</v>
      </c>
      <c r="D11" s="41">
        <f t="shared" si="0"/>
        <v>1143749.8599999999</v>
      </c>
      <c r="E11" s="68">
        <v>0</v>
      </c>
      <c r="F11" s="68">
        <v>0</v>
      </c>
      <c r="G11" s="41">
        <f t="shared" si="1"/>
        <v>1143749.8599999999</v>
      </c>
    </row>
    <row r="12" spans="1:7" x14ac:dyDescent="0.2">
      <c r="A12" s="36" t="s">
        <v>17</v>
      </c>
      <c r="B12" s="41">
        <v>1250000</v>
      </c>
      <c r="C12" s="86">
        <v>0</v>
      </c>
      <c r="D12" s="41">
        <f t="shared" si="0"/>
        <v>1250000</v>
      </c>
      <c r="E12" s="68">
        <v>0</v>
      </c>
      <c r="F12" s="68">
        <v>0</v>
      </c>
      <c r="G12" s="41">
        <f t="shared" si="1"/>
        <v>1250000</v>
      </c>
    </row>
    <row r="13" spans="1:7" x14ac:dyDescent="0.2">
      <c r="A13" s="39" t="s">
        <v>18</v>
      </c>
      <c r="B13" s="42">
        <f>SUM(B14:B22)</f>
        <v>32065847.710000001</v>
      </c>
      <c r="C13" s="42">
        <f>SUM(C14:C22)</f>
        <v>11758384.939999999</v>
      </c>
      <c r="D13" s="42">
        <f t="shared" si="0"/>
        <v>43824232.649999999</v>
      </c>
      <c r="E13" s="42">
        <f>SUM(E14:E22)</f>
        <v>34452167.939999998</v>
      </c>
      <c r="F13" s="42">
        <f>SUM(F14:F22)</f>
        <v>34452167.939999998</v>
      </c>
      <c r="G13" s="42">
        <f t="shared" si="1"/>
        <v>9372064.7100000009</v>
      </c>
    </row>
    <row r="14" spans="1:7" x14ac:dyDescent="0.2">
      <c r="A14" s="36" t="s">
        <v>19</v>
      </c>
      <c r="B14" s="41">
        <v>2280947.71</v>
      </c>
      <c r="C14" s="87">
        <v>891350.25</v>
      </c>
      <c r="D14" s="41">
        <f t="shared" si="0"/>
        <v>3172297.96</v>
      </c>
      <c r="E14" s="95">
        <v>2180578.38</v>
      </c>
      <c r="F14" s="97">
        <v>2180578.38</v>
      </c>
      <c r="G14" s="41">
        <f t="shared" si="1"/>
        <v>991719.58000000007</v>
      </c>
    </row>
    <row r="15" spans="1:7" x14ac:dyDescent="0.2">
      <c r="A15" s="36" t="s">
        <v>20</v>
      </c>
      <c r="B15" s="41">
        <v>30000</v>
      </c>
      <c r="C15" s="87">
        <v>0</v>
      </c>
      <c r="D15" s="41">
        <f t="shared" si="0"/>
        <v>30000</v>
      </c>
      <c r="E15" s="95">
        <v>16913</v>
      </c>
      <c r="F15" s="97">
        <v>16913</v>
      </c>
      <c r="G15" s="41">
        <f t="shared" si="1"/>
        <v>13087</v>
      </c>
    </row>
    <row r="16" spans="1:7" x14ac:dyDescent="0.2">
      <c r="A16" s="36" t="s">
        <v>21</v>
      </c>
      <c r="B16" s="41">
        <v>0</v>
      </c>
      <c r="C16" s="87">
        <v>0</v>
      </c>
      <c r="D16" s="41">
        <f t="shared" si="0"/>
        <v>0</v>
      </c>
      <c r="E16" s="95">
        <v>0</v>
      </c>
      <c r="F16" s="97">
        <v>0</v>
      </c>
      <c r="G16" s="41">
        <f t="shared" si="1"/>
        <v>0</v>
      </c>
    </row>
    <row r="17" spans="1:7" x14ac:dyDescent="0.2">
      <c r="A17" s="36" t="s">
        <v>22</v>
      </c>
      <c r="B17" s="41">
        <v>1497000</v>
      </c>
      <c r="C17" s="87">
        <v>6154030.5899999999</v>
      </c>
      <c r="D17" s="41">
        <f t="shared" si="0"/>
        <v>7651030.5899999999</v>
      </c>
      <c r="E17" s="95">
        <v>6885289.1900000004</v>
      </c>
      <c r="F17" s="97">
        <v>6885289.1900000004</v>
      </c>
      <c r="G17" s="41">
        <f t="shared" si="1"/>
        <v>765741.39999999944</v>
      </c>
    </row>
    <row r="18" spans="1:7" x14ac:dyDescent="0.2">
      <c r="A18" s="36" t="s">
        <v>23</v>
      </c>
      <c r="B18" s="41">
        <v>260000</v>
      </c>
      <c r="C18" s="87">
        <v>41800</v>
      </c>
      <c r="D18" s="41">
        <f t="shared" si="0"/>
        <v>301800</v>
      </c>
      <c r="E18" s="95">
        <v>195353.4</v>
      </c>
      <c r="F18" s="97">
        <v>195353.4</v>
      </c>
      <c r="G18" s="41">
        <f t="shared" si="1"/>
        <v>106446.6</v>
      </c>
    </row>
    <row r="19" spans="1:7" x14ac:dyDescent="0.2">
      <c r="A19" s="36" t="s">
        <v>24</v>
      </c>
      <c r="B19" s="41">
        <v>18855000</v>
      </c>
      <c r="C19" s="87">
        <v>253685.13</v>
      </c>
      <c r="D19" s="41">
        <f t="shared" si="0"/>
        <v>19108685.129999999</v>
      </c>
      <c r="E19" s="95">
        <v>15291033.039999999</v>
      </c>
      <c r="F19" s="97">
        <v>15291033.039999999</v>
      </c>
      <c r="G19" s="41">
        <f t="shared" si="1"/>
        <v>3817652.09</v>
      </c>
    </row>
    <row r="20" spans="1:7" x14ac:dyDescent="0.2">
      <c r="A20" s="36" t="s">
        <v>25</v>
      </c>
      <c r="B20" s="41">
        <v>3444500</v>
      </c>
      <c r="C20" s="87">
        <v>774577.43</v>
      </c>
      <c r="D20" s="41">
        <f t="shared" si="0"/>
        <v>4219077.43</v>
      </c>
      <c r="E20" s="95">
        <v>2172350.87</v>
      </c>
      <c r="F20" s="97">
        <v>2172350.87</v>
      </c>
      <c r="G20" s="41">
        <f t="shared" si="1"/>
        <v>2046726.5599999996</v>
      </c>
    </row>
    <row r="21" spans="1:7" x14ac:dyDescent="0.2">
      <c r="A21" s="36" t="s">
        <v>26</v>
      </c>
      <c r="B21" s="41">
        <v>540000</v>
      </c>
      <c r="C21" s="87">
        <v>932318.81</v>
      </c>
      <c r="D21" s="41">
        <f t="shared" si="0"/>
        <v>1472318.81</v>
      </c>
      <c r="E21" s="95">
        <v>1365407.04</v>
      </c>
      <c r="F21" s="97">
        <v>1365407.04</v>
      </c>
      <c r="G21" s="41">
        <f t="shared" si="1"/>
        <v>106911.77000000002</v>
      </c>
    </row>
    <row r="22" spans="1:7" x14ac:dyDescent="0.2">
      <c r="A22" s="36" t="s">
        <v>27</v>
      </c>
      <c r="B22" s="41">
        <v>5158400</v>
      </c>
      <c r="C22" s="87">
        <v>2710622.73</v>
      </c>
      <c r="D22" s="41">
        <f t="shared" si="0"/>
        <v>7869022.7300000004</v>
      </c>
      <c r="E22" s="95">
        <v>6345243.0199999996</v>
      </c>
      <c r="F22" s="97">
        <v>6345243.0199999996</v>
      </c>
      <c r="G22" s="41">
        <f t="shared" si="1"/>
        <v>1523779.7100000009</v>
      </c>
    </row>
    <row r="23" spans="1:7" x14ac:dyDescent="0.2">
      <c r="A23" s="39" t="s">
        <v>28</v>
      </c>
      <c r="B23" s="42">
        <f>SUM(B24:B32)</f>
        <v>49848178.890000001</v>
      </c>
      <c r="C23" s="42">
        <f>SUM(C24:C32)</f>
        <v>55319323.039999999</v>
      </c>
      <c r="D23" s="42">
        <f t="shared" si="0"/>
        <v>105167501.93000001</v>
      </c>
      <c r="E23" s="42">
        <f>SUM(E24:E32)</f>
        <v>73596164.629999995</v>
      </c>
      <c r="F23" s="42">
        <f>SUM(F24:F32)</f>
        <v>73596164.629999995</v>
      </c>
      <c r="G23" s="42">
        <f t="shared" si="1"/>
        <v>31571337.300000012</v>
      </c>
    </row>
    <row r="24" spans="1:7" x14ac:dyDescent="0.2">
      <c r="A24" s="36" t="s">
        <v>29</v>
      </c>
      <c r="B24" s="41">
        <v>14479364.08</v>
      </c>
      <c r="C24" s="88">
        <v>19521037.629999999</v>
      </c>
      <c r="D24" s="41">
        <f t="shared" si="0"/>
        <v>34000401.710000001</v>
      </c>
      <c r="E24" s="98">
        <v>25530461.739999998</v>
      </c>
      <c r="F24" s="99">
        <v>25530461.739999998</v>
      </c>
      <c r="G24" s="41">
        <f t="shared" si="1"/>
        <v>8469939.9700000025</v>
      </c>
    </row>
    <row r="25" spans="1:7" x14ac:dyDescent="0.2">
      <c r="A25" s="36" t="s">
        <v>30</v>
      </c>
      <c r="B25" s="41">
        <v>614200</v>
      </c>
      <c r="C25" s="88">
        <v>4689465.66</v>
      </c>
      <c r="D25" s="41">
        <f t="shared" si="0"/>
        <v>5303665.66</v>
      </c>
      <c r="E25" s="98">
        <v>2279499.44</v>
      </c>
      <c r="F25" s="99">
        <v>2279499.44</v>
      </c>
      <c r="G25" s="41">
        <f t="shared" si="1"/>
        <v>3024166.22</v>
      </c>
    </row>
    <row r="26" spans="1:7" x14ac:dyDescent="0.2">
      <c r="A26" s="36" t="s">
        <v>31</v>
      </c>
      <c r="B26" s="41">
        <v>2190000</v>
      </c>
      <c r="C26" s="88">
        <v>3527953.04</v>
      </c>
      <c r="D26" s="41">
        <f t="shared" si="0"/>
        <v>5717953.04</v>
      </c>
      <c r="E26" s="98">
        <v>2540752.48</v>
      </c>
      <c r="F26" s="99">
        <v>2540752.48</v>
      </c>
      <c r="G26" s="41">
        <f t="shared" si="1"/>
        <v>3177200.56</v>
      </c>
    </row>
    <row r="27" spans="1:7" x14ac:dyDescent="0.2">
      <c r="A27" s="36" t="s">
        <v>32</v>
      </c>
      <c r="B27" s="41">
        <v>1938513.98</v>
      </c>
      <c r="C27" s="88">
        <v>162931.88</v>
      </c>
      <c r="D27" s="41">
        <f t="shared" si="0"/>
        <v>2101445.86</v>
      </c>
      <c r="E27" s="98">
        <v>1728180.82</v>
      </c>
      <c r="F27" s="99">
        <v>1728180.82</v>
      </c>
      <c r="G27" s="41">
        <f t="shared" si="1"/>
        <v>373265.0399999998</v>
      </c>
    </row>
    <row r="28" spans="1:7" x14ac:dyDescent="0.2">
      <c r="A28" s="36" t="s">
        <v>33</v>
      </c>
      <c r="B28" s="41">
        <v>7424000</v>
      </c>
      <c r="C28" s="88">
        <v>3497783.93</v>
      </c>
      <c r="D28" s="41">
        <f t="shared" si="0"/>
        <v>10921783.93</v>
      </c>
      <c r="E28" s="98">
        <v>7299513.7400000002</v>
      </c>
      <c r="F28" s="99">
        <v>7299513.7400000002</v>
      </c>
      <c r="G28" s="41">
        <f t="shared" si="1"/>
        <v>3622270.1899999995</v>
      </c>
    </row>
    <row r="29" spans="1:7" x14ac:dyDescent="0.2">
      <c r="A29" s="36" t="s">
        <v>34</v>
      </c>
      <c r="B29" s="41">
        <v>2000000</v>
      </c>
      <c r="C29" s="88">
        <v>2642648.59</v>
      </c>
      <c r="D29" s="41">
        <f t="shared" si="0"/>
        <v>4642648.59</v>
      </c>
      <c r="E29" s="98">
        <v>2574770</v>
      </c>
      <c r="F29" s="99">
        <v>2728770</v>
      </c>
      <c r="G29" s="41">
        <f t="shared" si="1"/>
        <v>2067878.5899999999</v>
      </c>
    </row>
    <row r="30" spans="1:7" x14ac:dyDescent="0.2">
      <c r="A30" s="36" t="s">
        <v>35</v>
      </c>
      <c r="B30" s="41">
        <v>279000</v>
      </c>
      <c r="C30" s="88">
        <v>52900</v>
      </c>
      <c r="D30" s="41">
        <f t="shared" si="0"/>
        <v>331900</v>
      </c>
      <c r="E30" s="98">
        <v>131104.76999999999</v>
      </c>
      <c r="F30" s="99">
        <v>131104.76999999999</v>
      </c>
      <c r="G30" s="41">
        <f t="shared" si="1"/>
        <v>200795.23</v>
      </c>
    </row>
    <row r="31" spans="1:7" x14ac:dyDescent="0.2">
      <c r="A31" s="36" t="s">
        <v>36</v>
      </c>
      <c r="B31" s="41">
        <v>15409400</v>
      </c>
      <c r="C31" s="88">
        <v>20652021.969999999</v>
      </c>
      <c r="D31" s="41">
        <f t="shared" si="0"/>
        <v>36061421.969999999</v>
      </c>
      <c r="E31" s="98">
        <v>28462161.120000001</v>
      </c>
      <c r="F31" s="99">
        <v>28308161.120000001</v>
      </c>
      <c r="G31" s="41">
        <f t="shared" si="1"/>
        <v>7599260.8499999978</v>
      </c>
    </row>
    <row r="32" spans="1:7" x14ac:dyDescent="0.2">
      <c r="A32" s="36" t="s">
        <v>37</v>
      </c>
      <c r="B32" s="41">
        <v>5513700.8300000001</v>
      </c>
      <c r="C32" s="88">
        <v>572580.34</v>
      </c>
      <c r="D32" s="41">
        <f t="shared" si="0"/>
        <v>6086281.1699999999</v>
      </c>
      <c r="E32" s="98">
        <v>3049720.52</v>
      </c>
      <c r="F32" s="99">
        <v>3049720.52</v>
      </c>
      <c r="G32" s="41">
        <f t="shared" si="1"/>
        <v>3036560.65</v>
      </c>
    </row>
    <row r="33" spans="1:7" x14ac:dyDescent="0.2">
      <c r="A33" s="39" t="s">
        <v>38</v>
      </c>
      <c r="B33" s="42">
        <f>SUM(B34:B42)</f>
        <v>52006104.399999999</v>
      </c>
      <c r="C33" s="42">
        <f>SUM(C34:C42)</f>
        <v>1114673.03</v>
      </c>
      <c r="D33" s="42">
        <f t="shared" si="0"/>
        <v>53120777.43</v>
      </c>
      <c r="E33" s="42">
        <f>SUM(E34:E42)</f>
        <v>38704013.380000003</v>
      </c>
      <c r="F33" s="42">
        <f>SUM(F34:F42)</f>
        <v>38704013.380000003</v>
      </c>
      <c r="G33" s="42">
        <f t="shared" si="1"/>
        <v>14416764.049999997</v>
      </c>
    </row>
    <row r="34" spans="1:7" x14ac:dyDescent="0.2">
      <c r="A34" s="36" t="s">
        <v>39</v>
      </c>
      <c r="B34" s="41">
        <v>25060087.57</v>
      </c>
      <c r="C34" s="89">
        <v>-30086.97</v>
      </c>
      <c r="D34" s="41">
        <f t="shared" si="0"/>
        <v>25030000.600000001</v>
      </c>
      <c r="E34" s="100">
        <v>18674999.91</v>
      </c>
      <c r="F34" s="101">
        <v>18674999.91</v>
      </c>
      <c r="G34" s="41">
        <f t="shared" si="1"/>
        <v>6355000.6900000013</v>
      </c>
    </row>
    <row r="35" spans="1:7" x14ac:dyDescent="0.2">
      <c r="A35" s="36" t="s">
        <v>40</v>
      </c>
      <c r="B35" s="41">
        <v>0</v>
      </c>
      <c r="C35" s="89">
        <v>0</v>
      </c>
      <c r="D35" s="41">
        <f t="shared" si="0"/>
        <v>0</v>
      </c>
      <c r="E35" s="100">
        <v>0</v>
      </c>
      <c r="F35" s="101">
        <v>0</v>
      </c>
      <c r="G35" s="41">
        <f t="shared" si="1"/>
        <v>0</v>
      </c>
    </row>
    <row r="36" spans="1:7" x14ac:dyDescent="0.2">
      <c r="A36" s="36" t="s">
        <v>41</v>
      </c>
      <c r="B36" s="41">
        <v>0</v>
      </c>
      <c r="C36" s="89">
        <v>0</v>
      </c>
      <c r="D36" s="41">
        <f t="shared" si="0"/>
        <v>0</v>
      </c>
      <c r="E36" s="100">
        <v>0</v>
      </c>
      <c r="F36" s="101">
        <v>0</v>
      </c>
      <c r="G36" s="41">
        <f t="shared" si="1"/>
        <v>0</v>
      </c>
    </row>
    <row r="37" spans="1:7" x14ac:dyDescent="0.2">
      <c r="A37" s="36" t="s">
        <v>42</v>
      </c>
      <c r="B37" s="41">
        <v>8350000</v>
      </c>
      <c r="C37" s="89">
        <v>1144760</v>
      </c>
      <c r="D37" s="41">
        <f t="shared" si="0"/>
        <v>9494760</v>
      </c>
      <c r="E37" s="100">
        <v>5624740.0099999998</v>
      </c>
      <c r="F37" s="101">
        <v>5624740.0099999998</v>
      </c>
      <c r="G37" s="41">
        <f t="shared" si="1"/>
        <v>3870019.99</v>
      </c>
    </row>
    <row r="38" spans="1:7" x14ac:dyDescent="0.2">
      <c r="A38" s="36" t="s">
        <v>43</v>
      </c>
      <c r="B38" s="41">
        <v>18596016.829999998</v>
      </c>
      <c r="C38" s="89">
        <v>0</v>
      </c>
      <c r="D38" s="41">
        <f t="shared" si="0"/>
        <v>18596016.829999998</v>
      </c>
      <c r="E38" s="100">
        <v>14404273.460000001</v>
      </c>
      <c r="F38" s="101">
        <v>14404273.460000001</v>
      </c>
      <c r="G38" s="41">
        <f t="shared" si="1"/>
        <v>4191743.3699999973</v>
      </c>
    </row>
    <row r="39" spans="1:7" x14ac:dyDescent="0.2">
      <c r="A39" s="36" t="s">
        <v>44</v>
      </c>
      <c r="B39" s="41">
        <v>0</v>
      </c>
      <c r="C39" s="89">
        <v>0</v>
      </c>
      <c r="D39" s="41">
        <f t="shared" si="0"/>
        <v>0</v>
      </c>
      <c r="E39" s="41">
        <v>0</v>
      </c>
      <c r="F39" s="41">
        <v>0</v>
      </c>
      <c r="G39" s="41">
        <f t="shared" si="1"/>
        <v>0</v>
      </c>
    </row>
    <row r="40" spans="1:7" x14ac:dyDescent="0.2">
      <c r="A40" s="36" t="s">
        <v>45</v>
      </c>
      <c r="B40" s="41">
        <v>0</v>
      </c>
      <c r="C40" s="89">
        <v>0</v>
      </c>
      <c r="D40" s="41">
        <f t="shared" si="0"/>
        <v>0</v>
      </c>
      <c r="E40" s="41">
        <v>0</v>
      </c>
      <c r="F40" s="41">
        <v>0</v>
      </c>
      <c r="G40" s="41">
        <f t="shared" si="1"/>
        <v>0</v>
      </c>
    </row>
    <row r="41" spans="1:7" x14ac:dyDescent="0.2">
      <c r="A41" s="36" t="s">
        <v>46</v>
      </c>
      <c r="B41" s="41">
        <v>0</v>
      </c>
      <c r="C41" s="89">
        <v>0</v>
      </c>
      <c r="D41" s="41">
        <f t="shared" si="0"/>
        <v>0</v>
      </c>
      <c r="E41" s="41">
        <v>0</v>
      </c>
      <c r="F41" s="41">
        <v>0</v>
      </c>
      <c r="G41" s="41">
        <f t="shared" si="1"/>
        <v>0</v>
      </c>
    </row>
    <row r="42" spans="1:7" x14ac:dyDescent="0.2">
      <c r="A42" s="36" t="s">
        <v>47</v>
      </c>
      <c r="B42" s="41">
        <v>0</v>
      </c>
      <c r="C42" s="89">
        <v>0</v>
      </c>
      <c r="D42" s="41">
        <f t="shared" si="0"/>
        <v>0</v>
      </c>
      <c r="E42" s="41">
        <v>0</v>
      </c>
      <c r="F42" s="41">
        <v>0</v>
      </c>
      <c r="G42" s="41">
        <f t="shared" si="1"/>
        <v>0</v>
      </c>
    </row>
    <row r="43" spans="1:7" x14ac:dyDescent="0.2">
      <c r="A43" s="39" t="s">
        <v>48</v>
      </c>
      <c r="B43" s="42">
        <f>SUM(B44:B52)</f>
        <v>290000</v>
      </c>
      <c r="C43" s="42">
        <f>SUM(C44:C52)</f>
        <v>3826351.47</v>
      </c>
      <c r="D43" s="42">
        <f t="shared" si="0"/>
        <v>4116351.47</v>
      </c>
      <c r="E43" s="42">
        <f>SUM(E44:E52)</f>
        <v>1930596.6700000002</v>
      </c>
      <c r="F43" s="42">
        <f>SUM(F44:F52)</f>
        <v>1930596.6700000002</v>
      </c>
      <c r="G43" s="42">
        <f t="shared" si="1"/>
        <v>2185754.7999999998</v>
      </c>
    </row>
    <row r="44" spans="1:7" x14ac:dyDescent="0.2">
      <c r="A44" s="36" t="s">
        <v>49</v>
      </c>
      <c r="B44" s="41">
        <v>0</v>
      </c>
      <c r="C44" s="90">
        <v>2204474.73</v>
      </c>
      <c r="D44" s="41">
        <f t="shared" si="0"/>
        <v>2204474.73</v>
      </c>
      <c r="E44" s="102">
        <v>516074.28</v>
      </c>
      <c r="F44" s="103">
        <v>516074.28</v>
      </c>
      <c r="G44" s="41">
        <f t="shared" si="1"/>
        <v>1688400.45</v>
      </c>
    </row>
    <row r="45" spans="1:7" x14ac:dyDescent="0.2">
      <c r="A45" s="36" t="s">
        <v>50</v>
      </c>
      <c r="B45" s="41">
        <v>100000</v>
      </c>
      <c r="C45" s="90">
        <v>623221.87</v>
      </c>
      <c r="D45" s="41">
        <f t="shared" si="0"/>
        <v>723221.87</v>
      </c>
      <c r="E45" s="102">
        <v>409112.89</v>
      </c>
      <c r="F45" s="103">
        <v>409112.89</v>
      </c>
      <c r="G45" s="41">
        <f t="shared" si="1"/>
        <v>314108.98</v>
      </c>
    </row>
    <row r="46" spans="1:7" x14ac:dyDescent="0.2">
      <c r="A46" s="36" t="s">
        <v>51</v>
      </c>
      <c r="B46" s="41">
        <v>0</v>
      </c>
      <c r="C46" s="90">
        <v>0</v>
      </c>
      <c r="D46" s="41">
        <f t="shared" si="0"/>
        <v>0</v>
      </c>
      <c r="E46" s="102">
        <v>0</v>
      </c>
      <c r="F46" s="103">
        <v>0</v>
      </c>
      <c r="G46" s="41">
        <f t="shared" si="1"/>
        <v>0</v>
      </c>
    </row>
    <row r="47" spans="1:7" x14ac:dyDescent="0.2">
      <c r="A47" s="36" t="s">
        <v>52</v>
      </c>
      <c r="B47" s="41">
        <v>0</v>
      </c>
      <c r="C47" s="90">
        <v>0</v>
      </c>
      <c r="D47" s="41">
        <f t="shared" si="0"/>
        <v>0</v>
      </c>
      <c r="E47" s="102">
        <v>0</v>
      </c>
      <c r="F47" s="103">
        <v>0</v>
      </c>
      <c r="G47" s="41">
        <f t="shared" si="1"/>
        <v>0</v>
      </c>
    </row>
    <row r="48" spans="1:7" x14ac:dyDescent="0.2">
      <c r="A48" s="36" t="s">
        <v>53</v>
      </c>
      <c r="B48" s="41">
        <v>0</v>
      </c>
      <c r="C48" s="90">
        <v>0</v>
      </c>
      <c r="D48" s="41">
        <f t="shared" si="0"/>
        <v>0</v>
      </c>
      <c r="E48" s="102">
        <v>0</v>
      </c>
      <c r="F48" s="103">
        <v>0</v>
      </c>
      <c r="G48" s="41">
        <f t="shared" si="1"/>
        <v>0</v>
      </c>
    </row>
    <row r="49" spans="1:7" x14ac:dyDescent="0.2">
      <c r="A49" s="36" t="s">
        <v>54</v>
      </c>
      <c r="B49" s="41">
        <v>190000</v>
      </c>
      <c r="C49" s="90">
        <v>974084.05</v>
      </c>
      <c r="D49" s="41">
        <f t="shared" si="0"/>
        <v>1164084.05</v>
      </c>
      <c r="E49" s="102">
        <v>980838.68</v>
      </c>
      <c r="F49" s="103">
        <v>980838.68</v>
      </c>
      <c r="G49" s="41">
        <f t="shared" si="1"/>
        <v>183245.37</v>
      </c>
    </row>
    <row r="50" spans="1:7" x14ac:dyDescent="0.2">
      <c r="A50" s="36" t="s">
        <v>55</v>
      </c>
      <c r="B50" s="41">
        <v>0</v>
      </c>
      <c r="C50" s="90">
        <v>0</v>
      </c>
      <c r="D50" s="41">
        <f t="shared" si="0"/>
        <v>0</v>
      </c>
      <c r="E50" s="69">
        <v>0</v>
      </c>
      <c r="F50" s="69">
        <v>0</v>
      </c>
      <c r="G50" s="41">
        <f t="shared" si="1"/>
        <v>0</v>
      </c>
    </row>
    <row r="51" spans="1:7" x14ac:dyDescent="0.2">
      <c r="A51" s="36" t="s">
        <v>56</v>
      </c>
      <c r="B51" s="41">
        <v>0</v>
      </c>
      <c r="C51" s="90">
        <v>0</v>
      </c>
      <c r="D51" s="41">
        <f t="shared" si="0"/>
        <v>0</v>
      </c>
      <c r="E51" s="69">
        <v>0</v>
      </c>
      <c r="F51" s="69">
        <v>0</v>
      </c>
      <c r="G51" s="41">
        <f t="shared" si="1"/>
        <v>0</v>
      </c>
    </row>
    <row r="52" spans="1:7" x14ac:dyDescent="0.2">
      <c r="A52" s="36" t="s">
        <v>57</v>
      </c>
      <c r="B52" s="41">
        <v>0</v>
      </c>
      <c r="C52" s="90">
        <v>24570.82</v>
      </c>
      <c r="D52" s="41">
        <f t="shared" si="0"/>
        <v>24570.82</v>
      </c>
      <c r="E52" s="69">
        <v>24570.82</v>
      </c>
      <c r="F52" s="69">
        <v>24570.82</v>
      </c>
      <c r="G52" s="41">
        <f t="shared" si="1"/>
        <v>0</v>
      </c>
    </row>
    <row r="53" spans="1:7" x14ac:dyDescent="0.2">
      <c r="A53" s="39" t="s">
        <v>58</v>
      </c>
      <c r="B53" s="42">
        <f>SUM(B54:B56)</f>
        <v>141874269.49000001</v>
      </c>
      <c r="C53" s="42">
        <f>SUM(C54:C56)</f>
        <v>32294828.82</v>
      </c>
      <c r="D53" s="42">
        <f t="shared" si="0"/>
        <v>174169098.31</v>
      </c>
      <c r="E53" s="42">
        <f>SUM(E54:E56)</f>
        <v>75038308.870000005</v>
      </c>
      <c r="F53" s="42">
        <f>SUM(F54:F56)</f>
        <v>75038308.870000005</v>
      </c>
      <c r="G53" s="42">
        <f t="shared" si="1"/>
        <v>99130789.439999998</v>
      </c>
    </row>
    <row r="54" spans="1:7" x14ac:dyDescent="0.2">
      <c r="A54" s="36" t="s">
        <v>59</v>
      </c>
      <c r="B54" s="41">
        <v>108238146.7</v>
      </c>
      <c r="C54" s="91">
        <v>15031370.85</v>
      </c>
      <c r="D54" s="41">
        <f t="shared" si="0"/>
        <v>123269517.55</v>
      </c>
      <c r="E54" s="104">
        <v>51666901.600000001</v>
      </c>
      <c r="F54" s="107">
        <v>51666901.600000001</v>
      </c>
      <c r="G54" s="41">
        <f t="shared" si="1"/>
        <v>71602615.949999988</v>
      </c>
    </row>
    <row r="55" spans="1:7" x14ac:dyDescent="0.2">
      <c r="A55" s="36" t="s">
        <v>60</v>
      </c>
      <c r="B55" s="41">
        <v>33297417.190000001</v>
      </c>
      <c r="C55" s="91">
        <v>6309502.4000000004</v>
      </c>
      <c r="D55" s="41">
        <f t="shared" si="0"/>
        <v>39606919.590000004</v>
      </c>
      <c r="E55" s="104">
        <v>16219940.699999999</v>
      </c>
      <c r="F55" s="107">
        <v>16219940.699999999</v>
      </c>
      <c r="G55" s="41">
        <f t="shared" si="1"/>
        <v>23386978.890000004</v>
      </c>
    </row>
    <row r="56" spans="1:7" x14ac:dyDescent="0.2">
      <c r="A56" s="36" t="s">
        <v>61</v>
      </c>
      <c r="B56" s="41">
        <v>338705.6</v>
      </c>
      <c r="C56" s="91">
        <v>10953955.57</v>
      </c>
      <c r="D56" s="41">
        <f t="shared" si="0"/>
        <v>11292661.17</v>
      </c>
      <c r="E56" s="104">
        <v>7151466.5700000003</v>
      </c>
      <c r="F56" s="107">
        <v>7151466.5700000003</v>
      </c>
      <c r="G56" s="41">
        <f t="shared" si="1"/>
        <v>4141194.5999999996</v>
      </c>
    </row>
    <row r="57" spans="1:7" x14ac:dyDescent="0.2">
      <c r="A57" s="39" t="s">
        <v>62</v>
      </c>
      <c r="B57" s="42">
        <f>SUM(B58:B64)</f>
        <v>68938772.370000005</v>
      </c>
      <c r="C57" s="42">
        <f>SUM(C58:C64)</f>
        <v>-50398052.240000002</v>
      </c>
      <c r="D57" s="42">
        <f t="shared" si="0"/>
        <v>18540720.130000003</v>
      </c>
      <c r="E57" s="42">
        <f>SUM(E58:E64)</f>
        <v>0</v>
      </c>
      <c r="F57" s="42">
        <f>SUM(F58:F64)</f>
        <v>0</v>
      </c>
      <c r="G57" s="42">
        <f t="shared" si="1"/>
        <v>18540720.130000003</v>
      </c>
    </row>
    <row r="58" spans="1:7" x14ac:dyDescent="0.2">
      <c r="A58" s="36" t="s">
        <v>63</v>
      </c>
      <c r="B58" s="41">
        <v>0</v>
      </c>
      <c r="C58" s="41">
        <v>0</v>
      </c>
      <c r="D58" s="41">
        <f t="shared" si="0"/>
        <v>0</v>
      </c>
      <c r="E58" s="41">
        <v>0</v>
      </c>
      <c r="F58" s="41">
        <v>0</v>
      </c>
      <c r="G58" s="41">
        <f t="shared" si="1"/>
        <v>0</v>
      </c>
    </row>
    <row r="59" spans="1:7" x14ac:dyDescent="0.2">
      <c r="A59" s="36" t="s">
        <v>64</v>
      </c>
      <c r="B59" s="41">
        <v>0</v>
      </c>
      <c r="C59" s="41">
        <v>0</v>
      </c>
      <c r="D59" s="41">
        <f t="shared" si="0"/>
        <v>0</v>
      </c>
      <c r="E59" s="41">
        <v>0</v>
      </c>
      <c r="F59" s="41">
        <v>0</v>
      </c>
      <c r="G59" s="41">
        <f t="shared" si="1"/>
        <v>0</v>
      </c>
    </row>
    <row r="60" spans="1:7" x14ac:dyDescent="0.2">
      <c r="A60" s="36" t="s">
        <v>65</v>
      </c>
      <c r="B60" s="41">
        <v>0</v>
      </c>
      <c r="C60" s="41">
        <v>0</v>
      </c>
      <c r="D60" s="41">
        <f t="shared" si="0"/>
        <v>0</v>
      </c>
      <c r="E60" s="41">
        <v>0</v>
      </c>
      <c r="F60" s="41">
        <v>0</v>
      </c>
      <c r="G60" s="41">
        <f t="shared" si="1"/>
        <v>0</v>
      </c>
    </row>
    <row r="61" spans="1:7" x14ac:dyDescent="0.2">
      <c r="A61" s="36" t="s">
        <v>66</v>
      </c>
      <c r="B61" s="41">
        <v>0</v>
      </c>
      <c r="C61" s="41">
        <v>0</v>
      </c>
      <c r="D61" s="41">
        <f t="shared" si="0"/>
        <v>0</v>
      </c>
      <c r="E61" s="41">
        <v>0</v>
      </c>
      <c r="F61" s="41">
        <v>0</v>
      </c>
      <c r="G61" s="41">
        <f t="shared" si="1"/>
        <v>0</v>
      </c>
    </row>
    <row r="62" spans="1:7" x14ac:dyDescent="0.2">
      <c r="A62" s="36" t="s">
        <v>67</v>
      </c>
      <c r="B62" s="41">
        <v>0</v>
      </c>
      <c r="C62" s="41">
        <v>0</v>
      </c>
      <c r="D62" s="41">
        <f t="shared" si="0"/>
        <v>0</v>
      </c>
      <c r="E62" s="41">
        <v>0</v>
      </c>
      <c r="F62" s="41">
        <v>0</v>
      </c>
      <c r="G62" s="41">
        <f t="shared" si="1"/>
        <v>0</v>
      </c>
    </row>
    <row r="63" spans="1:7" x14ac:dyDescent="0.2">
      <c r="A63" s="36" t="s">
        <v>68</v>
      </c>
      <c r="B63" s="41">
        <v>0</v>
      </c>
      <c r="C63" s="41">
        <v>0</v>
      </c>
      <c r="D63" s="41">
        <f t="shared" si="0"/>
        <v>0</v>
      </c>
      <c r="E63" s="41">
        <v>0</v>
      </c>
      <c r="F63" s="41">
        <v>0</v>
      </c>
      <c r="G63" s="41">
        <f t="shared" si="1"/>
        <v>0</v>
      </c>
    </row>
    <row r="64" spans="1:7" x14ac:dyDescent="0.2">
      <c r="A64" s="36" t="s">
        <v>69</v>
      </c>
      <c r="B64" s="41">
        <v>68938772.370000005</v>
      </c>
      <c r="C64" s="92">
        <v>-50398052.240000002</v>
      </c>
      <c r="D64" s="41">
        <f t="shared" si="0"/>
        <v>18540720.130000003</v>
      </c>
      <c r="E64" s="41">
        <v>0</v>
      </c>
      <c r="F64" s="41">
        <v>0</v>
      </c>
      <c r="G64" s="41">
        <f t="shared" si="1"/>
        <v>18540720.130000003</v>
      </c>
    </row>
    <row r="65" spans="1:7" x14ac:dyDescent="0.2">
      <c r="A65" s="39" t="s">
        <v>70</v>
      </c>
      <c r="B65" s="42">
        <f>SUM(B66:B68)</f>
        <v>100000</v>
      </c>
      <c r="C65" s="42">
        <f>SUM(C66:C68)</f>
        <v>4798000</v>
      </c>
      <c r="D65" s="42">
        <f t="shared" si="0"/>
        <v>4898000</v>
      </c>
      <c r="E65" s="42">
        <f>SUM(E66:E68)</f>
        <v>3718000</v>
      </c>
      <c r="F65" s="42">
        <f>SUM(F66:F68)</f>
        <v>3718000</v>
      </c>
      <c r="G65" s="42">
        <f t="shared" si="1"/>
        <v>1180000</v>
      </c>
    </row>
    <row r="66" spans="1:7" x14ac:dyDescent="0.2">
      <c r="A66" s="36" t="s">
        <v>71</v>
      </c>
      <c r="B66" s="41">
        <v>0</v>
      </c>
      <c r="C66" s="41">
        <v>0</v>
      </c>
      <c r="D66" s="41">
        <f t="shared" si="0"/>
        <v>0</v>
      </c>
      <c r="E66" s="41">
        <v>0</v>
      </c>
      <c r="F66" s="41">
        <v>0</v>
      </c>
      <c r="G66" s="41">
        <f t="shared" si="1"/>
        <v>0</v>
      </c>
    </row>
    <row r="67" spans="1:7" x14ac:dyDescent="0.2">
      <c r="A67" s="36" t="s">
        <v>72</v>
      </c>
      <c r="B67" s="41">
        <v>0</v>
      </c>
      <c r="C67" s="41">
        <v>0</v>
      </c>
      <c r="D67" s="41">
        <f t="shared" si="0"/>
        <v>0</v>
      </c>
      <c r="E67" s="41">
        <v>0</v>
      </c>
      <c r="F67" s="41">
        <v>0</v>
      </c>
      <c r="G67" s="41">
        <f t="shared" si="1"/>
        <v>0</v>
      </c>
    </row>
    <row r="68" spans="1:7" x14ac:dyDescent="0.2">
      <c r="A68" s="36" t="s">
        <v>73</v>
      </c>
      <c r="B68" s="41">
        <v>100000</v>
      </c>
      <c r="C68" s="93">
        <v>4798000</v>
      </c>
      <c r="D68" s="41">
        <f t="shared" si="0"/>
        <v>4898000</v>
      </c>
      <c r="E68" s="105">
        <v>3718000</v>
      </c>
      <c r="F68" s="106">
        <v>3718000</v>
      </c>
      <c r="G68" s="41">
        <f t="shared" si="1"/>
        <v>1180000</v>
      </c>
    </row>
    <row r="69" spans="1:7" x14ac:dyDescent="0.2">
      <c r="A69" s="39" t="s">
        <v>74</v>
      </c>
      <c r="B69" s="42">
        <f>SUM(B70:B76)</f>
        <v>0</v>
      </c>
      <c r="C69" s="42">
        <f>SUM(C70:C76)</f>
        <v>0</v>
      </c>
      <c r="D69" s="42">
        <f t="shared" si="0"/>
        <v>0</v>
      </c>
      <c r="E69" s="42">
        <f>SUM(E70:E76)</f>
        <v>0</v>
      </c>
      <c r="F69" s="42">
        <f>SUM(F70:F76)</f>
        <v>0</v>
      </c>
      <c r="G69" s="42">
        <f t="shared" si="1"/>
        <v>0</v>
      </c>
    </row>
    <row r="70" spans="1:7" x14ac:dyDescent="0.2">
      <c r="A70" s="36" t="s">
        <v>75</v>
      </c>
      <c r="B70" s="41">
        <v>0</v>
      </c>
      <c r="C70" s="41">
        <v>0</v>
      </c>
      <c r="D70" s="41">
        <f t="shared" ref="D70:D76" si="2">B70+C70</f>
        <v>0</v>
      </c>
      <c r="E70" s="41">
        <v>0</v>
      </c>
      <c r="F70" s="41">
        <v>0</v>
      </c>
      <c r="G70" s="41">
        <f t="shared" ref="G70:G76" si="3">D70-E70</f>
        <v>0</v>
      </c>
    </row>
    <row r="71" spans="1:7" x14ac:dyDescent="0.2">
      <c r="A71" s="36" t="s">
        <v>76</v>
      </c>
      <c r="B71" s="41">
        <v>0</v>
      </c>
      <c r="C71" s="41">
        <v>0</v>
      </c>
      <c r="D71" s="41">
        <f t="shared" si="2"/>
        <v>0</v>
      </c>
      <c r="E71" s="41">
        <v>0</v>
      </c>
      <c r="F71" s="41">
        <v>0</v>
      </c>
      <c r="G71" s="41">
        <f t="shared" si="3"/>
        <v>0</v>
      </c>
    </row>
    <row r="72" spans="1:7" x14ac:dyDescent="0.2">
      <c r="A72" s="36" t="s">
        <v>77</v>
      </c>
      <c r="B72" s="41">
        <v>0</v>
      </c>
      <c r="C72" s="41">
        <v>0</v>
      </c>
      <c r="D72" s="41">
        <f t="shared" si="2"/>
        <v>0</v>
      </c>
      <c r="E72" s="41">
        <v>0</v>
      </c>
      <c r="F72" s="41">
        <v>0</v>
      </c>
      <c r="G72" s="41">
        <f t="shared" si="3"/>
        <v>0</v>
      </c>
    </row>
    <row r="73" spans="1:7" x14ac:dyDescent="0.2">
      <c r="A73" s="36" t="s">
        <v>78</v>
      </c>
      <c r="B73" s="41">
        <v>0</v>
      </c>
      <c r="C73" s="41">
        <v>0</v>
      </c>
      <c r="D73" s="41">
        <f t="shared" si="2"/>
        <v>0</v>
      </c>
      <c r="E73" s="41">
        <v>0</v>
      </c>
      <c r="F73" s="41">
        <v>0</v>
      </c>
      <c r="G73" s="41">
        <f t="shared" si="3"/>
        <v>0</v>
      </c>
    </row>
    <row r="74" spans="1:7" x14ac:dyDescent="0.2">
      <c r="A74" s="36" t="s">
        <v>79</v>
      </c>
      <c r="B74" s="41">
        <v>0</v>
      </c>
      <c r="C74" s="41">
        <v>0</v>
      </c>
      <c r="D74" s="41">
        <f t="shared" si="2"/>
        <v>0</v>
      </c>
      <c r="E74" s="41">
        <v>0</v>
      </c>
      <c r="F74" s="41">
        <v>0</v>
      </c>
      <c r="G74" s="41">
        <f t="shared" si="3"/>
        <v>0</v>
      </c>
    </row>
    <row r="75" spans="1:7" x14ac:dyDescent="0.2">
      <c r="A75" s="36" t="s">
        <v>80</v>
      </c>
      <c r="B75" s="41">
        <v>0</v>
      </c>
      <c r="C75" s="41">
        <v>0</v>
      </c>
      <c r="D75" s="41">
        <f t="shared" si="2"/>
        <v>0</v>
      </c>
      <c r="E75" s="41">
        <v>0</v>
      </c>
      <c r="F75" s="41">
        <v>0</v>
      </c>
      <c r="G75" s="41">
        <f t="shared" si="3"/>
        <v>0</v>
      </c>
    </row>
    <row r="76" spans="1:7" x14ac:dyDescent="0.2">
      <c r="A76" s="37" t="s">
        <v>81</v>
      </c>
      <c r="B76" s="43">
        <v>0</v>
      </c>
      <c r="C76" s="43">
        <v>0</v>
      </c>
      <c r="D76" s="43">
        <f t="shared" si="2"/>
        <v>0</v>
      </c>
      <c r="E76" s="43">
        <v>0</v>
      </c>
      <c r="F76" s="43">
        <v>0</v>
      </c>
      <c r="G76" s="43">
        <f t="shared" si="3"/>
        <v>0</v>
      </c>
    </row>
    <row r="77" spans="1:7" x14ac:dyDescent="0.2">
      <c r="A77" s="38" t="s">
        <v>82</v>
      </c>
      <c r="B77" s="44">
        <f t="shared" ref="B77:G77" si="4">SUM(B5+B13+B23+B33+B43+B53+B57+B65+B69)</f>
        <v>528261041.86000001</v>
      </c>
      <c r="C77" s="44">
        <f t="shared" si="4"/>
        <v>60702916.850000001</v>
      </c>
      <c r="D77" s="44">
        <f t="shared" si="4"/>
        <v>588963958.71000004</v>
      </c>
      <c r="E77" s="44">
        <f t="shared" si="4"/>
        <v>342924603.49000001</v>
      </c>
      <c r="F77" s="44">
        <f t="shared" si="4"/>
        <v>342924603.49000001</v>
      </c>
      <c r="G77" s="44">
        <f t="shared" si="4"/>
        <v>246039355.22</v>
      </c>
    </row>
    <row r="79" spans="1:7" x14ac:dyDescent="0.2">
      <c r="A79" s="50" t="s">
        <v>170</v>
      </c>
    </row>
  </sheetData>
  <sheetProtection formatCells="0" formatColumns="0" formatRows="0" autoFilter="0"/>
  <mergeCells count="2">
    <mergeCell ref="A1:G1"/>
    <mergeCell ref="G2:G3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showGridLines="0" workbookViewId="0">
      <selection sqref="A1:G1"/>
    </sheetView>
  </sheetViews>
  <sheetFormatPr baseColWidth="10" defaultColWidth="12" defaultRowHeight="11.25" x14ac:dyDescent="0.2"/>
  <cols>
    <col min="1" max="1" width="47.6640625" style="1" customWidth="1"/>
    <col min="2" max="7" width="18.33203125" style="1" customWidth="1"/>
    <col min="8" max="16384" width="12" style="1"/>
  </cols>
  <sheetData>
    <row r="1" spans="1:7" ht="45" customHeight="1" x14ac:dyDescent="0.2">
      <c r="A1" s="138" t="s">
        <v>174</v>
      </c>
      <c r="B1" s="139"/>
      <c r="C1" s="139"/>
      <c r="D1" s="139"/>
      <c r="E1" s="139"/>
      <c r="F1" s="139"/>
      <c r="G1" s="140"/>
    </row>
    <row r="2" spans="1:7" x14ac:dyDescent="0.2">
      <c r="A2" s="22"/>
      <c r="B2" s="25" t="s">
        <v>0</v>
      </c>
      <c r="C2" s="26"/>
      <c r="D2" s="26"/>
      <c r="E2" s="26"/>
      <c r="F2" s="27"/>
      <c r="G2" s="141" t="s">
        <v>7</v>
      </c>
    </row>
    <row r="3" spans="1:7" ht="24.95" customHeight="1" x14ac:dyDescent="0.2">
      <c r="A3" s="2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142"/>
    </row>
    <row r="4" spans="1:7" x14ac:dyDescent="0.2">
      <c r="A4" s="24"/>
      <c r="B4" s="4">
        <v>1</v>
      </c>
      <c r="C4" s="4">
        <v>2</v>
      </c>
      <c r="D4" s="4" t="s">
        <v>8</v>
      </c>
      <c r="E4" s="4">
        <v>4</v>
      </c>
      <c r="F4" s="4">
        <v>5</v>
      </c>
      <c r="G4" s="4" t="s">
        <v>9</v>
      </c>
    </row>
    <row r="5" spans="1:7" x14ac:dyDescent="0.2">
      <c r="A5" s="33"/>
      <c r="B5" s="8"/>
      <c r="C5" s="8"/>
      <c r="D5" s="8"/>
      <c r="E5" s="8"/>
      <c r="F5" s="8"/>
      <c r="G5" s="8"/>
    </row>
    <row r="6" spans="1:7" x14ac:dyDescent="0.2">
      <c r="A6" s="33" t="s">
        <v>83</v>
      </c>
      <c r="B6" s="45">
        <v>367400755.54000002</v>
      </c>
      <c r="C6" s="108">
        <v>19783736.559999999</v>
      </c>
      <c r="D6" s="45">
        <f>B6+C6</f>
        <v>387184492.10000002</v>
      </c>
      <c r="E6" s="110">
        <v>247833424.49000001</v>
      </c>
      <c r="F6" s="111">
        <v>247833424.49000001</v>
      </c>
      <c r="G6" s="45">
        <f>D6-E6</f>
        <v>139351067.61000001</v>
      </c>
    </row>
    <row r="7" spans="1:7" x14ac:dyDescent="0.2">
      <c r="A7" s="33"/>
      <c r="B7" s="9"/>
      <c r="C7" s="9"/>
      <c r="D7" s="9"/>
      <c r="E7" s="9"/>
      <c r="F7" s="9"/>
      <c r="G7" s="9"/>
    </row>
    <row r="8" spans="1:7" x14ac:dyDescent="0.2">
      <c r="A8" s="33" t="s">
        <v>84</v>
      </c>
      <c r="B8" s="46">
        <v>142264269.49000001</v>
      </c>
      <c r="C8" s="109">
        <v>40919180.289999999</v>
      </c>
      <c r="D8" s="70">
        <f>B8+C8</f>
        <v>183183449.78</v>
      </c>
      <c r="E8" s="112">
        <v>80686905.540000007</v>
      </c>
      <c r="F8" s="113">
        <v>80686905.540000007</v>
      </c>
      <c r="G8" s="72">
        <f>D8-E8</f>
        <v>102496544.23999999</v>
      </c>
    </row>
    <row r="9" spans="1:7" x14ac:dyDescent="0.2">
      <c r="A9" s="33"/>
      <c r="B9" s="9"/>
      <c r="C9" s="9"/>
      <c r="D9" s="9"/>
      <c r="E9" s="9"/>
      <c r="F9" s="9"/>
      <c r="G9" s="9"/>
    </row>
    <row r="10" spans="1:7" x14ac:dyDescent="0.2">
      <c r="A10" s="33" t="s">
        <v>85</v>
      </c>
      <c r="B10" s="47">
        <v>0</v>
      </c>
      <c r="C10" s="47">
        <v>0</v>
      </c>
      <c r="D10" s="70">
        <f>B10+C10</f>
        <v>0</v>
      </c>
      <c r="E10" s="47">
        <v>0</v>
      </c>
      <c r="F10" s="47">
        <v>0</v>
      </c>
      <c r="G10" s="72">
        <f>D10-E10</f>
        <v>0</v>
      </c>
    </row>
    <row r="11" spans="1:7" x14ac:dyDescent="0.2">
      <c r="A11" s="33"/>
      <c r="B11" s="9"/>
      <c r="C11" s="9"/>
      <c r="D11" s="9"/>
      <c r="E11" s="9"/>
      <c r="F11" s="9"/>
      <c r="G11" s="9"/>
    </row>
    <row r="12" spans="1:7" x14ac:dyDescent="0.2">
      <c r="A12" s="33" t="s">
        <v>43</v>
      </c>
      <c r="B12" s="48">
        <v>18596016.829999998</v>
      </c>
      <c r="C12" s="48">
        <v>0</v>
      </c>
      <c r="D12" s="70">
        <f>B12+C12</f>
        <v>18596016.829999998</v>
      </c>
      <c r="E12" s="114">
        <v>14404273.460000001</v>
      </c>
      <c r="F12" s="115">
        <v>14404273.460000001</v>
      </c>
      <c r="G12" s="72">
        <f>D12-E12</f>
        <v>4191743.3699999973</v>
      </c>
    </row>
    <row r="13" spans="1:7" x14ac:dyDescent="0.2">
      <c r="A13" s="33"/>
      <c r="B13" s="9"/>
      <c r="C13" s="9"/>
      <c r="D13" s="9"/>
      <c r="E13" s="9"/>
      <c r="F13" s="9"/>
      <c r="G13" s="9"/>
    </row>
    <row r="14" spans="1:7" x14ac:dyDescent="0.2">
      <c r="A14" s="33" t="s">
        <v>71</v>
      </c>
      <c r="B14" s="49">
        <v>0</v>
      </c>
      <c r="C14" s="49">
        <v>0</v>
      </c>
      <c r="D14" s="49">
        <f>B14+C14</f>
        <v>0</v>
      </c>
      <c r="E14" s="49">
        <v>0</v>
      </c>
      <c r="F14" s="49">
        <v>0</v>
      </c>
      <c r="G14" s="49">
        <f>D14-E14</f>
        <v>0</v>
      </c>
    </row>
    <row r="15" spans="1:7" x14ac:dyDescent="0.2">
      <c r="A15" s="34"/>
      <c r="B15" s="10"/>
      <c r="C15" s="10"/>
      <c r="D15" s="10"/>
      <c r="E15" s="10"/>
      <c r="F15" s="10"/>
      <c r="G15" s="10"/>
    </row>
    <row r="16" spans="1:7" x14ac:dyDescent="0.2">
      <c r="A16" s="35" t="s">
        <v>82</v>
      </c>
      <c r="B16" s="71">
        <f t="shared" ref="B16:G16" si="0">B6+B8+B10+B12+B14</f>
        <v>528261041.86000001</v>
      </c>
      <c r="C16" s="71">
        <f t="shared" si="0"/>
        <v>60702916.849999994</v>
      </c>
      <c r="D16" s="71">
        <f t="shared" si="0"/>
        <v>588963958.71000004</v>
      </c>
      <c r="E16" s="51">
        <f t="shared" si="0"/>
        <v>342924603.49000001</v>
      </c>
      <c r="F16" s="71">
        <f t="shared" si="0"/>
        <v>342924603.49000001</v>
      </c>
      <c r="G16" s="71">
        <f t="shared" si="0"/>
        <v>246039355.22000003</v>
      </c>
    </row>
    <row r="18" spans="1:1" x14ac:dyDescent="0.2">
      <c r="A18" s="50" t="s">
        <v>170</v>
      </c>
    </row>
  </sheetData>
  <sheetProtection formatCells="0" formatColumns="0" formatRows="0" autoFilter="0"/>
  <mergeCells count="2">
    <mergeCell ref="G2:G3"/>
    <mergeCell ref="A1:G1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6"/>
  <sheetViews>
    <sheetView showGridLines="0" workbookViewId="0">
      <selection activeCell="B77" sqref="B77"/>
    </sheetView>
  </sheetViews>
  <sheetFormatPr baseColWidth="10" defaultColWidth="12" defaultRowHeight="11.25" x14ac:dyDescent="0.2"/>
  <cols>
    <col min="1" max="1" width="60.83203125" style="1" customWidth="1"/>
    <col min="2" max="7" width="18.33203125" style="1" customWidth="1"/>
    <col min="8" max="16384" width="12" style="1"/>
  </cols>
  <sheetData>
    <row r="1" spans="1:7" ht="45" customHeight="1" x14ac:dyDescent="0.2">
      <c r="A1" s="143" t="s">
        <v>171</v>
      </c>
      <c r="B1" s="144"/>
      <c r="C1" s="144"/>
      <c r="D1" s="144"/>
      <c r="E1" s="144"/>
      <c r="F1" s="144"/>
      <c r="G1" s="145"/>
    </row>
    <row r="2" spans="1:7" x14ac:dyDescent="0.2">
      <c r="A2" s="12"/>
      <c r="B2" s="12"/>
      <c r="C2" s="12"/>
      <c r="D2" s="12"/>
      <c r="E2" s="12"/>
      <c r="F2" s="12"/>
      <c r="G2" s="12"/>
    </row>
    <row r="3" spans="1:7" x14ac:dyDescent="0.2">
      <c r="A3" s="22"/>
      <c r="B3" s="25" t="s">
        <v>0</v>
      </c>
      <c r="C3" s="26"/>
      <c r="D3" s="26"/>
      <c r="E3" s="26"/>
      <c r="F3" s="27"/>
      <c r="G3" s="141" t="s">
        <v>7</v>
      </c>
    </row>
    <row r="4" spans="1:7" ht="24.95" customHeight="1" x14ac:dyDescent="0.2">
      <c r="A4" s="2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  <c r="G4" s="142"/>
    </row>
    <row r="5" spans="1:7" x14ac:dyDescent="0.2">
      <c r="A5" s="24"/>
      <c r="B5" s="4">
        <v>1</v>
      </c>
      <c r="C5" s="4">
        <v>2</v>
      </c>
      <c r="D5" s="4" t="s">
        <v>8</v>
      </c>
      <c r="E5" s="4">
        <v>4</v>
      </c>
      <c r="F5" s="4">
        <v>5</v>
      </c>
      <c r="G5" s="4" t="s">
        <v>9</v>
      </c>
    </row>
    <row r="6" spans="1:7" x14ac:dyDescent="0.2">
      <c r="A6" s="11"/>
      <c r="B6" s="17"/>
      <c r="C6" s="17"/>
      <c r="D6" s="17"/>
      <c r="E6" s="17"/>
      <c r="F6" s="17"/>
      <c r="G6" s="17"/>
    </row>
    <row r="7" spans="1:7" s="50" customFormat="1" x14ac:dyDescent="0.2">
      <c r="A7" s="53" t="s">
        <v>128</v>
      </c>
      <c r="B7" s="73">
        <v>11599428.4</v>
      </c>
      <c r="C7" s="116">
        <v>-20335.78</v>
      </c>
      <c r="D7" s="52">
        <f>B7+C7</f>
        <v>11579092.620000001</v>
      </c>
      <c r="E7" s="117">
        <v>7542388.7400000002</v>
      </c>
      <c r="F7" s="118">
        <v>7542388.7400000002</v>
      </c>
      <c r="G7" s="52">
        <f>D7-E7</f>
        <v>4036703.8800000008</v>
      </c>
    </row>
    <row r="8" spans="1:7" s="50" customFormat="1" x14ac:dyDescent="0.2">
      <c r="A8" s="53" t="s">
        <v>129</v>
      </c>
      <c r="B8" s="73">
        <v>4708027.63</v>
      </c>
      <c r="C8" s="116">
        <v>1185212.8600000001</v>
      </c>
      <c r="D8" s="73">
        <f t="shared" ref="D8:D48" si="0">B8+C8</f>
        <v>5893240.4900000002</v>
      </c>
      <c r="E8" s="117">
        <v>4124789</v>
      </c>
      <c r="F8" s="118">
        <v>4124789</v>
      </c>
      <c r="G8" s="75">
        <f t="shared" ref="G8:G48" si="1">D8-E8</f>
        <v>1768451.4900000002</v>
      </c>
    </row>
    <row r="9" spans="1:7" s="50" customFormat="1" x14ac:dyDescent="0.2">
      <c r="A9" s="53" t="s">
        <v>130</v>
      </c>
      <c r="B9" s="73">
        <v>1219567.76</v>
      </c>
      <c r="C9" s="116">
        <v>64932.79</v>
      </c>
      <c r="D9" s="73">
        <f t="shared" si="0"/>
        <v>1284500.55</v>
      </c>
      <c r="E9" s="117">
        <v>807701.42</v>
      </c>
      <c r="F9" s="118">
        <v>807701.42</v>
      </c>
      <c r="G9" s="75">
        <f t="shared" si="1"/>
        <v>476799.13</v>
      </c>
    </row>
    <row r="10" spans="1:7" s="50" customFormat="1" x14ac:dyDescent="0.2">
      <c r="A10" s="53" t="s">
        <v>131</v>
      </c>
      <c r="B10" s="73">
        <v>5318646.0599999996</v>
      </c>
      <c r="C10" s="116">
        <v>26379116.77</v>
      </c>
      <c r="D10" s="73">
        <f t="shared" si="0"/>
        <v>31697762.829999998</v>
      </c>
      <c r="E10" s="117">
        <v>24546689.41</v>
      </c>
      <c r="F10" s="118">
        <v>24392689.41</v>
      </c>
      <c r="G10" s="75">
        <f t="shared" si="1"/>
        <v>7151073.4199999981</v>
      </c>
    </row>
    <row r="11" spans="1:7" s="50" customFormat="1" x14ac:dyDescent="0.2">
      <c r="A11" s="53" t="s">
        <v>132</v>
      </c>
      <c r="B11" s="73">
        <v>1475665.44</v>
      </c>
      <c r="C11" s="116">
        <v>905580.42</v>
      </c>
      <c r="D11" s="73">
        <f t="shared" si="0"/>
        <v>2381245.86</v>
      </c>
      <c r="E11" s="117">
        <v>1029246.48</v>
      </c>
      <c r="F11" s="118">
        <v>1029246.48</v>
      </c>
      <c r="G11" s="75">
        <f t="shared" si="1"/>
        <v>1351999.38</v>
      </c>
    </row>
    <row r="12" spans="1:7" s="50" customFormat="1" x14ac:dyDescent="0.2">
      <c r="A12" s="53" t="s">
        <v>133</v>
      </c>
      <c r="B12" s="73">
        <v>4348127.7300000004</v>
      </c>
      <c r="C12" s="116">
        <v>3568206.02</v>
      </c>
      <c r="D12" s="73">
        <f t="shared" si="0"/>
        <v>7916333.75</v>
      </c>
      <c r="E12" s="117">
        <v>5179694.47</v>
      </c>
      <c r="F12" s="118">
        <v>5333694.47</v>
      </c>
      <c r="G12" s="75">
        <f t="shared" si="1"/>
        <v>2736639.2800000003</v>
      </c>
    </row>
    <row r="13" spans="1:7" s="50" customFormat="1" x14ac:dyDescent="0.2">
      <c r="A13" s="53" t="s">
        <v>134</v>
      </c>
      <c r="B13" s="73">
        <v>2371483.64</v>
      </c>
      <c r="C13" s="116">
        <v>145329.32999999999</v>
      </c>
      <c r="D13" s="73">
        <f t="shared" si="0"/>
        <v>2516812.9700000002</v>
      </c>
      <c r="E13" s="117">
        <v>1518933.57</v>
      </c>
      <c r="F13" s="118">
        <v>1518933.57</v>
      </c>
      <c r="G13" s="75">
        <f t="shared" si="1"/>
        <v>997879.40000000014</v>
      </c>
    </row>
    <row r="14" spans="1:7" s="50" customFormat="1" x14ac:dyDescent="0.2">
      <c r="A14" s="53" t="s">
        <v>135</v>
      </c>
      <c r="B14" s="73">
        <v>4793809.17</v>
      </c>
      <c r="C14" s="116">
        <v>330091.40999999997</v>
      </c>
      <c r="D14" s="73">
        <f t="shared" si="0"/>
        <v>5123900.58</v>
      </c>
      <c r="E14" s="117">
        <v>2769156.5</v>
      </c>
      <c r="F14" s="118">
        <v>2769156.5</v>
      </c>
      <c r="G14" s="75">
        <f t="shared" si="1"/>
        <v>2354744.08</v>
      </c>
    </row>
    <row r="15" spans="1:7" s="50" customFormat="1" x14ac:dyDescent="0.2">
      <c r="A15" s="53" t="s">
        <v>136</v>
      </c>
      <c r="B15" s="73">
        <v>2436861.1800000002</v>
      </c>
      <c r="C15" s="116">
        <v>-161383.17000000001</v>
      </c>
      <c r="D15" s="73">
        <f t="shared" si="0"/>
        <v>2275478.0100000002</v>
      </c>
      <c r="E15" s="117">
        <v>1331954.8899999999</v>
      </c>
      <c r="F15" s="118">
        <v>1331954.8899999999</v>
      </c>
      <c r="G15" s="75">
        <f t="shared" si="1"/>
        <v>943523.12000000034</v>
      </c>
    </row>
    <row r="16" spans="1:7" s="50" customFormat="1" x14ac:dyDescent="0.2">
      <c r="A16" s="53" t="s">
        <v>137</v>
      </c>
      <c r="B16" s="73">
        <v>895706.16</v>
      </c>
      <c r="C16" s="116">
        <v>-7360</v>
      </c>
      <c r="D16" s="73">
        <f t="shared" si="0"/>
        <v>888346.16</v>
      </c>
      <c r="E16" s="117">
        <v>526682.56999999995</v>
      </c>
      <c r="F16" s="118">
        <v>526682.56999999995</v>
      </c>
      <c r="G16" s="75">
        <f t="shared" si="1"/>
        <v>361663.59000000008</v>
      </c>
    </row>
    <row r="17" spans="1:7" s="50" customFormat="1" x14ac:dyDescent="0.2">
      <c r="A17" s="53" t="s">
        <v>138</v>
      </c>
      <c r="B17" s="73">
        <v>7699535.9800000004</v>
      </c>
      <c r="C17" s="116">
        <v>-13291.42</v>
      </c>
      <c r="D17" s="73">
        <f t="shared" si="0"/>
        <v>7686244.5600000005</v>
      </c>
      <c r="E17" s="117">
        <v>3129363.15</v>
      </c>
      <c r="F17" s="118">
        <v>3129449.61</v>
      </c>
      <c r="G17" s="75">
        <f t="shared" si="1"/>
        <v>4556881.41</v>
      </c>
    </row>
    <row r="18" spans="1:7" s="50" customFormat="1" x14ac:dyDescent="0.2">
      <c r="A18" s="53" t="s">
        <v>139</v>
      </c>
      <c r="B18" s="73">
        <v>463366.8</v>
      </c>
      <c r="C18" s="116">
        <v>60278.74</v>
      </c>
      <c r="D18" s="73">
        <f t="shared" si="0"/>
        <v>523645.54</v>
      </c>
      <c r="E18" s="117">
        <v>311909.71000000002</v>
      </c>
      <c r="F18" s="118">
        <v>297823.5</v>
      </c>
      <c r="G18" s="75">
        <f t="shared" si="1"/>
        <v>211735.82999999996</v>
      </c>
    </row>
    <row r="19" spans="1:7" s="50" customFormat="1" x14ac:dyDescent="0.2">
      <c r="A19" s="53" t="s">
        <v>140</v>
      </c>
      <c r="B19" s="73">
        <v>3558462.59</v>
      </c>
      <c r="C19" s="116">
        <v>310128.62</v>
      </c>
      <c r="D19" s="73">
        <f t="shared" si="0"/>
        <v>3868591.21</v>
      </c>
      <c r="E19" s="117">
        <v>2618246.4300000002</v>
      </c>
      <c r="F19" s="118">
        <v>2618246.4300000002</v>
      </c>
      <c r="G19" s="75">
        <f t="shared" si="1"/>
        <v>1250344.7799999998</v>
      </c>
    </row>
    <row r="20" spans="1:7" s="50" customFormat="1" x14ac:dyDescent="0.2">
      <c r="A20" s="53" t="s">
        <v>141</v>
      </c>
      <c r="B20" s="73">
        <v>9343005.8399999999</v>
      </c>
      <c r="C20" s="116">
        <v>4283934.2</v>
      </c>
      <c r="D20" s="73">
        <f t="shared" si="0"/>
        <v>13626940.039999999</v>
      </c>
      <c r="E20" s="117">
        <v>7797217.4199999999</v>
      </c>
      <c r="F20" s="118">
        <v>7797217.4199999999</v>
      </c>
      <c r="G20" s="75">
        <f t="shared" si="1"/>
        <v>5829722.6199999992</v>
      </c>
    </row>
    <row r="21" spans="1:7" s="50" customFormat="1" x14ac:dyDescent="0.2">
      <c r="A21" s="53" t="s">
        <v>142</v>
      </c>
      <c r="B21" s="73">
        <v>6556452.7699999996</v>
      </c>
      <c r="C21" s="116">
        <v>4791005.3099999996</v>
      </c>
      <c r="D21" s="73">
        <f t="shared" si="0"/>
        <v>11347458.079999998</v>
      </c>
      <c r="E21" s="117">
        <v>4686888.68</v>
      </c>
      <c r="F21" s="118">
        <v>4686888.68</v>
      </c>
      <c r="G21" s="75">
        <f t="shared" si="1"/>
        <v>6660569.3999999985</v>
      </c>
    </row>
    <row r="22" spans="1:7" s="50" customFormat="1" x14ac:dyDescent="0.2">
      <c r="A22" s="53" t="s">
        <v>143</v>
      </c>
      <c r="B22" s="73">
        <v>7863385.25</v>
      </c>
      <c r="C22" s="116">
        <v>1197472.19</v>
      </c>
      <c r="D22" s="73">
        <f t="shared" si="0"/>
        <v>9060857.4399999995</v>
      </c>
      <c r="E22" s="117">
        <v>5365684.9400000004</v>
      </c>
      <c r="F22" s="118">
        <v>5365684.9400000004</v>
      </c>
      <c r="G22" s="75">
        <f t="shared" si="1"/>
        <v>3695172.4999999991</v>
      </c>
    </row>
    <row r="23" spans="1:7" s="50" customFormat="1" x14ac:dyDescent="0.2">
      <c r="A23" s="53" t="s">
        <v>144</v>
      </c>
      <c r="B23" s="73">
        <v>20673332.739999998</v>
      </c>
      <c r="C23" s="116">
        <v>553595.05000000005</v>
      </c>
      <c r="D23" s="73">
        <f t="shared" si="0"/>
        <v>21226927.789999999</v>
      </c>
      <c r="E23" s="117">
        <v>15668935.83</v>
      </c>
      <c r="F23" s="118">
        <v>15668935.83</v>
      </c>
      <c r="G23" s="75">
        <f t="shared" si="1"/>
        <v>5557991.959999999</v>
      </c>
    </row>
    <row r="24" spans="1:7" s="50" customFormat="1" x14ac:dyDescent="0.2">
      <c r="A24" s="53" t="s">
        <v>145</v>
      </c>
      <c r="B24" s="73">
        <v>84711851.219999999</v>
      </c>
      <c r="C24" s="116">
        <v>-1427652.76</v>
      </c>
      <c r="D24" s="73">
        <f t="shared" si="0"/>
        <v>83284198.459999993</v>
      </c>
      <c r="E24" s="117">
        <v>51491945.549999997</v>
      </c>
      <c r="F24" s="118">
        <v>51491945.549999997</v>
      </c>
      <c r="G24" s="75">
        <f t="shared" si="1"/>
        <v>31792252.909999996</v>
      </c>
    </row>
    <row r="25" spans="1:7" s="50" customFormat="1" x14ac:dyDescent="0.2">
      <c r="A25" s="53" t="s">
        <v>146</v>
      </c>
      <c r="B25" s="73">
        <v>13174282.17</v>
      </c>
      <c r="C25" s="116">
        <v>633743.07999999996</v>
      </c>
      <c r="D25" s="73">
        <f t="shared" si="0"/>
        <v>13808025.25</v>
      </c>
      <c r="E25" s="117">
        <v>8989183.5500000007</v>
      </c>
      <c r="F25" s="118">
        <v>8989183.5500000007</v>
      </c>
      <c r="G25" s="75">
        <f t="shared" si="1"/>
        <v>4818841.6999999993</v>
      </c>
    </row>
    <row r="26" spans="1:7" s="50" customFormat="1" x14ac:dyDescent="0.2">
      <c r="A26" s="53" t="s">
        <v>147</v>
      </c>
      <c r="B26" s="73">
        <v>17187853.27</v>
      </c>
      <c r="C26" s="116">
        <v>-10056781.91</v>
      </c>
      <c r="D26" s="73">
        <f t="shared" si="0"/>
        <v>7131071.3599999994</v>
      </c>
      <c r="E26" s="117">
        <v>3584977.26</v>
      </c>
      <c r="F26" s="118">
        <v>3584977.26</v>
      </c>
      <c r="G26" s="75">
        <f t="shared" si="1"/>
        <v>3546094.0999999996</v>
      </c>
    </row>
    <row r="27" spans="1:7" s="50" customFormat="1" x14ac:dyDescent="0.2">
      <c r="A27" s="53" t="s">
        <v>148</v>
      </c>
      <c r="B27" s="73">
        <v>7427814.1900000004</v>
      </c>
      <c r="C27" s="116">
        <v>-2628690.7000000002</v>
      </c>
      <c r="D27" s="73">
        <f t="shared" si="0"/>
        <v>4799123.49</v>
      </c>
      <c r="E27" s="117">
        <v>1491055.26</v>
      </c>
      <c r="F27" s="118">
        <v>1491055.26</v>
      </c>
      <c r="G27" s="75">
        <f t="shared" si="1"/>
        <v>3308068.2300000004</v>
      </c>
    </row>
    <row r="28" spans="1:7" s="50" customFormat="1" x14ac:dyDescent="0.2">
      <c r="A28" s="53" t="s">
        <v>149</v>
      </c>
      <c r="B28" s="73">
        <v>4494170.59</v>
      </c>
      <c r="C28" s="116">
        <v>3169448.67</v>
      </c>
      <c r="D28" s="73">
        <f t="shared" si="0"/>
        <v>7663619.2599999998</v>
      </c>
      <c r="E28" s="117">
        <v>4769778.8099999996</v>
      </c>
      <c r="F28" s="118">
        <v>4769778.8099999996</v>
      </c>
      <c r="G28" s="75">
        <f t="shared" si="1"/>
        <v>2893840.45</v>
      </c>
    </row>
    <row r="29" spans="1:7" s="50" customFormat="1" x14ac:dyDescent="0.2">
      <c r="A29" s="53" t="s">
        <v>150</v>
      </c>
      <c r="B29" s="73">
        <v>6492499.46</v>
      </c>
      <c r="C29" s="116">
        <v>-170210.88</v>
      </c>
      <c r="D29" s="73">
        <f t="shared" si="0"/>
        <v>6322288.5800000001</v>
      </c>
      <c r="E29" s="117">
        <v>3430931.09</v>
      </c>
      <c r="F29" s="118">
        <v>3430931.09</v>
      </c>
      <c r="G29" s="75">
        <f t="shared" si="1"/>
        <v>2891357.49</v>
      </c>
    </row>
    <row r="30" spans="1:7" s="50" customFormat="1" x14ac:dyDescent="0.2">
      <c r="A30" s="53" t="s">
        <v>151</v>
      </c>
      <c r="B30" s="73">
        <v>167084876.55000001</v>
      </c>
      <c r="C30" s="116">
        <v>4025520.3</v>
      </c>
      <c r="D30" s="73">
        <f t="shared" si="0"/>
        <v>171110396.85000002</v>
      </c>
      <c r="E30" s="117">
        <v>71996731.140000001</v>
      </c>
      <c r="F30" s="118">
        <v>72154583.939999998</v>
      </c>
      <c r="G30" s="75">
        <f t="shared" si="1"/>
        <v>99113665.710000023</v>
      </c>
    </row>
    <row r="31" spans="1:7" s="50" customFormat="1" x14ac:dyDescent="0.2">
      <c r="A31" s="53" t="s">
        <v>152</v>
      </c>
      <c r="B31" s="73">
        <v>10259537.609999999</v>
      </c>
      <c r="C31" s="116">
        <v>242299.1</v>
      </c>
      <c r="D31" s="73">
        <f t="shared" si="0"/>
        <v>10501836.709999999</v>
      </c>
      <c r="E31" s="117">
        <v>4349202.9400000004</v>
      </c>
      <c r="F31" s="118">
        <v>4349202.9400000004</v>
      </c>
      <c r="G31" s="75">
        <f t="shared" si="1"/>
        <v>6152633.7699999986</v>
      </c>
    </row>
    <row r="32" spans="1:7" s="50" customFormat="1" x14ac:dyDescent="0.2">
      <c r="A32" s="53" t="s">
        <v>153</v>
      </c>
      <c r="B32" s="73">
        <v>4230454.62</v>
      </c>
      <c r="C32" s="116">
        <v>5808288.2199999997</v>
      </c>
      <c r="D32" s="73">
        <f t="shared" si="0"/>
        <v>10038742.84</v>
      </c>
      <c r="E32" s="117">
        <v>4900870.9400000004</v>
      </c>
      <c r="F32" s="118">
        <v>4900870.9400000004</v>
      </c>
      <c r="G32" s="75">
        <f t="shared" si="1"/>
        <v>5137871.8999999994</v>
      </c>
    </row>
    <row r="33" spans="1:7" s="50" customFormat="1" x14ac:dyDescent="0.2">
      <c r="A33" s="53" t="s">
        <v>154</v>
      </c>
      <c r="B33" s="73">
        <v>2883756.93</v>
      </c>
      <c r="C33" s="116">
        <v>-142957.72</v>
      </c>
      <c r="D33" s="73">
        <f t="shared" si="0"/>
        <v>2740799.21</v>
      </c>
      <c r="E33" s="117">
        <v>1465213.55</v>
      </c>
      <c r="F33" s="118">
        <v>1479213.3</v>
      </c>
      <c r="G33" s="75">
        <f t="shared" si="1"/>
        <v>1275585.6599999999</v>
      </c>
    </row>
    <row r="34" spans="1:7" s="50" customFormat="1" x14ac:dyDescent="0.2">
      <c r="A34" s="53" t="s">
        <v>155</v>
      </c>
      <c r="B34" s="73">
        <v>5250000</v>
      </c>
      <c r="C34" s="116">
        <v>1300760</v>
      </c>
      <c r="D34" s="73">
        <f t="shared" si="0"/>
        <v>6550760</v>
      </c>
      <c r="E34" s="117">
        <v>3807522.79</v>
      </c>
      <c r="F34" s="118">
        <v>3807522.79</v>
      </c>
      <c r="G34" s="75">
        <f t="shared" si="1"/>
        <v>2743237.21</v>
      </c>
    </row>
    <row r="35" spans="1:7" s="50" customFormat="1" x14ac:dyDescent="0.2">
      <c r="A35" s="53" t="s">
        <v>156</v>
      </c>
      <c r="B35" s="73">
        <v>2838972.14</v>
      </c>
      <c r="C35" s="116">
        <v>-9787.77</v>
      </c>
      <c r="D35" s="73">
        <f t="shared" si="0"/>
        <v>2829184.37</v>
      </c>
      <c r="E35" s="117">
        <v>1781268.61</v>
      </c>
      <c r="F35" s="118">
        <v>1781268.61</v>
      </c>
      <c r="G35" s="75">
        <f t="shared" si="1"/>
        <v>1047915.76</v>
      </c>
    </row>
    <row r="36" spans="1:7" s="50" customFormat="1" x14ac:dyDescent="0.2">
      <c r="A36" s="53" t="s">
        <v>157</v>
      </c>
      <c r="B36" s="73">
        <v>1857391.9</v>
      </c>
      <c r="C36" s="116">
        <v>206882.4</v>
      </c>
      <c r="D36" s="73">
        <f t="shared" si="0"/>
        <v>2064274.2999999998</v>
      </c>
      <c r="E36" s="117">
        <v>1228148.6599999999</v>
      </c>
      <c r="F36" s="118">
        <v>1228148.6599999999</v>
      </c>
      <c r="G36" s="75">
        <f t="shared" si="1"/>
        <v>836125.6399999999</v>
      </c>
    </row>
    <row r="37" spans="1:7" s="50" customFormat="1" x14ac:dyDescent="0.2">
      <c r="A37" s="53" t="s">
        <v>158</v>
      </c>
      <c r="B37" s="73">
        <v>870336.95</v>
      </c>
      <c r="C37" s="121">
        <v>13098.47</v>
      </c>
      <c r="D37" s="73">
        <f t="shared" si="0"/>
        <v>883435.41999999993</v>
      </c>
      <c r="E37" s="117">
        <v>546348.56999999995</v>
      </c>
      <c r="F37" s="121">
        <v>546348.56999999995</v>
      </c>
      <c r="G37" s="75">
        <f t="shared" si="1"/>
        <v>337086.85</v>
      </c>
    </row>
    <row r="38" spans="1:7" s="50" customFormat="1" x14ac:dyDescent="0.2">
      <c r="A38" s="53" t="s">
        <v>159</v>
      </c>
      <c r="B38" s="73">
        <v>5455866.6799999997</v>
      </c>
      <c r="C38" s="119">
        <v>354589.04</v>
      </c>
      <c r="D38" s="73">
        <f t="shared" si="0"/>
        <v>5810455.7199999997</v>
      </c>
      <c r="E38" s="120">
        <v>3397231.75</v>
      </c>
      <c r="F38" s="121">
        <v>3397231.75</v>
      </c>
      <c r="G38" s="75">
        <f t="shared" si="1"/>
        <v>2413223.9699999997</v>
      </c>
    </row>
    <row r="39" spans="1:7" s="50" customFormat="1" x14ac:dyDescent="0.2">
      <c r="A39" s="53" t="s">
        <v>160</v>
      </c>
      <c r="B39" s="73">
        <v>33571040.170000002</v>
      </c>
      <c r="C39" s="119">
        <v>617816.81000000006</v>
      </c>
      <c r="D39" s="73">
        <f t="shared" si="0"/>
        <v>34188856.980000004</v>
      </c>
      <c r="E39" s="120">
        <v>23938153.25</v>
      </c>
      <c r="F39" s="121">
        <v>23780300.449999999</v>
      </c>
      <c r="G39" s="75">
        <f t="shared" si="1"/>
        <v>10250703.730000004</v>
      </c>
    </row>
    <row r="40" spans="1:7" s="50" customFormat="1" x14ac:dyDescent="0.2">
      <c r="A40" s="53" t="s">
        <v>161</v>
      </c>
      <c r="B40" s="73">
        <v>3529365.37</v>
      </c>
      <c r="C40" s="119">
        <v>481879.37</v>
      </c>
      <c r="D40" s="73">
        <f t="shared" si="0"/>
        <v>4011244.74</v>
      </c>
      <c r="E40" s="120">
        <v>2810947.14</v>
      </c>
      <c r="F40" s="121">
        <v>2810947.14</v>
      </c>
      <c r="G40" s="75">
        <f t="shared" si="1"/>
        <v>1200297.6000000001</v>
      </c>
    </row>
    <row r="41" spans="1:7" s="50" customFormat="1" x14ac:dyDescent="0.2">
      <c r="A41" s="53" t="s">
        <v>162</v>
      </c>
      <c r="B41" s="73">
        <v>19522669.239999998</v>
      </c>
      <c r="C41" s="119">
        <v>14776468.02</v>
      </c>
      <c r="D41" s="73">
        <f t="shared" si="0"/>
        <v>34299137.259999998</v>
      </c>
      <c r="E41" s="120">
        <v>30019357.640000001</v>
      </c>
      <c r="F41" s="121">
        <v>30019357.640000001</v>
      </c>
      <c r="G41" s="75">
        <f t="shared" si="1"/>
        <v>4279779.6199999973</v>
      </c>
    </row>
    <row r="42" spans="1:7" s="50" customFormat="1" x14ac:dyDescent="0.2">
      <c r="A42" s="53" t="s">
        <v>163</v>
      </c>
      <c r="B42" s="73">
        <v>1601775.68</v>
      </c>
      <c r="C42" s="119">
        <v>-185043.18</v>
      </c>
      <c r="D42" s="73">
        <f t="shared" si="0"/>
        <v>1416732.5</v>
      </c>
      <c r="E42" s="120">
        <v>718940.81</v>
      </c>
      <c r="F42" s="121">
        <v>718940.81</v>
      </c>
      <c r="G42" s="75">
        <f t="shared" si="1"/>
        <v>697791.69</v>
      </c>
    </row>
    <row r="43" spans="1:7" s="50" customFormat="1" x14ac:dyDescent="0.2">
      <c r="A43" s="53" t="s">
        <v>164</v>
      </c>
      <c r="B43" s="73">
        <v>10512116.74</v>
      </c>
      <c r="C43" s="119">
        <v>-438293.45</v>
      </c>
      <c r="D43" s="73">
        <f t="shared" si="0"/>
        <v>10073823.290000001</v>
      </c>
      <c r="E43" s="120">
        <v>7122277.2300000004</v>
      </c>
      <c r="F43" s="121">
        <v>7122277.2300000004</v>
      </c>
      <c r="G43" s="75">
        <f t="shared" si="1"/>
        <v>2951546.0600000005</v>
      </c>
    </row>
    <row r="44" spans="1:7" s="50" customFormat="1" x14ac:dyDescent="0.2">
      <c r="A44" s="53" t="s">
        <v>165</v>
      </c>
      <c r="B44" s="73">
        <v>3074561.58</v>
      </c>
      <c r="C44" s="119">
        <v>1245103.32</v>
      </c>
      <c r="D44" s="73">
        <f t="shared" si="0"/>
        <v>4319664.9000000004</v>
      </c>
      <c r="E44" s="120">
        <v>2845562.85</v>
      </c>
      <c r="F44" s="121">
        <v>2845562.85</v>
      </c>
      <c r="G44" s="75">
        <f t="shared" si="1"/>
        <v>1474102.0500000003</v>
      </c>
    </row>
    <row r="45" spans="1:7" s="50" customFormat="1" x14ac:dyDescent="0.2">
      <c r="A45" s="53" t="s">
        <v>166</v>
      </c>
      <c r="B45" s="73">
        <v>1004983.06</v>
      </c>
      <c r="C45" s="119">
        <v>106682.02</v>
      </c>
      <c r="D45" s="73">
        <f t="shared" si="0"/>
        <v>1111665.08</v>
      </c>
      <c r="E45" s="120">
        <v>608470.98</v>
      </c>
      <c r="F45" s="121">
        <v>608470.98</v>
      </c>
      <c r="G45" s="75">
        <f t="shared" si="1"/>
        <v>503194.10000000009</v>
      </c>
    </row>
    <row r="46" spans="1:7" s="50" customFormat="1" x14ac:dyDescent="0.2">
      <c r="A46" s="53" t="s">
        <v>167</v>
      </c>
      <c r="B46" s="73">
        <v>22999999.989999998</v>
      </c>
      <c r="C46" s="119">
        <v>130000</v>
      </c>
      <c r="D46" s="73">
        <f t="shared" si="0"/>
        <v>23129999.989999998</v>
      </c>
      <c r="E46" s="120">
        <v>17249999.940000001</v>
      </c>
      <c r="F46" s="121">
        <v>17249999.940000001</v>
      </c>
      <c r="G46" s="75">
        <f t="shared" si="1"/>
        <v>5880000.049999997</v>
      </c>
    </row>
    <row r="47" spans="1:7" x14ac:dyDescent="0.2">
      <c r="A47" s="53" t="s">
        <v>168</v>
      </c>
      <c r="B47" s="73">
        <v>1900000.61</v>
      </c>
      <c r="C47" s="119">
        <v>0</v>
      </c>
      <c r="D47" s="73">
        <f t="shared" si="0"/>
        <v>1900000.61</v>
      </c>
      <c r="E47" s="120">
        <v>1424999.97</v>
      </c>
      <c r="F47" s="121">
        <v>1424999.97</v>
      </c>
      <c r="G47" s="75">
        <f t="shared" si="1"/>
        <v>475000.64000000013</v>
      </c>
    </row>
    <row r="48" spans="1:7" x14ac:dyDescent="0.2">
      <c r="A48" s="53" t="s">
        <v>169</v>
      </c>
      <c r="B48" s="73">
        <v>1000000</v>
      </c>
      <c r="C48" s="119">
        <v>-922756.94</v>
      </c>
      <c r="D48" s="73">
        <f t="shared" si="0"/>
        <v>77243.060000000056</v>
      </c>
      <c r="E48" s="75">
        <v>0</v>
      </c>
      <c r="F48" s="75">
        <v>0</v>
      </c>
      <c r="G48" s="75">
        <f t="shared" si="1"/>
        <v>77243.060000000056</v>
      </c>
    </row>
    <row r="49" spans="1:7" x14ac:dyDescent="0.2">
      <c r="A49" s="29"/>
      <c r="B49" s="7"/>
      <c r="C49" s="7"/>
      <c r="D49" s="7"/>
      <c r="E49" s="7"/>
      <c r="F49" s="7"/>
      <c r="G49" s="7"/>
    </row>
    <row r="50" spans="1:7" x14ac:dyDescent="0.2">
      <c r="A50" s="30" t="s">
        <v>82</v>
      </c>
      <c r="B50" s="54">
        <f>SUM(B7:B49)</f>
        <v>528261041.86000007</v>
      </c>
      <c r="C50" s="74">
        <f>SUM(C7:C49)</f>
        <v>60702916.850000001</v>
      </c>
      <c r="D50" s="54">
        <f t="shared" ref="D50:G50" si="2">SUM(D7:D49)</f>
        <v>588963958.71000004</v>
      </c>
      <c r="E50" s="54">
        <f t="shared" si="2"/>
        <v>342924603.49000007</v>
      </c>
      <c r="F50" s="54">
        <f t="shared" si="2"/>
        <v>342924603.49000007</v>
      </c>
      <c r="G50" s="54">
        <f t="shared" si="2"/>
        <v>246039355.22000003</v>
      </c>
    </row>
    <row r="53" spans="1:7" ht="45" customHeight="1" x14ac:dyDescent="0.2">
      <c r="A53" s="143" t="s">
        <v>172</v>
      </c>
      <c r="B53" s="144"/>
      <c r="C53" s="144"/>
      <c r="D53" s="144"/>
      <c r="E53" s="144"/>
      <c r="F53" s="144"/>
      <c r="G53" s="145"/>
    </row>
    <row r="55" spans="1:7" x14ac:dyDescent="0.2">
      <c r="A55" s="22"/>
      <c r="B55" s="25" t="s">
        <v>0</v>
      </c>
      <c r="C55" s="26"/>
      <c r="D55" s="26"/>
      <c r="E55" s="26"/>
      <c r="F55" s="27"/>
      <c r="G55" s="141" t="s">
        <v>7</v>
      </c>
    </row>
    <row r="56" spans="1:7" ht="22.5" x14ac:dyDescent="0.2">
      <c r="A56" s="23" t="s">
        <v>1</v>
      </c>
      <c r="B56" s="3" t="s">
        <v>2</v>
      </c>
      <c r="C56" s="3" t="s">
        <v>3</v>
      </c>
      <c r="D56" s="3" t="s">
        <v>4</v>
      </c>
      <c r="E56" s="3" t="s">
        <v>5</v>
      </c>
      <c r="F56" s="3" t="s">
        <v>6</v>
      </c>
      <c r="G56" s="142"/>
    </row>
    <row r="57" spans="1:7" x14ac:dyDescent="0.2">
      <c r="A57" s="24"/>
      <c r="B57" s="4">
        <v>1</v>
      </c>
      <c r="C57" s="4">
        <v>2</v>
      </c>
      <c r="D57" s="4" t="s">
        <v>8</v>
      </c>
      <c r="E57" s="4">
        <v>4</v>
      </c>
      <c r="F57" s="4">
        <v>5</v>
      </c>
      <c r="G57" s="4" t="s">
        <v>9</v>
      </c>
    </row>
    <row r="58" spans="1:7" x14ac:dyDescent="0.2">
      <c r="A58" s="13"/>
      <c r="B58" s="14"/>
      <c r="C58" s="14"/>
      <c r="D58" s="14"/>
      <c r="E58" s="14"/>
      <c r="F58" s="14"/>
      <c r="G58" s="14"/>
    </row>
    <row r="59" spans="1:7" x14ac:dyDescent="0.2">
      <c r="A59" s="29" t="s">
        <v>86</v>
      </c>
      <c r="B59" s="64">
        <v>0</v>
      </c>
      <c r="C59" s="64">
        <v>0</v>
      </c>
      <c r="D59" s="64">
        <v>0</v>
      </c>
      <c r="E59" s="64">
        <v>0</v>
      </c>
      <c r="F59" s="64">
        <v>0</v>
      </c>
      <c r="G59" s="64">
        <v>0</v>
      </c>
    </row>
    <row r="60" spans="1:7" x14ac:dyDescent="0.2">
      <c r="A60" s="29" t="s">
        <v>87</v>
      </c>
      <c r="B60" s="64">
        <v>0</v>
      </c>
      <c r="C60" s="64">
        <v>0</v>
      </c>
      <c r="D60" s="64">
        <v>0</v>
      </c>
      <c r="E60" s="64">
        <v>0</v>
      </c>
      <c r="F60" s="64">
        <v>0</v>
      </c>
      <c r="G60" s="64">
        <v>0</v>
      </c>
    </row>
    <row r="61" spans="1:7" x14ac:dyDescent="0.2">
      <c r="A61" s="29" t="s">
        <v>88</v>
      </c>
      <c r="B61" s="64">
        <v>0</v>
      </c>
      <c r="C61" s="64">
        <v>0</v>
      </c>
      <c r="D61" s="64">
        <v>0</v>
      </c>
      <c r="E61" s="64">
        <v>0</v>
      </c>
      <c r="F61" s="64">
        <v>0</v>
      </c>
      <c r="G61" s="64">
        <v>0</v>
      </c>
    </row>
    <row r="62" spans="1:7" x14ac:dyDescent="0.2">
      <c r="A62" s="29" t="s">
        <v>89</v>
      </c>
      <c r="B62" s="64">
        <v>0</v>
      </c>
      <c r="C62" s="64">
        <v>0</v>
      </c>
      <c r="D62" s="64">
        <v>0</v>
      </c>
      <c r="E62" s="64">
        <v>0</v>
      </c>
      <c r="F62" s="64">
        <v>0</v>
      </c>
      <c r="G62" s="64">
        <v>0</v>
      </c>
    </row>
    <row r="63" spans="1:7" x14ac:dyDescent="0.2">
      <c r="A63" s="2"/>
      <c r="B63" s="16"/>
      <c r="C63" s="16"/>
      <c r="D63" s="16"/>
      <c r="E63" s="16"/>
      <c r="F63" s="16"/>
      <c r="G63" s="16"/>
    </row>
    <row r="64" spans="1:7" x14ac:dyDescent="0.2">
      <c r="A64" s="30" t="s">
        <v>82</v>
      </c>
      <c r="B64" s="67">
        <f>SUM(B59:B63)</f>
        <v>0</v>
      </c>
      <c r="C64" s="67">
        <f t="shared" ref="C64:G64" si="3">SUM(C59:C63)</f>
        <v>0</v>
      </c>
      <c r="D64" s="67">
        <f t="shared" si="3"/>
        <v>0</v>
      </c>
      <c r="E64" s="67">
        <f t="shared" si="3"/>
        <v>0</v>
      </c>
      <c r="F64" s="67">
        <f t="shared" si="3"/>
        <v>0</v>
      </c>
      <c r="G64" s="67">
        <f t="shared" si="3"/>
        <v>0</v>
      </c>
    </row>
    <row r="67" spans="1:7" ht="45" customHeight="1" x14ac:dyDescent="0.2">
      <c r="A67" s="143" t="s">
        <v>173</v>
      </c>
      <c r="B67" s="144"/>
      <c r="C67" s="144"/>
      <c r="D67" s="144"/>
      <c r="E67" s="144"/>
      <c r="F67" s="144"/>
      <c r="G67" s="145"/>
    </row>
    <row r="68" spans="1:7" x14ac:dyDescent="0.2">
      <c r="A68" s="22"/>
      <c r="B68" s="25" t="s">
        <v>0</v>
      </c>
      <c r="C68" s="26"/>
      <c r="D68" s="26"/>
      <c r="E68" s="26"/>
      <c r="F68" s="27"/>
      <c r="G68" s="141" t="s">
        <v>7</v>
      </c>
    </row>
    <row r="69" spans="1:7" ht="22.5" x14ac:dyDescent="0.2">
      <c r="A69" s="23" t="s">
        <v>1</v>
      </c>
      <c r="B69" s="3" t="s">
        <v>2</v>
      </c>
      <c r="C69" s="3" t="s">
        <v>3</v>
      </c>
      <c r="D69" s="3" t="s">
        <v>4</v>
      </c>
      <c r="E69" s="3" t="s">
        <v>5</v>
      </c>
      <c r="F69" s="3" t="s">
        <v>6</v>
      </c>
      <c r="G69" s="142"/>
    </row>
    <row r="70" spans="1:7" x14ac:dyDescent="0.2">
      <c r="A70" s="24"/>
      <c r="B70" s="4">
        <v>1</v>
      </c>
      <c r="C70" s="4">
        <v>2</v>
      </c>
      <c r="D70" s="4" t="s">
        <v>8</v>
      </c>
      <c r="E70" s="4">
        <v>4</v>
      </c>
      <c r="F70" s="4">
        <v>5</v>
      </c>
      <c r="G70" s="4" t="s">
        <v>9</v>
      </c>
    </row>
    <row r="71" spans="1:7" x14ac:dyDescent="0.2">
      <c r="A71" s="13"/>
      <c r="B71" s="14"/>
      <c r="C71" s="14"/>
      <c r="D71" s="14"/>
      <c r="E71" s="14"/>
      <c r="F71" s="14"/>
      <c r="G71" s="14"/>
    </row>
    <row r="72" spans="1:7" ht="22.5" x14ac:dyDescent="0.2">
      <c r="A72" s="31" t="s">
        <v>90</v>
      </c>
      <c r="B72" s="55">
        <v>0</v>
      </c>
      <c r="C72" s="76">
        <v>0</v>
      </c>
      <c r="D72" s="55">
        <f>B72+C72</f>
        <v>0</v>
      </c>
      <c r="E72" s="77">
        <v>0</v>
      </c>
      <c r="F72" s="77">
        <v>0</v>
      </c>
      <c r="G72" s="55">
        <f>D72-E72</f>
        <v>0</v>
      </c>
    </row>
    <row r="73" spans="1:7" x14ac:dyDescent="0.2">
      <c r="A73" s="31"/>
      <c r="B73" s="15"/>
      <c r="C73" s="15"/>
      <c r="D73" s="15"/>
      <c r="E73" s="15"/>
      <c r="F73" s="15"/>
      <c r="G73" s="15"/>
    </row>
    <row r="74" spans="1:7" x14ac:dyDescent="0.2">
      <c r="A74" s="31" t="s">
        <v>91</v>
      </c>
      <c r="B74" s="57">
        <v>0</v>
      </c>
      <c r="C74" s="57">
        <v>0</v>
      </c>
      <c r="D74" s="57">
        <v>0</v>
      </c>
      <c r="E74" s="57">
        <v>0</v>
      </c>
      <c r="F74" s="57">
        <v>0</v>
      </c>
      <c r="G74" s="57">
        <v>0</v>
      </c>
    </row>
    <row r="75" spans="1:7" x14ac:dyDescent="0.2">
      <c r="A75" s="31"/>
      <c r="B75" s="15"/>
      <c r="C75" s="15"/>
      <c r="D75" s="15"/>
      <c r="E75" s="15"/>
      <c r="F75" s="15"/>
      <c r="G75" s="15"/>
    </row>
    <row r="76" spans="1:7" ht="22.5" x14ac:dyDescent="0.2">
      <c r="A76" s="31" t="s">
        <v>92</v>
      </c>
      <c r="B76" s="57">
        <v>0</v>
      </c>
      <c r="C76" s="57">
        <v>0</v>
      </c>
      <c r="D76" s="57">
        <v>0</v>
      </c>
      <c r="E76" s="57">
        <v>0</v>
      </c>
      <c r="F76" s="57">
        <v>0</v>
      </c>
      <c r="G76" s="57">
        <v>0</v>
      </c>
    </row>
    <row r="77" spans="1:7" x14ac:dyDescent="0.2">
      <c r="A77" s="31"/>
      <c r="B77" s="15"/>
      <c r="C77" s="15"/>
      <c r="D77" s="15"/>
      <c r="E77" s="15"/>
      <c r="F77" s="15"/>
      <c r="G77" s="15"/>
    </row>
    <row r="78" spans="1:7" ht="22.5" x14ac:dyDescent="0.2">
      <c r="A78" s="31" t="s">
        <v>93</v>
      </c>
      <c r="B78" s="57">
        <v>0</v>
      </c>
      <c r="C78" s="57">
        <v>0</v>
      </c>
      <c r="D78" s="57">
        <v>0</v>
      </c>
      <c r="E78" s="57">
        <v>0</v>
      </c>
      <c r="F78" s="57">
        <v>0</v>
      </c>
      <c r="G78" s="57">
        <v>0</v>
      </c>
    </row>
    <row r="79" spans="1:7" x14ac:dyDescent="0.2">
      <c r="A79" s="31"/>
      <c r="B79" s="15"/>
      <c r="C79" s="15"/>
      <c r="D79" s="15"/>
      <c r="E79" s="15"/>
      <c r="F79" s="15"/>
      <c r="G79" s="15"/>
    </row>
    <row r="80" spans="1:7" ht="22.5" x14ac:dyDescent="0.2">
      <c r="A80" s="31" t="s">
        <v>94</v>
      </c>
      <c r="B80" s="57">
        <v>0</v>
      </c>
      <c r="C80" s="57">
        <v>0</v>
      </c>
      <c r="D80" s="57">
        <v>0</v>
      </c>
      <c r="E80" s="57">
        <v>0</v>
      </c>
      <c r="F80" s="57">
        <v>0</v>
      </c>
      <c r="G80" s="57">
        <v>0</v>
      </c>
    </row>
    <row r="81" spans="1:7" x14ac:dyDescent="0.2">
      <c r="A81" s="31"/>
      <c r="B81" s="15"/>
      <c r="C81" s="15"/>
      <c r="D81" s="15"/>
      <c r="E81" s="15"/>
      <c r="F81" s="15"/>
      <c r="G81" s="15"/>
    </row>
    <row r="82" spans="1:7" ht="22.5" x14ac:dyDescent="0.2">
      <c r="A82" s="31" t="s">
        <v>95</v>
      </c>
      <c r="B82" s="57">
        <v>0</v>
      </c>
      <c r="C82" s="57">
        <v>0</v>
      </c>
      <c r="D82" s="57">
        <v>0</v>
      </c>
      <c r="E82" s="57">
        <v>0</v>
      </c>
      <c r="F82" s="57">
        <v>0</v>
      </c>
      <c r="G82" s="57">
        <v>0</v>
      </c>
    </row>
    <row r="83" spans="1:7" x14ac:dyDescent="0.2">
      <c r="A83" s="31"/>
      <c r="B83" s="15"/>
      <c r="C83" s="15"/>
      <c r="D83" s="15"/>
      <c r="E83" s="15"/>
      <c r="F83" s="15"/>
      <c r="G83" s="15"/>
    </row>
    <row r="84" spans="1:7" x14ac:dyDescent="0.2">
      <c r="A84" s="31" t="s">
        <v>96</v>
      </c>
      <c r="B84" s="57">
        <v>0</v>
      </c>
      <c r="C84" s="57">
        <v>0</v>
      </c>
      <c r="D84" s="57">
        <v>0</v>
      </c>
      <c r="E84" s="57">
        <v>0</v>
      </c>
      <c r="F84" s="57">
        <v>0</v>
      </c>
      <c r="G84" s="57">
        <v>0</v>
      </c>
    </row>
    <row r="85" spans="1:7" x14ac:dyDescent="0.2">
      <c r="A85" s="32"/>
      <c r="B85" s="16"/>
      <c r="C85" s="16"/>
      <c r="D85" s="16"/>
      <c r="E85" s="16"/>
      <c r="F85" s="16"/>
      <c r="G85" s="16"/>
    </row>
    <row r="86" spans="1:7" x14ac:dyDescent="0.2">
      <c r="A86" s="21" t="s">
        <v>82</v>
      </c>
      <c r="B86" s="56">
        <f>SUM(B72:B85)</f>
        <v>0</v>
      </c>
      <c r="C86" s="78">
        <f t="shared" ref="C86:G86" si="4">SUM(C72:C85)</f>
        <v>0</v>
      </c>
      <c r="D86" s="78">
        <f t="shared" si="4"/>
        <v>0</v>
      </c>
      <c r="E86" s="78">
        <f t="shared" si="4"/>
        <v>0</v>
      </c>
      <c r="F86" s="78">
        <f t="shared" si="4"/>
        <v>0</v>
      </c>
      <c r="G86" s="78">
        <f t="shared" si="4"/>
        <v>0</v>
      </c>
    </row>
  </sheetData>
  <sheetProtection formatCells="0" formatColumns="0" formatRows="0" insertRows="0" deleteRows="0" autoFilter="0"/>
  <mergeCells count="6">
    <mergeCell ref="G3:G4"/>
    <mergeCell ref="G55:G56"/>
    <mergeCell ref="G68:G69"/>
    <mergeCell ref="A1:G1"/>
    <mergeCell ref="A53:G53"/>
    <mergeCell ref="A67:G67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showGridLines="0" workbookViewId="0">
      <selection activeCell="A12" sqref="A12"/>
    </sheetView>
  </sheetViews>
  <sheetFormatPr baseColWidth="10" defaultColWidth="12" defaultRowHeight="11.25" x14ac:dyDescent="0.2"/>
  <cols>
    <col min="1" max="1" width="65.83203125" style="1" customWidth="1"/>
    <col min="2" max="7" width="18.33203125" style="1" customWidth="1"/>
    <col min="8" max="16384" width="12" style="1"/>
  </cols>
  <sheetData>
    <row r="1" spans="1:7" ht="45" customHeight="1" x14ac:dyDescent="0.2">
      <c r="A1" s="143" t="s">
        <v>176</v>
      </c>
      <c r="B1" s="146"/>
      <c r="C1" s="146"/>
      <c r="D1" s="146"/>
      <c r="E1" s="146"/>
      <c r="F1" s="146"/>
      <c r="G1" s="147"/>
    </row>
    <row r="2" spans="1:7" x14ac:dyDescent="0.2">
      <c r="A2" s="22"/>
      <c r="B2" s="25" t="s">
        <v>0</v>
      </c>
      <c r="C2" s="26"/>
      <c r="D2" s="26"/>
      <c r="E2" s="26"/>
      <c r="F2" s="27"/>
      <c r="G2" s="141" t="s">
        <v>7</v>
      </c>
    </row>
    <row r="3" spans="1:7" ht="24.95" customHeight="1" x14ac:dyDescent="0.2">
      <c r="A3" s="2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142"/>
    </row>
    <row r="4" spans="1:7" x14ac:dyDescent="0.2">
      <c r="A4" s="24"/>
      <c r="B4" s="4">
        <v>1</v>
      </c>
      <c r="C4" s="4">
        <v>2</v>
      </c>
      <c r="D4" s="4" t="s">
        <v>8</v>
      </c>
      <c r="E4" s="4">
        <v>4</v>
      </c>
      <c r="F4" s="4">
        <v>5</v>
      </c>
      <c r="G4" s="4" t="s">
        <v>9</v>
      </c>
    </row>
    <row r="5" spans="1:7" x14ac:dyDescent="0.2">
      <c r="A5" s="20"/>
      <c r="B5" s="5"/>
      <c r="C5" s="5"/>
      <c r="D5" s="5"/>
      <c r="E5" s="5"/>
      <c r="F5" s="5"/>
      <c r="G5" s="5"/>
    </row>
    <row r="6" spans="1:7" x14ac:dyDescent="0.2">
      <c r="A6" s="18" t="s">
        <v>97</v>
      </c>
      <c r="B6" s="59">
        <f t="shared" ref="B6:G6" si="0">SUM(B7:B14)</f>
        <v>183588743.58000001</v>
      </c>
      <c r="C6" s="66">
        <f t="shared" si="0"/>
        <v>23776831.789999999</v>
      </c>
      <c r="D6" s="66">
        <f t="shared" si="0"/>
        <v>207365575.37</v>
      </c>
      <c r="E6" s="66">
        <f t="shared" si="0"/>
        <v>125985368.7</v>
      </c>
      <c r="F6" s="66">
        <f t="shared" si="0"/>
        <v>125985368.7</v>
      </c>
      <c r="G6" s="66">
        <f t="shared" si="0"/>
        <v>81380206.670000017</v>
      </c>
    </row>
    <row r="7" spans="1:7" x14ac:dyDescent="0.2">
      <c r="A7" s="28" t="s">
        <v>98</v>
      </c>
      <c r="B7" s="58">
        <v>11599428.4</v>
      </c>
      <c r="C7" s="122">
        <v>-20335.78</v>
      </c>
      <c r="D7" s="58">
        <f>B7+C7</f>
        <v>11579092.620000001</v>
      </c>
      <c r="E7" s="126">
        <v>7542388.7400000002</v>
      </c>
      <c r="F7" s="127">
        <v>7542388.7400000002</v>
      </c>
      <c r="G7" s="58">
        <f>D7-E7</f>
        <v>4036703.8800000008</v>
      </c>
    </row>
    <row r="8" spans="1:7" x14ac:dyDescent="0.2">
      <c r="A8" s="28" t="s">
        <v>99</v>
      </c>
      <c r="B8" s="58">
        <v>0</v>
      </c>
      <c r="C8" s="122">
        <v>0</v>
      </c>
      <c r="D8" s="79">
        <f t="shared" ref="D8:D14" si="1">B8+C8</f>
        <v>0</v>
      </c>
      <c r="E8" s="126">
        <v>0</v>
      </c>
      <c r="F8" s="127">
        <v>0</v>
      </c>
      <c r="G8" s="80">
        <f t="shared" ref="G8:G14" si="2">D8-E8</f>
        <v>0</v>
      </c>
    </row>
    <row r="9" spans="1:7" x14ac:dyDescent="0.2">
      <c r="A9" s="28" t="s">
        <v>100</v>
      </c>
      <c r="B9" s="58">
        <v>25000173.93</v>
      </c>
      <c r="C9" s="122">
        <v>27251739.199999999</v>
      </c>
      <c r="D9" s="79">
        <f t="shared" si="1"/>
        <v>52251913.129999995</v>
      </c>
      <c r="E9" s="126">
        <v>35522896.729999997</v>
      </c>
      <c r="F9" s="127">
        <v>35368810.270000003</v>
      </c>
      <c r="G9" s="80">
        <f t="shared" si="2"/>
        <v>16729016.399999999</v>
      </c>
    </row>
    <row r="10" spans="1:7" x14ac:dyDescent="0.2">
      <c r="A10" s="28" t="s">
        <v>101</v>
      </c>
      <c r="B10" s="58">
        <v>0</v>
      </c>
      <c r="C10" s="122">
        <v>0</v>
      </c>
      <c r="D10" s="79">
        <f t="shared" si="1"/>
        <v>0</v>
      </c>
      <c r="E10" s="126">
        <v>0</v>
      </c>
      <c r="F10" s="127">
        <v>0</v>
      </c>
      <c r="G10" s="80">
        <f t="shared" si="2"/>
        <v>0</v>
      </c>
    </row>
    <row r="11" spans="1:7" x14ac:dyDescent="0.2">
      <c r="A11" s="28" t="s">
        <v>102</v>
      </c>
      <c r="B11" s="58">
        <v>29685007.199999999</v>
      </c>
      <c r="C11" s="122">
        <v>-3228675.02</v>
      </c>
      <c r="D11" s="79">
        <f t="shared" si="1"/>
        <v>26456332.18</v>
      </c>
      <c r="E11" s="126">
        <v>13583547.939999999</v>
      </c>
      <c r="F11" s="127">
        <v>13583547.939999999</v>
      </c>
      <c r="G11" s="80">
        <f t="shared" si="2"/>
        <v>12872784.24</v>
      </c>
    </row>
    <row r="12" spans="1:7" x14ac:dyDescent="0.2">
      <c r="A12" s="28" t="s">
        <v>103</v>
      </c>
      <c r="B12" s="58">
        <v>0</v>
      </c>
      <c r="C12" s="122">
        <v>0</v>
      </c>
      <c r="D12" s="79">
        <f t="shared" si="1"/>
        <v>0</v>
      </c>
      <c r="E12" s="126">
        <v>0</v>
      </c>
      <c r="F12" s="127">
        <v>0</v>
      </c>
      <c r="G12" s="80">
        <f t="shared" si="2"/>
        <v>0</v>
      </c>
    </row>
    <row r="13" spans="1:7" x14ac:dyDescent="0.2">
      <c r="A13" s="28" t="s">
        <v>104</v>
      </c>
      <c r="B13" s="58">
        <v>112085669.37</v>
      </c>
      <c r="C13" s="122">
        <v>-3807201.1</v>
      </c>
      <c r="D13" s="79">
        <f t="shared" si="1"/>
        <v>108278468.27000001</v>
      </c>
      <c r="E13" s="126">
        <v>63610492.25</v>
      </c>
      <c r="F13" s="127">
        <v>63610578.710000001</v>
      </c>
      <c r="G13" s="80">
        <f t="shared" si="2"/>
        <v>44667976.020000011</v>
      </c>
    </row>
    <row r="14" spans="1:7" x14ac:dyDescent="0.2">
      <c r="A14" s="28" t="s">
        <v>37</v>
      </c>
      <c r="B14" s="58">
        <v>5218464.68</v>
      </c>
      <c r="C14" s="122">
        <v>3581304.49</v>
      </c>
      <c r="D14" s="79">
        <f t="shared" si="1"/>
        <v>8799769.1699999999</v>
      </c>
      <c r="E14" s="126">
        <v>5726043.04</v>
      </c>
      <c r="F14" s="127">
        <v>5880043.04</v>
      </c>
      <c r="G14" s="80">
        <f t="shared" si="2"/>
        <v>3073726.13</v>
      </c>
    </row>
    <row r="15" spans="1:7" x14ac:dyDescent="0.2">
      <c r="A15" s="19"/>
      <c r="B15" s="6"/>
      <c r="C15" s="6"/>
      <c r="D15" s="6"/>
      <c r="E15" s="6"/>
      <c r="F15" s="6"/>
      <c r="G15" s="6"/>
    </row>
    <row r="16" spans="1:7" x14ac:dyDescent="0.2">
      <c r="A16" s="18" t="s">
        <v>105</v>
      </c>
      <c r="B16" s="61">
        <f t="shared" ref="B16:G16" si="3">SUM(B17:B23)</f>
        <v>296993894.48000002</v>
      </c>
      <c r="C16" s="66">
        <f t="shared" si="3"/>
        <v>39866989.189999998</v>
      </c>
      <c r="D16" s="66">
        <f t="shared" si="3"/>
        <v>336860883.66999996</v>
      </c>
      <c r="E16" s="66">
        <f t="shared" si="3"/>
        <v>189225177.47999999</v>
      </c>
      <c r="F16" s="66">
        <f t="shared" si="3"/>
        <v>189225177.48000002</v>
      </c>
      <c r="G16" s="66">
        <f t="shared" si="3"/>
        <v>147635706.19</v>
      </c>
    </row>
    <row r="17" spans="1:7" x14ac:dyDescent="0.2">
      <c r="A17" s="28" t="s">
        <v>106</v>
      </c>
      <c r="B17" s="60">
        <v>39571040.170000002</v>
      </c>
      <c r="C17" s="123">
        <v>74648.039999999994</v>
      </c>
      <c r="D17" s="81">
        <f t="shared" ref="D17:D23" si="4">B17+C17</f>
        <v>39645688.210000001</v>
      </c>
      <c r="E17" s="128">
        <v>24858367.010000002</v>
      </c>
      <c r="F17" s="129">
        <v>24700514.210000001</v>
      </c>
      <c r="G17" s="82">
        <f t="shared" ref="G17:G23" si="5">D17-E17</f>
        <v>14787321.199999999</v>
      </c>
    </row>
    <row r="18" spans="1:7" x14ac:dyDescent="0.2">
      <c r="A18" s="28" t="s">
        <v>107</v>
      </c>
      <c r="B18" s="60">
        <v>218359712.81</v>
      </c>
      <c r="C18" s="123">
        <v>29684055.140000001</v>
      </c>
      <c r="D18" s="81">
        <f t="shared" si="4"/>
        <v>248043767.94999999</v>
      </c>
      <c r="E18" s="128">
        <v>133053433.38</v>
      </c>
      <c r="F18" s="129">
        <v>133211286.18000001</v>
      </c>
      <c r="G18" s="82">
        <f t="shared" si="5"/>
        <v>114990334.56999999</v>
      </c>
    </row>
    <row r="19" spans="1:7" x14ac:dyDescent="0.2">
      <c r="A19" s="28" t="s">
        <v>108</v>
      </c>
      <c r="B19" s="60">
        <v>0</v>
      </c>
      <c r="C19" s="123">
        <v>0</v>
      </c>
      <c r="D19" s="81">
        <f t="shared" si="4"/>
        <v>0</v>
      </c>
      <c r="E19" s="128">
        <v>0</v>
      </c>
      <c r="F19" s="129">
        <v>0</v>
      </c>
      <c r="G19" s="82">
        <f t="shared" si="5"/>
        <v>0</v>
      </c>
    </row>
    <row r="20" spans="1:7" x14ac:dyDescent="0.2">
      <c r="A20" s="28" t="s">
        <v>109</v>
      </c>
      <c r="B20" s="60">
        <v>9386670.0500000007</v>
      </c>
      <c r="C20" s="123">
        <v>2999237.79</v>
      </c>
      <c r="D20" s="81">
        <f t="shared" si="4"/>
        <v>12385907.84</v>
      </c>
      <c r="E20" s="128">
        <v>6747059.9000000004</v>
      </c>
      <c r="F20" s="129">
        <v>6747059.9000000004</v>
      </c>
      <c r="G20" s="82">
        <f t="shared" si="5"/>
        <v>5638847.9399999995</v>
      </c>
    </row>
    <row r="21" spans="1:7" x14ac:dyDescent="0.2">
      <c r="A21" s="28" t="s">
        <v>110</v>
      </c>
      <c r="B21" s="60">
        <v>1600000</v>
      </c>
      <c r="C21" s="123">
        <v>0</v>
      </c>
      <c r="D21" s="81">
        <f t="shared" si="4"/>
        <v>1600000</v>
      </c>
      <c r="E21" s="128">
        <v>1453650</v>
      </c>
      <c r="F21" s="129">
        <v>1453650</v>
      </c>
      <c r="G21" s="82">
        <f t="shared" si="5"/>
        <v>146350</v>
      </c>
    </row>
    <row r="22" spans="1:7" x14ac:dyDescent="0.2">
      <c r="A22" s="28" t="s">
        <v>111</v>
      </c>
      <c r="B22" s="60">
        <v>28076471.449999999</v>
      </c>
      <c r="C22" s="123">
        <v>7109048.2199999997</v>
      </c>
      <c r="D22" s="81">
        <f t="shared" si="4"/>
        <v>35185519.670000002</v>
      </c>
      <c r="E22" s="128">
        <v>23112667.190000001</v>
      </c>
      <c r="F22" s="129">
        <v>23112667.190000001</v>
      </c>
      <c r="G22" s="82">
        <f t="shared" si="5"/>
        <v>12072852.48</v>
      </c>
    </row>
    <row r="23" spans="1:7" x14ac:dyDescent="0.2">
      <c r="A23" s="28" t="s">
        <v>112</v>
      </c>
      <c r="B23" s="60">
        <v>0</v>
      </c>
      <c r="C23" s="123">
        <v>0</v>
      </c>
      <c r="D23" s="81">
        <f t="shared" si="4"/>
        <v>0</v>
      </c>
      <c r="E23" s="82">
        <v>0</v>
      </c>
      <c r="F23" s="82">
        <v>0</v>
      </c>
      <c r="G23" s="82">
        <f t="shared" si="5"/>
        <v>0</v>
      </c>
    </row>
    <row r="24" spans="1:7" x14ac:dyDescent="0.2">
      <c r="A24" s="19"/>
      <c r="B24" s="6"/>
      <c r="C24" s="6"/>
      <c r="D24" s="6"/>
      <c r="E24" s="6"/>
      <c r="F24" s="6"/>
      <c r="G24" s="6"/>
    </row>
    <row r="25" spans="1:7" x14ac:dyDescent="0.2">
      <c r="A25" s="18" t="s">
        <v>113</v>
      </c>
      <c r="B25" s="63">
        <f t="shared" ref="B25:G25" si="6">SUM(B26:B34)</f>
        <v>22778403.199999996</v>
      </c>
      <c r="C25" s="66">
        <f t="shared" si="6"/>
        <v>-3070904.13</v>
      </c>
      <c r="D25" s="66">
        <f t="shared" si="6"/>
        <v>19707499.07</v>
      </c>
      <c r="E25" s="66">
        <f t="shared" si="6"/>
        <v>9039057.4000000004</v>
      </c>
      <c r="F25" s="66">
        <f t="shared" si="6"/>
        <v>9039057.4000000004</v>
      </c>
      <c r="G25" s="66">
        <f t="shared" si="6"/>
        <v>10668441.669999998</v>
      </c>
    </row>
    <row r="26" spans="1:7" x14ac:dyDescent="0.2">
      <c r="A26" s="28" t="s">
        <v>114</v>
      </c>
      <c r="B26" s="62">
        <v>8427814.1899999995</v>
      </c>
      <c r="C26" s="124">
        <v>-3628690.7</v>
      </c>
      <c r="D26" s="83">
        <f t="shared" ref="D26:D34" si="7">B26+C26</f>
        <v>4799123.4899999993</v>
      </c>
      <c r="E26" s="130">
        <v>1491055.26</v>
      </c>
      <c r="F26" s="131">
        <v>1491055.26</v>
      </c>
      <c r="G26" s="84">
        <f t="shared" ref="G26:G34" si="8">D26-E26</f>
        <v>3308068.2299999995</v>
      </c>
    </row>
    <row r="27" spans="1:7" x14ac:dyDescent="0.2">
      <c r="A27" s="28" t="s">
        <v>115</v>
      </c>
      <c r="B27" s="62">
        <v>0</v>
      </c>
      <c r="C27" s="83">
        <v>0</v>
      </c>
      <c r="D27" s="83">
        <f t="shared" si="7"/>
        <v>0</v>
      </c>
      <c r="E27" s="84">
        <v>0</v>
      </c>
      <c r="F27" s="84">
        <v>0</v>
      </c>
      <c r="G27" s="84">
        <f t="shared" si="8"/>
        <v>0</v>
      </c>
    </row>
    <row r="28" spans="1:7" x14ac:dyDescent="0.2">
      <c r="A28" s="28" t="s">
        <v>116</v>
      </c>
      <c r="B28" s="62">
        <v>0</v>
      </c>
      <c r="C28" s="83">
        <v>0</v>
      </c>
      <c r="D28" s="83">
        <f t="shared" si="7"/>
        <v>0</v>
      </c>
      <c r="E28" s="84">
        <v>0</v>
      </c>
      <c r="F28" s="84">
        <v>0</v>
      </c>
      <c r="G28" s="84">
        <f t="shared" si="8"/>
        <v>0</v>
      </c>
    </row>
    <row r="29" spans="1:7" x14ac:dyDescent="0.2">
      <c r="A29" s="28" t="s">
        <v>117</v>
      </c>
      <c r="B29" s="62">
        <v>0</v>
      </c>
      <c r="C29" s="83">
        <v>0</v>
      </c>
      <c r="D29" s="83">
        <f t="shared" si="7"/>
        <v>0</v>
      </c>
      <c r="E29" s="84">
        <v>0</v>
      </c>
      <c r="F29" s="84">
        <v>0</v>
      </c>
      <c r="G29" s="84">
        <f t="shared" si="8"/>
        <v>0</v>
      </c>
    </row>
    <row r="30" spans="1:7" x14ac:dyDescent="0.2">
      <c r="A30" s="28" t="s">
        <v>118</v>
      </c>
      <c r="B30" s="62">
        <v>0</v>
      </c>
      <c r="C30" s="83">
        <v>0</v>
      </c>
      <c r="D30" s="83">
        <f t="shared" si="7"/>
        <v>0</v>
      </c>
      <c r="E30" s="84">
        <v>0</v>
      </c>
      <c r="F30" s="84">
        <v>0</v>
      </c>
      <c r="G30" s="84">
        <f t="shared" si="8"/>
        <v>0</v>
      </c>
    </row>
    <row r="31" spans="1:7" x14ac:dyDescent="0.2">
      <c r="A31" s="28" t="s">
        <v>119</v>
      </c>
      <c r="B31" s="62">
        <v>0</v>
      </c>
      <c r="C31" s="83">
        <v>0</v>
      </c>
      <c r="D31" s="83">
        <f t="shared" si="7"/>
        <v>0</v>
      </c>
      <c r="E31" s="84">
        <v>0</v>
      </c>
      <c r="F31" s="84">
        <v>0</v>
      </c>
      <c r="G31" s="84">
        <f t="shared" si="8"/>
        <v>0</v>
      </c>
    </row>
    <row r="32" spans="1:7" x14ac:dyDescent="0.2">
      <c r="A32" s="28" t="s">
        <v>120</v>
      </c>
      <c r="B32" s="62">
        <v>10259537.609999999</v>
      </c>
      <c r="C32" s="125">
        <v>242299.1</v>
      </c>
      <c r="D32" s="83">
        <f t="shared" si="7"/>
        <v>10501836.709999999</v>
      </c>
      <c r="E32" s="132">
        <v>4349202.9400000004</v>
      </c>
      <c r="F32" s="133">
        <v>4349202.9400000004</v>
      </c>
      <c r="G32" s="84">
        <f t="shared" si="8"/>
        <v>6152633.7699999986</v>
      </c>
    </row>
    <row r="33" spans="1:7" x14ac:dyDescent="0.2">
      <c r="A33" s="28" t="s">
        <v>121</v>
      </c>
      <c r="B33" s="62">
        <v>4091051.4</v>
      </c>
      <c r="C33" s="125">
        <v>315487.46999999997</v>
      </c>
      <c r="D33" s="83">
        <f t="shared" si="7"/>
        <v>4406538.87</v>
      </c>
      <c r="E33" s="132">
        <v>3198799.2</v>
      </c>
      <c r="F33" s="133">
        <v>3198799.2</v>
      </c>
      <c r="G33" s="84">
        <f t="shared" si="8"/>
        <v>1207739.67</v>
      </c>
    </row>
    <row r="34" spans="1:7" x14ac:dyDescent="0.2">
      <c r="A34" s="28" t="s">
        <v>122</v>
      </c>
      <c r="B34" s="62">
        <v>0</v>
      </c>
      <c r="C34" s="83">
        <v>0</v>
      </c>
      <c r="D34" s="83">
        <f t="shared" si="7"/>
        <v>0</v>
      </c>
      <c r="E34" s="84">
        <v>0</v>
      </c>
      <c r="F34" s="84">
        <v>0</v>
      </c>
      <c r="G34" s="84">
        <f t="shared" si="8"/>
        <v>0</v>
      </c>
    </row>
    <row r="35" spans="1:7" x14ac:dyDescent="0.2">
      <c r="A35" s="19"/>
      <c r="B35" s="6"/>
      <c r="C35" s="6"/>
      <c r="D35" s="6"/>
      <c r="E35" s="6"/>
      <c r="F35" s="6"/>
      <c r="G35" s="6"/>
    </row>
    <row r="36" spans="1:7" x14ac:dyDescent="0.2">
      <c r="A36" s="18" t="s">
        <v>123</v>
      </c>
      <c r="B36" s="65">
        <f t="shared" ref="B36:G36" si="9">SUM(B37:B40)</f>
        <v>24900000.600000001</v>
      </c>
      <c r="C36" s="66">
        <f t="shared" si="9"/>
        <v>130000</v>
      </c>
      <c r="D36" s="66">
        <f>SUM(D37:D40)</f>
        <v>25030000.600000001</v>
      </c>
      <c r="E36" s="66">
        <f t="shared" si="9"/>
        <v>18674999.91</v>
      </c>
      <c r="F36" s="66">
        <f t="shared" si="9"/>
        <v>18674999.91</v>
      </c>
      <c r="G36" s="66">
        <f t="shared" si="9"/>
        <v>6355000.6900000013</v>
      </c>
    </row>
    <row r="37" spans="1:7" x14ac:dyDescent="0.2">
      <c r="A37" s="28" t="s">
        <v>124</v>
      </c>
      <c r="B37" s="64">
        <v>0</v>
      </c>
      <c r="C37" s="64">
        <v>0</v>
      </c>
      <c r="D37" s="64">
        <f>B37+C37</f>
        <v>0</v>
      </c>
      <c r="E37" s="64">
        <v>0</v>
      </c>
      <c r="F37" s="64">
        <v>0</v>
      </c>
      <c r="G37" s="85">
        <f t="shared" ref="G37" si="10">D37-E37</f>
        <v>0</v>
      </c>
    </row>
    <row r="38" spans="1:7" ht="22.5" x14ac:dyDescent="0.2">
      <c r="A38" s="28" t="s">
        <v>125</v>
      </c>
      <c r="B38" s="64">
        <v>24900000.600000001</v>
      </c>
      <c r="C38" s="134">
        <v>130000</v>
      </c>
      <c r="D38" s="134">
        <f>B38+C38</f>
        <v>25030000.600000001</v>
      </c>
      <c r="E38" s="136">
        <v>18674999.91</v>
      </c>
      <c r="F38" s="137">
        <v>18674999.91</v>
      </c>
      <c r="G38" s="85">
        <f t="shared" ref="G38:G40" si="11">D38-E38</f>
        <v>6355000.6900000013</v>
      </c>
    </row>
    <row r="39" spans="1:7" x14ac:dyDescent="0.2">
      <c r="A39" s="28" t="s">
        <v>126</v>
      </c>
      <c r="B39" s="64">
        <v>0</v>
      </c>
      <c r="C39" s="64">
        <v>0</v>
      </c>
      <c r="D39" s="135">
        <f>B39+C39</f>
        <v>0</v>
      </c>
      <c r="E39" s="64">
        <v>0</v>
      </c>
      <c r="F39" s="64">
        <v>0</v>
      </c>
      <c r="G39" s="85">
        <f t="shared" si="11"/>
        <v>0</v>
      </c>
    </row>
    <row r="40" spans="1:7" x14ac:dyDescent="0.2">
      <c r="A40" s="28" t="s">
        <v>127</v>
      </c>
      <c r="B40" s="64">
        <v>0</v>
      </c>
      <c r="C40" s="64">
        <v>0</v>
      </c>
      <c r="D40" s="135">
        <f>B40+C40</f>
        <v>0</v>
      </c>
      <c r="E40" s="64">
        <v>0</v>
      </c>
      <c r="F40" s="64">
        <v>0</v>
      </c>
      <c r="G40" s="85">
        <f t="shared" si="11"/>
        <v>0</v>
      </c>
    </row>
    <row r="41" spans="1:7" x14ac:dyDescent="0.2">
      <c r="A41" s="19"/>
      <c r="B41" s="6"/>
      <c r="C41" s="6"/>
      <c r="D41" s="6"/>
      <c r="E41" s="6"/>
      <c r="F41" s="6"/>
      <c r="G41" s="6"/>
    </row>
    <row r="42" spans="1:7" x14ac:dyDescent="0.2">
      <c r="A42" s="21" t="s">
        <v>82</v>
      </c>
      <c r="B42" s="67">
        <f t="shared" ref="B42:G42" si="12">SUM(B6+B16+B25+B36)</f>
        <v>528261041.86000007</v>
      </c>
      <c r="C42" s="67">
        <f t="shared" si="12"/>
        <v>60702916.849999994</v>
      </c>
      <c r="D42" s="67">
        <f t="shared" si="12"/>
        <v>588963958.71000004</v>
      </c>
      <c r="E42" s="67">
        <f t="shared" si="12"/>
        <v>342924603.49000001</v>
      </c>
      <c r="F42" s="67">
        <f t="shared" si="12"/>
        <v>342924603.49000001</v>
      </c>
      <c r="G42" s="67">
        <f t="shared" si="12"/>
        <v>246039355.22</v>
      </c>
    </row>
  </sheetData>
  <sheetProtection formatCells="0" formatColumns="0" formatRows="0" autoFilter="0"/>
  <mergeCells count="2">
    <mergeCell ref="G2:G3"/>
    <mergeCell ref="A1:G1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28CC21759168C4EAD7644AD10074825" ma:contentTypeVersion="0" ma:contentTypeDescription="Crear nuevo documento." ma:contentTypeScope="" ma:versionID="36610a04559c883f4218115f0426761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b2b1fa7a59e354d7f595b773242440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6CB9791-5AC5-4EBD-B818-7938A6165A5F}">
  <ds:schemaRefs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2006/metadata/properties"/>
    <ds:schemaRef ds:uri="http://purl.org/dc/terms/"/>
    <ds:schemaRef ds:uri="http://schemas.microsoft.com/office/2006/documentManagement/typ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EF29E33-6EE9-4B4B-8977-1666238BC7C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CTA PCA</cp:lastModifiedBy>
  <cp:revision/>
  <dcterms:created xsi:type="dcterms:W3CDTF">2014-02-10T03:37:14Z</dcterms:created>
  <dcterms:modified xsi:type="dcterms:W3CDTF">2022-10-25T15:13:45Z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0x010100828CC21759168C4EAD7644AD10074825</vt:lpwstr>
  </property>
</Properties>
</file>