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<sst xmlns="http://schemas.openxmlformats.org/spreadsheetml/2006/main" count="951" uniqueCount="674">
  <si>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</si>
  <si>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</si>
  <si>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</si>
  <si>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</si>
  <si>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</si>
  <si>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</si>
  <si>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</si>
  <si>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</si>
  <si>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</si>
  <si>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</si>
  <si>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</si>
  <si>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</si>
  <si>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</si>
  <si>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</si>
  <si>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</si>
  <si>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</si>
  <si>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</si>
  <si>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</si>
  <si>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</si>
  <si>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</si>
  <si>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</si>
  <si>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</si>
  <si>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</si>
  <si>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</si>
  <si>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</si>
  <si>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</si>
  <si>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</si>
  <si>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</si>
  <si>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</si>
  <si>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</si>
  <si>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</si>
  <si>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</si>
  <si>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</si>
  <si>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</si>
  <si>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</si>
  <si>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</si>
  <si>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</si>
  <si>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</si>
  <si>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</si>
  <si>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</si>
  <si>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</si>
  <si>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</si>
  <si>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</si>
  <si>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</si>
  <si>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</si>
  <si>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</si>
  <si>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</si>
  <si>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</si>
  <si>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</si>
  <si>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</si>
  <si>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</si>
  <si>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</si>
  <si>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</si>
  <si>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</si>
  <si>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</si>
  <si>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</si>
  <si>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</si>
  <si>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</si>
  <si>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</si>
  <si>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</si>
  <si>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</si>
  <si>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</si>
  <si>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</si>
  <si>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</si>
  <si>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</si>
  <si>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</si>
  <si>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</si>
  <si>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</si>
  <si>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</si>
  <si>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</si>
  <si>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</si>
  <si>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</si>
  <si>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</si>
  <si>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</si>
  <si>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</si>
  <si>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</si>
  <si>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</si>
  <si>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</si>
  <si>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</si>
  <si>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</si>
  <si>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</si>
  <si>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</si>
  <si>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</si>
  <si>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</si>
  <si>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</si>
  <si>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</si>
  <si>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</si>
  <si>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</si>
  <si>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</si>
  <si>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</si>
  <si>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</si>
  <si>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</si>
  <si>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</si>
  <si>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</si>
  <si>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</si>
  <si>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</si>
  <si>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</si>
  <si>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</si>
  <si>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</si>
  <si>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</si>
  <si>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</si>
  <si>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</si>
  <si>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</si>
  <si>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</si>
  <si>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</si>
  <si>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</si>
  <si>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</si>
  <si>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</si>
  <si>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</si>
  <si>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</si>
  <si>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</si>
  <si>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</si>
  <si>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</si>
  <si>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</si>
  <si>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</si>
  <si>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</si>
  <si>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</si>
  <si>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</si>
  <si>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</si>
  <si>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</si>
  <si>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</si>
  <si>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</si>
  <si>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</si>
  <si>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</si>
  <si>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</si>
  <si>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</si>
  <si>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</si>
  <si>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</si>
  <si>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</si>
  <si>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</si>
  <si>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</si>
  <si>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</si>
  <si>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</si>
  <si>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</si>
  <si>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</si>
  <si>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</si>
  <si>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</si>
  <si>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</si>
  <si>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</si>
  <si>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</si>
  <si>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</si>
  <si>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</si>
  <si>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</si>
  <si>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</si>
  <si>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</si>
  <si>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</si>
  <si>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</si>
  <si>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</si>
  <si>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</si>
  <si>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</si>
  <si>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</si>
  <si>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</si>
  <si>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</si>
  <si>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</si>
  <si>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</si>
  <si>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</si>
  <si>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</si>
  <si>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</si>
  <si>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</si>
  <si>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</si>
  <si>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</si>
  <si>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</si>
  <si>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</si>
  <si>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</si>
  <si>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</si>
  <si>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</si>
  <si>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</si>
  <si>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</si>
  <si>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</si>
  <si>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</si>
  <si>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</si>
  <si>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</si>
  <si>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</si>
  <si>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</si>
  <si>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</si>
  <si>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</si>
  <si>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</si>
  <si>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</si>
  <si>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</si>
  <si>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</si>
  <si>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</si>
  <si>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</si>
  <si>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</si>
  <si>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</si>
  <si>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</si>
  <si>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</si>
  <si>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</si>
  <si>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</si>
  <si>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</si>
  <si>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</si>
  <si>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</si>
  <si>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</si>
  <si>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</si>
  <si>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</si>
  <si>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</si>
  <si>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</si>
  <si>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</si>
  <si>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</si>
  <si>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</si>
  <si>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</si>
  <si>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</si>
  <si>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</si>
  <si>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</si>
  <si>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</si>
  <si>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</si>
  <si>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</si>
  <si>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</si>
  <si>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</si>
  <si>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</si>
  <si>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</si>
  <si>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</si>
  <si>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</si>
  <si>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</si>
  <si>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</si>
  <si>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</si>
  <si>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</si>
  <si>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</si>
  <si>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</si>
  <si>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</si>
  <si>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</si>
  <si>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</si>
  <si>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</si>
  <si>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</si>
  <si>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</si>
  <si>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</si>
  <si>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</si>
  <si>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</si>
  <si>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</si>
  <si>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</si>
  <si>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</si>
  <si>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</si>
  <si>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</si>
  <si>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</si>
  <si>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</si>
  <si>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</si>
  <si>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</si>
  <si>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</si>
  <si>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</si>
  <si>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</si>
  <si>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</si>
  <si>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</si>
  <si>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</si>
  <si>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</si>
  <si>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</si>
  <si>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</si>
  <si>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</si>
  <si>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</si>
  <si>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</si>
  <si>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</si>
  <si>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</si>
  <si>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</si>
  <si>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</si>
  <si>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</si>
  <si>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</si>
  <si>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</si>
  <si>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</si>
  <si>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</si>
  <si>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</si>
  <si>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</si>
  <si>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</si>
  <si>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</si>
  <si>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</si>
  <si>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</si>
  <si>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</si>
  <si>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</si>
  <si>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</si>
  <si>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</si>
  <si>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</si>
  <si>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</si>
  <si>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</si>
  <si>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</si>
  <si>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</si>
  <si>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</si>
  <si>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</si>
  <si>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</si>
  <si>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</si>
  <si>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</si>
  <si>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</si>
  <si>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</si>
  <si>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</si>
  <si>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</si>
  <si>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</si>
  <si>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</si>
  <si>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</si>
  <si>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</si>
  <si>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</si>
  <si>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</si>
  <si>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</si>
  <si>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</si>
  <si>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</si>
  <si>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</si>
  <si>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</si>
  <si>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</si>
  <si>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</si>
  <si>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</si>
  <si>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</si>
  <si>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</si>
  <si>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</si>
  <si>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</si>
  <si>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</si>
  <si>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</si>
  <si>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</si>
  <si>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</si>
  <si>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</si>
  <si>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</si>
  <si>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</si>
  <si>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</si>
  <si>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</si>
  <si>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</si>
  <si>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</si>
  <si>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</si>
  <si>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</si>
  <si>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</si>
  <si>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</si>
  <si>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</si>
  <si>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</si>
  <si>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</si>
  <si>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</si>
  <si>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</si>
  <si>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</si>
  <si>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</si>
  <si>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</si>
  <si>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</si>
  <si>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</si>
  <si>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</si>
  <si>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</si>
  <si>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</si>
  <si>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</si>
  <si>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</si>
  <si>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</si>
  <si>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</si>
  <si>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</si>
  <si>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</si>
  <si>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</si>
  <si>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</si>
  <si>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</si>
  <si>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</si>
  <si>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</si>
  <si>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</si>
  <si>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</si>
  <si>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</si>
  <si>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</si>
  <si>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</si>
  <si>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</si>
  <si>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</si>
  <si>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</si>
  <si>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</si>
  <si>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</si>
  <si>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</si>
  <si>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</si>
  <si>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</si>
  <si>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</si>
  <si>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</si>
  <si>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</si>
  <si>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</si>
  <si>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</si>
  <si>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</si>
  <si>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</si>
  <si>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</si>
  <si>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</si>
  <si>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</si>
  <si>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</si>
  <si>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</si>
  <si>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</si>
  <si>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</si>
  <si>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</si>
  <si>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</si>
  <si>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</si>
  <si>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</si>
  <si>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</si>
  <si>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</si>
  <si>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</si>
  <si>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</si>
  <si>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</si>
  <si>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</si>
  <si>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</si>
  <si>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</si>
  <si>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</si>
  <si>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</si>
  <si>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</si>
  <si>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</si>
  <si>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</si>
  <si>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</si>
  <si>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</si>
  <si>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</si>
  <si>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</si>
  <si>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</si>
  <si>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</si>
  <si>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</si>
  <si>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</si>
  <si>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</si>
  <si>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</si>
  <si>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</si>
  <si>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</si>
  <si>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</si>
  <si>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</si>
  <si>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</si>
  <si>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</si>
  <si>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</si>
  <si>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</si>
  <si>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</si>
  <si>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</si>
  <si>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</si>
  <si>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</si>
  <si>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</si>
  <si>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</si>
  <si>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</si>
  <si>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</si>
  <si>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</si>
  <si>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</si>
  <si>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</si>
  <si>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</si>
  <si>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</si>
  <si>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</si>
  <si>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</si>
  <si>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</si>
  <si>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</si>
  <si>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</si>
  <si>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</si>
  <si>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</si>
  <si>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</si>
  <si>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</si>
  <si>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</si>
  <si>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</si>
  <si>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</si>
  <si>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</si>
  <si>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</si>
  <si>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</si>
  <si>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</si>
  <si>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</si>
  <si>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</si>
  <si>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</si>
  <si>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</si>
  <si>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</si>
  <si>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</si>
  <si>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</si>
  <si>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</si>
  <si>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</si>
  <si>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</si>
  <si>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</si>
  <si>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</si>
  <si>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</si>
  <si>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</si>
  <si>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</si>
  <si>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</si>
  <si>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</si>
  <si>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</si>
  <si>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</si>
  <si>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</si>
  <si>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</si>
  <si>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</si>
  <si>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</si>
  <si>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</si>
  <si>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</si>
  <si>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</si>
  <si>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</si>
  <si>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</si>
  <si>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</si>
  <si>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</si>
  <si>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</si>
  <si>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</si>
  <si>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</si>
  <si>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</si>
  <si>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</si>
  <si>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</si>
  <si>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</si>
  <si>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</si>
  <si>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</si>
  <si>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</si>
  <si>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</si>
  <si>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</si>
  <si>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</si>
  <si>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</si>
  <si>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</si>
  <si>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</si>
  <si>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</si>
  <si>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</si>
  <si>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</si>
  <si>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</si>
  <si>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</si>
  <si>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</si>
  <si>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</si>
  <si>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</si>
  <si>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</si>
  <si>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</si>
  <si>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</si>
  <si>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</si>
  <si>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</si>
  <si>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</si>
  <si>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</si>
  <si>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</si>
  <si>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</si>
  <si>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</si>
  <si>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</si>
  <si>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</si>
  <si>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</si>
  <si>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</si>
  <si>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</si>
  <si>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</si>
  <si>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</si>
  <si>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</si>
  <si>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</si>
  <si>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</si>
  <si>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</si>
  <si>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</si>
  <si>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</si>
  <si>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</si>
  <si>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</si>
  <si>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</si>
  <si>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</si>
  <si>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</si>
  <si>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</si>
  <si>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</si>
  <si>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</si>
  <si>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</si>
  <si>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</si>
  <si>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</si>
  <si>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</si>
  <si>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</si>
  <si>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</si>
  <si>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</si>
  <si>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</si>
  <si>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</si>
  <si>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</si>
  <si>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</si>
  <si>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</si>
  <si>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</si>
  <si>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</si>
  <si>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</si>
  <si>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</si>
  <si>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</si>
  <si>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</si>
  <si>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</si>
  <si>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</si>
  <si>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</si>
  <si>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</si>
  <si>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</si>
  <si>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</si>
  <si>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</si>
  <si>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</si>
  <si>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</si>
  <si>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</si>
  <si>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</si>
  <si>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</si>
  <si>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</si>
  <si>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</si>
  <si>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</si>
  <si>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</si>
  <si>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</si>
  <si>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</si>
  <si>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</si>
  <si>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</si>
  <si>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</si>
  <si>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</si>
  <si>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</si>
  <si>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</si>
  <si>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</si>
  <si>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</si>
  <si>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</si>
  <si>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</si>
  <si>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</si>
  <si>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</si>
  <si>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</si>
  <si>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</si>
  <si>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</si>
  <si>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</si>
  <si>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</si>
  <si>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</si>
  <si>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</si>
  <si>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</si>
  <si>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</si>
  <si>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</si>
  <si>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</si>
  <si>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</si>
  <si>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</si>
  <si>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</si>
  <si>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</si>
  <si>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</si>
  <si>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</si>
  <si>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</si>
  <si>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</si>
  <si>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</si>
  <si>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</si>
  <si>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</si>
  <si>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</si>
  <si>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</si>
  <si>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</si>
  <si>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</si>
  <si>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</si>
  <si>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</si>
  <si>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</si>
  <si>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</si>
  <si>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</si>
  <si>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</si>
  <si>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</si>
  <si>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</si>
  <si>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</si>
  <si>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</si>
  <si>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</si>
  <si>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</si>
  <si>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</si>
  <si>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</si>
  <si>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</si>
  <si>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</si>
  <si>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</si>
  <si>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</si>
  <si>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</si>
  <si>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</si>
  <si>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</si>
  <si>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</si>
  <si>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</si>
  <si>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</si>
  <si>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</si>
  <si>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</si>
  <si>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</si>
  <si>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</si>
  <si>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</si>
  <si>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</si>
  <si>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</si>
  <si>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</si>
  <si>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</si>
  <si>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</si>
  <si>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</si>
  <si>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</si>
  <si>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</si>
  <si>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</si>
  <si>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</si>
  <si>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</si>
  <si>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</si>
  <si>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</si>
  <si>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</si>
  <si>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</si>
  <si>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</si>
  <si>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</si>
  <si>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</si>
  <si>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</si>
  <si>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</si>
  <si>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</si>
  <si>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</si>
  <si>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</si>
  <si>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</si>
  <si>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</si>
  <si>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</si>
  <si>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</si>
  <si>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</si>
  <si>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</si>
  <si>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</si>
  <si>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</si>
  <si>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</si>
  <si>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</si>
  <si>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</si>
  <si>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</si>
  <si>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</si>
  <si>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</si>
  <si>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</si>
  <si>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</si>
  <si>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</si>
  <si>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</si>
  <si>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</si>
  <si>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</si>
  <si>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</si>
  <si>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</si>
  <si>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</si>
  <si>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</si>
  <si>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</si>
  <si>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</si>
  <si>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</si>
  <si>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</si>
  <si>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</si>
  <si>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</si>
  <si>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</si>
  <si>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</si>
  <si>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Dolores Hidalgo, CIN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</si>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</sst>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5" t="s">
        <v>672</v>
      </c>
      <c r="B1" s="165"/>
      <c r="C1" s="17"/>
      <c r="D1" s="14" t="s">
        <v>614</v>
      </c>
      <c r="E1" s="15">
        <v>2022</v>
      </c>
    </row>
    <row r="2" spans="1:5" ht="18.95" customHeight="1" x14ac:dyDescent="0.2">
      <c r="A2" s="166" t="s">
        <v>613</v>
      </c>
      <c r="B2" s="166"/>
      <c r="C2" s="36"/>
      <c r="D2" s="14" t="s">
        <v>615</v>
      </c>
      <c r="E2" s="17" t="s">
        <v>620</v>
      </c>
    </row>
    <row r="3" spans="1:5" ht="18.95" customHeight="1" x14ac:dyDescent="0.2">
      <c r="A3" s="167" t="s">
        <v>673</v>
      </c>
      <c r="B3" s="167"/>
      <c r="C3" s="17"/>
      <c r="D3" s="14" t="s">
        <v>616</v>
      </c>
      <c r="E3" s="15">
        <v>4</v>
      </c>
    </row>
    <row r="4" spans="1:5" s="92" customFormat="1" ht="18.95" customHeight="1" x14ac:dyDescent="0.2">
      <c r="A4" s="167" t="s">
        <v>635</v>
      </c>
      <c r="B4" s="167"/>
      <c r="C4" s="167"/>
      <c r="D4" s="167"/>
      <c r="E4" s="167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2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workbookViewId="0">
      <selection activeCell="B23" sqref="B23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1" t="s">
        <v>672</v>
      </c>
      <c r="B1" s="172"/>
      <c r="C1" s="173"/>
    </row>
    <row r="2" spans="1:3" s="37" customFormat="1" ht="18" customHeight="1" x14ac:dyDescent="0.25">
      <c r="A2" s="174" t="s">
        <v>625</v>
      </c>
      <c r="B2" s="175"/>
      <c r="C2" s="176"/>
    </row>
    <row r="3" spans="1:3" s="37" customFormat="1" ht="18" customHeight="1" x14ac:dyDescent="0.25">
      <c r="A3" s="174" t="s">
        <v>673</v>
      </c>
      <c r="B3" s="177"/>
      <c r="C3" s="176"/>
    </row>
    <row r="4" spans="1:3" s="40" customFormat="1" ht="18" customHeight="1" x14ac:dyDescent="0.2">
      <c r="A4" s="178" t="s">
        <v>626</v>
      </c>
      <c r="B4" s="179"/>
      <c r="C4" s="180"/>
    </row>
    <row r="5" spans="1:3" s="38" customFormat="1" x14ac:dyDescent="0.2">
      <c r="A5" s="58" t="s">
        <v>525</v>
      </c>
      <c r="B5" s="58"/>
      <c r="C5" s="162">
        <v>2450944</v>
      </c>
    </row>
    <row r="6" spans="1:3" x14ac:dyDescent="0.2">
      <c r="A6" s="59"/>
      <c r="B6" s="60"/>
      <c r="C6" s="78"/>
    </row>
    <row r="7" spans="1:3" x14ac:dyDescent="0.2">
      <c r="A7" s="67" t="s">
        <v>526</v>
      </c>
      <c r="B7" s="67"/>
      <c r="C7" s="158">
        <f>SUM(C8:C13)</f>
        <v>0</v>
      </c>
    </row>
    <row r="8" spans="1:3" x14ac:dyDescent="0.2">
      <c r="A8" s="75" t="s">
        <v>527</v>
      </c>
      <c r="B8" s="74" t="s">
        <v>344</v>
      </c>
      <c r="C8" s="163">
        <v>0</v>
      </c>
    </row>
    <row r="9" spans="1:3" x14ac:dyDescent="0.2">
      <c r="A9" s="61" t="s">
        <v>528</v>
      </c>
      <c r="B9" s="62" t="s">
        <v>537</v>
      </c>
      <c r="C9" s="163">
        <v>0</v>
      </c>
    </row>
    <row r="10" spans="1:3" x14ac:dyDescent="0.2">
      <c r="A10" s="61" t="s">
        <v>529</v>
      </c>
      <c r="B10" s="62" t="s">
        <v>352</v>
      </c>
      <c r="C10" s="163">
        <v>0</v>
      </c>
    </row>
    <row r="11" spans="1:3" x14ac:dyDescent="0.2">
      <c r="A11" s="61" t="s">
        <v>530</v>
      </c>
      <c r="B11" s="62" t="s">
        <v>353</v>
      </c>
      <c r="C11" s="163">
        <v>0</v>
      </c>
    </row>
    <row r="12" spans="1:3" x14ac:dyDescent="0.2">
      <c r="A12" s="61" t="s">
        <v>531</v>
      </c>
      <c r="B12" s="62" t="s">
        <v>354</v>
      </c>
      <c r="C12" s="163">
        <v>0</v>
      </c>
    </row>
    <row r="13" spans="1:3" x14ac:dyDescent="0.2">
      <c r="A13" s="63" t="s">
        <v>532</v>
      </c>
      <c r="B13" s="64" t="s">
        <v>533</v>
      </c>
      <c r="C13" s="163">
        <v>0</v>
      </c>
    </row>
    <row r="14" spans="1:3" x14ac:dyDescent="0.2">
      <c r="A14" s="73"/>
      <c r="B14" s="65"/>
      <c r="C14" s="66"/>
    </row>
    <row r="15" spans="1:3" x14ac:dyDescent="0.2">
      <c r="A15" s="67" t="s">
        <v>83</v>
      </c>
      <c r="B15" s="60"/>
      <c r="C15" s="158">
        <f>SUM(C16:C18)</f>
        <v>0</v>
      </c>
    </row>
    <row r="16" spans="1:3" x14ac:dyDescent="0.2">
      <c r="A16" s="68">
        <v>3.1</v>
      </c>
      <c r="B16" s="62" t="s">
        <v>536</v>
      </c>
      <c r="C16" s="163">
        <v>0</v>
      </c>
    </row>
    <row r="17" spans="1:3" x14ac:dyDescent="0.2">
      <c r="A17" s="69">
        <v>3.2</v>
      </c>
      <c r="B17" s="62" t="s">
        <v>534</v>
      </c>
      <c r="C17" s="163">
        <v>0</v>
      </c>
    </row>
    <row r="18" spans="1:3" x14ac:dyDescent="0.2">
      <c r="A18" s="69">
        <v>3.3</v>
      </c>
      <c r="B18" s="64" t="s">
        <v>535</v>
      </c>
      <c r="C18" s="164">
        <v>0</v>
      </c>
    </row>
    <row r="19" spans="1:3" x14ac:dyDescent="0.2">
      <c r="A19" s="59"/>
      <c r="B19" s="70"/>
      <c r="C19" s="71"/>
    </row>
    <row r="20" spans="1:3" x14ac:dyDescent="0.2">
      <c r="A20" s="72" t="s">
        <v>82</v>
      </c>
      <c r="B20" s="72"/>
      <c r="C20" s="162">
        <f>C5+C7-C15</f>
        <v>2450944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A28" workbookViewId="0">
      <selection activeCell="A43" sqref="A43:C4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1" t="s">
        <v>672</v>
      </c>
      <c r="B1" s="182"/>
      <c r="C1" s="183"/>
    </row>
    <row r="2" spans="1:3" s="41" customFormat="1" ht="18.95" customHeight="1" x14ac:dyDescent="0.25">
      <c r="A2" s="184" t="s">
        <v>627</v>
      </c>
      <c r="B2" s="185"/>
      <c r="C2" s="186"/>
    </row>
    <row r="3" spans="1:3" s="41" customFormat="1" ht="18.95" customHeight="1" x14ac:dyDescent="0.25">
      <c r="A3" s="184" t="s">
        <v>673</v>
      </c>
      <c r="B3" s="187"/>
      <c r="C3" s="186"/>
    </row>
    <row r="4" spans="1:3" s="42" customFormat="1" x14ac:dyDescent="0.2">
      <c r="A4" s="178" t="s">
        <v>626</v>
      </c>
      <c r="B4" s="179"/>
      <c r="C4" s="180"/>
    </row>
    <row r="5" spans="1:3" x14ac:dyDescent="0.2">
      <c r="A5" s="83" t="s">
        <v>538</v>
      </c>
      <c r="B5" s="58"/>
      <c r="C5" s="157">
        <v>2363543.2200000002</v>
      </c>
    </row>
    <row r="6" spans="1:3" x14ac:dyDescent="0.2">
      <c r="A6" s="77"/>
      <c r="B6" s="60"/>
      <c r="C6" s="78"/>
    </row>
    <row r="7" spans="1:3" x14ac:dyDescent="0.2">
      <c r="A7" s="67" t="s">
        <v>539</v>
      </c>
      <c r="B7" s="79"/>
      <c r="C7" s="158">
        <f>SUM(C8:C28)</f>
        <v>9278.84</v>
      </c>
    </row>
    <row r="8" spans="1:3" x14ac:dyDescent="0.2">
      <c r="A8" s="127">
        <v>2.1</v>
      </c>
      <c r="B8" s="84" t="s">
        <v>372</v>
      </c>
      <c r="C8" s="159">
        <v>0</v>
      </c>
    </row>
    <row r="9" spans="1:3" x14ac:dyDescent="0.2">
      <c r="A9" s="127">
        <v>2.2000000000000002</v>
      </c>
      <c r="B9" s="84" t="s">
        <v>369</v>
      </c>
      <c r="C9" s="159">
        <v>0</v>
      </c>
    </row>
    <row r="10" spans="1:3" x14ac:dyDescent="0.2">
      <c r="A10" s="89">
        <v>2.2999999999999998</v>
      </c>
      <c r="B10" s="76" t="s">
        <v>239</v>
      </c>
      <c r="C10" s="159">
        <v>0</v>
      </c>
    </row>
    <row r="11" spans="1:3" x14ac:dyDescent="0.2">
      <c r="A11" s="89">
        <v>2.4</v>
      </c>
      <c r="B11" s="76" t="s">
        <v>240</v>
      </c>
      <c r="C11" s="159">
        <v>9278.84</v>
      </c>
    </row>
    <row r="12" spans="1:3" x14ac:dyDescent="0.2">
      <c r="A12" s="89">
        <v>2.5</v>
      </c>
      <c r="B12" s="76" t="s">
        <v>241</v>
      </c>
      <c r="C12" s="159">
        <v>0</v>
      </c>
    </row>
    <row r="13" spans="1:3" x14ac:dyDescent="0.2">
      <c r="A13" s="89">
        <v>2.6</v>
      </c>
      <c r="B13" s="76" t="s">
        <v>242</v>
      </c>
      <c r="C13" s="159">
        <v>0</v>
      </c>
    </row>
    <row r="14" spans="1:3" x14ac:dyDescent="0.2">
      <c r="A14" s="89">
        <v>2.7</v>
      </c>
      <c r="B14" s="76" t="s">
        <v>243</v>
      </c>
      <c r="C14" s="159">
        <v>0</v>
      </c>
    </row>
    <row r="15" spans="1:3" x14ac:dyDescent="0.2">
      <c r="A15" s="89">
        <v>2.8</v>
      </c>
      <c r="B15" s="76" t="s">
        <v>244</v>
      </c>
      <c r="C15" s="159">
        <v>0</v>
      </c>
    </row>
    <row r="16" spans="1:3" x14ac:dyDescent="0.2">
      <c r="A16" s="89">
        <v>2.9</v>
      </c>
      <c r="B16" s="76" t="s">
        <v>246</v>
      </c>
      <c r="C16" s="159">
        <v>0</v>
      </c>
    </row>
    <row r="17" spans="1:3" x14ac:dyDescent="0.2">
      <c r="A17" s="89" t="s">
        <v>540</v>
      </c>
      <c r="B17" s="76" t="s">
        <v>541</v>
      </c>
      <c r="C17" s="159">
        <v>0</v>
      </c>
    </row>
    <row r="18" spans="1:3" x14ac:dyDescent="0.2">
      <c r="A18" s="89" t="s">
        <v>570</v>
      </c>
      <c r="B18" s="76" t="s">
        <v>248</v>
      </c>
      <c r="C18" s="159">
        <v>0</v>
      </c>
    </row>
    <row r="19" spans="1:3" x14ac:dyDescent="0.2">
      <c r="A19" s="89" t="s">
        <v>571</v>
      </c>
      <c r="B19" s="76" t="s">
        <v>542</v>
      </c>
      <c r="C19" s="159">
        <v>0</v>
      </c>
    </row>
    <row r="20" spans="1:3" x14ac:dyDescent="0.2">
      <c r="A20" s="89" t="s">
        <v>572</v>
      </c>
      <c r="B20" s="76" t="s">
        <v>543</v>
      </c>
      <c r="C20" s="159">
        <v>0</v>
      </c>
    </row>
    <row r="21" spans="1:3" x14ac:dyDescent="0.2">
      <c r="A21" s="89" t="s">
        <v>573</v>
      </c>
      <c r="B21" s="76" t="s">
        <v>544</v>
      </c>
      <c r="C21" s="159">
        <v>0</v>
      </c>
    </row>
    <row r="22" spans="1:3" x14ac:dyDescent="0.2">
      <c r="A22" s="89" t="s">
        <v>545</v>
      </c>
      <c r="B22" s="76" t="s">
        <v>546</v>
      </c>
      <c r="C22" s="159">
        <v>0</v>
      </c>
    </row>
    <row r="23" spans="1:3" x14ac:dyDescent="0.2">
      <c r="A23" s="89" t="s">
        <v>547</v>
      </c>
      <c r="B23" s="76" t="s">
        <v>548</v>
      </c>
      <c r="C23" s="159">
        <v>0</v>
      </c>
    </row>
    <row r="24" spans="1:3" x14ac:dyDescent="0.2">
      <c r="A24" s="89" t="s">
        <v>549</v>
      </c>
      <c r="B24" s="76" t="s">
        <v>550</v>
      </c>
      <c r="C24" s="159">
        <v>0</v>
      </c>
    </row>
    <row r="25" spans="1:3" x14ac:dyDescent="0.2">
      <c r="A25" s="89" t="s">
        <v>551</v>
      </c>
      <c r="B25" s="76" t="s">
        <v>552</v>
      </c>
      <c r="C25" s="159">
        <v>0</v>
      </c>
    </row>
    <row r="26" spans="1:3" x14ac:dyDescent="0.2">
      <c r="A26" s="89" t="s">
        <v>553</v>
      </c>
      <c r="B26" s="76" t="s">
        <v>554</v>
      </c>
      <c r="C26" s="159">
        <v>0</v>
      </c>
    </row>
    <row r="27" spans="1:3" x14ac:dyDescent="0.2">
      <c r="A27" s="89" t="s">
        <v>555</v>
      </c>
      <c r="B27" s="76" t="s">
        <v>556</v>
      </c>
      <c r="C27" s="159">
        <v>0</v>
      </c>
    </row>
    <row r="28" spans="1:3" x14ac:dyDescent="0.2">
      <c r="A28" s="89" t="s">
        <v>557</v>
      </c>
      <c r="B28" s="84" t="s">
        <v>558</v>
      </c>
      <c r="C28" s="159">
        <v>0</v>
      </c>
    </row>
    <row r="29" spans="1:3" x14ac:dyDescent="0.2">
      <c r="A29" s="90"/>
      <c r="B29" s="85"/>
      <c r="C29" s="86"/>
    </row>
    <row r="30" spans="1:3" x14ac:dyDescent="0.2">
      <c r="A30" s="87" t="s">
        <v>559</v>
      </c>
      <c r="B30" s="88"/>
      <c r="C30" s="160">
        <f>SUM(C31:C37)</f>
        <v>55178.879999999997</v>
      </c>
    </row>
    <row r="31" spans="1:3" x14ac:dyDescent="0.2">
      <c r="A31" s="89" t="s">
        <v>560</v>
      </c>
      <c r="B31" s="76" t="s">
        <v>441</v>
      </c>
      <c r="C31" s="159">
        <v>55178.879999999997</v>
      </c>
    </row>
    <row r="32" spans="1:3" x14ac:dyDescent="0.2">
      <c r="A32" s="89" t="s">
        <v>561</v>
      </c>
      <c r="B32" s="76" t="s">
        <v>80</v>
      </c>
      <c r="C32" s="159">
        <v>0</v>
      </c>
    </row>
    <row r="33" spans="1:3" x14ac:dyDescent="0.2">
      <c r="A33" s="89" t="s">
        <v>562</v>
      </c>
      <c r="B33" s="76" t="s">
        <v>451</v>
      </c>
      <c r="C33" s="159">
        <v>0</v>
      </c>
    </row>
    <row r="34" spans="1:3" x14ac:dyDescent="0.2">
      <c r="A34" s="89" t="s">
        <v>563</v>
      </c>
      <c r="B34" s="76" t="s">
        <v>564</v>
      </c>
      <c r="C34" s="159">
        <v>0</v>
      </c>
    </row>
    <row r="35" spans="1:3" x14ac:dyDescent="0.2">
      <c r="A35" s="89" t="s">
        <v>565</v>
      </c>
      <c r="B35" s="76" t="s">
        <v>566</v>
      </c>
      <c r="C35" s="159">
        <v>0</v>
      </c>
    </row>
    <row r="36" spans="1:3" x14ac:dyDescent="0.2">
      <c r="A36" s="89" t="s">
        <v>567</v>
      </c>
      <c r="B36" s="76" t="s">
        <v>459</v>
      </c>
      <c r="C36" s="159">
        <v>0</v>
      </c>
    </row>
    <row r="37" spans="1:3" x14ac:dyDescent="0.2">
      <c r="A37" s="89" t="s">
        <v>568</v>
      </c>
      <c r="B37" s="84" t="s">
        <v>569</v>
      </c>
      <c r="C37" s="161">
        <v>0</v>
      </c>
    </row>
    <row r="38" spans="1:3" x14ac:dyDescent="0.2">
      <c r="A38" s="77"/>
      <c r="B38" s="80"/>
      <c r="C38" s="81"/>
    </row>
    <row r="39" spans="1:3" x14ac:dyDescent="0.2">
      <c r="A39" s="82" t="s">
        <v>84</v>
      </c>
      <c r="B39" s="58"/>
      <c r="C39" s="162">
        <f>C5-C7+C30</f>
        <v>2409443.2600000002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8" workbookViewId="0">
      <selection activeCell="B56" sqref="B5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0" t="s">
        <v>672</v>
      </c>
      <c r="B1" s="188"/>
      <c r="C1" s="188"/>
      <c r="D1" s="188"/>
      <c r="E1" s="188"/>
      <c r="F1" s="188"/>
      <c r="G1" s="27" t="s">
        <v>617</v>
      </c>
      <c r="H1" s="28">
        <v>2022</v>
      </c>
    </row>
    <row r="2" spans="1:10" ht="18.95" customHeight="1" x14ac:dyDescent="0.2">
      <c r="A2" s="170" t="s">
        <v>628</v>
      </c>
      <c r="B2" s="188"/>
      <c r="C2" s="188"/>
      <c r="D2" s="188"/>
      <c r="E2" s="188"/>
      <c r="F2" s="188"/>
      <c r="G2" s="27" t="s">
        <v>618</v>
      </c>
      <c r="H2" s="28" t="s">
        <v>620</v>
      </c>
    </row>
    <row r="3" spans="1:10" ht="18.95" customHeight="1" x14ac:dyDescent="0.2">
      <c r="A3" s="189" t="s">
        <v>673</v>
      </c>
      <c r="B3" s="190"/>
      <c r="C3" s="190"/>
      <c r="D3" s="190"/>
      <c r="E3" s="190"/>
      <c r="F3" s="190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2450944</v>
      </c>
      <c r="E40" s="34">
        <v>-2450944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6551420</v>
      </c>
      <c r="E41" s="34">
        <v>-6551420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1649532</v>
      </c>
      <c r="E42" s="34">
        <v>-1649532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7352832</v>
      </c>
      <c r="E43" s="34">
        <v>-7352832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7352832</v>
      </c>
      <c r="E44" s="34">
        <v>-7352832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2450944</v>
      </c>
      <c r="E45" s="34">
        <v>-2450944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10670021.439999999</v>
      </c>
      <c r="E46" s="34">
        <v>-10670021.439999999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3961019.9</v>
      </c>
      <c r="E47" s="34">
        <v>-3961019.9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10338464.720000001</v>
      </c>
      <c r="E48" s="34">
        <v>-10338464.720000001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9796669.1400000006</v>
      </c>
      <c r="E49" s="34">
        <v>-9796669.1400000006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9796067.1400000006</v>
      </c>
      <c r="E50" s="34">
        <v>-9796067.1400000006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8443348.4000000004</v>
      </c>
      <c r="E51" s="34">
        <v>-8443348.4000000004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91" t="s">
        <v>34</v>
      </c>
      <c r="B5" s="191"/>
      <c r="C5" s="191"/>
      <c r="D5" s="191"/>
      <c r="E5" s="191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192" t="s">
        <v>36</v>
      </c>
      <c r="C10" s="192"/>
      <c r="D10" s="192"/>
      <c r="E10" s="192"/>
    </row>
    <row r="11" spans="1:8" s="118" customFormat="1" ht="12.95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192" t="s">
        <v>38</v>
      </c>
      <c r="C12" s="192"/>
      <c r="D12" s="192"/>
      <c r="E12" s="192"/>
    </row>
    <row r="13" spans="1:8" s="118" customFormat="1" ht="26.1" customHeight="1" x14ac:dyDescent="0.2">
      <c r="A13" s="122" t="s">
        <v>603</v>
      </c>
      <c r="B13" s="192" t="s">
        <v>39</v>
      </c>
      <c r="C13" s="192"/>
      <c r="D13" s="192"/>
      <c r="E13" s="192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5" customHeight="1" x14ac:dyDescent="0.2">
      <c r="A16" s="122" t="s">
        <v>605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97</v>
      </c>
    </row>
    <row r="19" spans="1:4" s="118" customFormat="1" ht="12.95" customHeight="1" x14ac:dyDescent="0.2">
      <c r="A19" s="126" t="s">
        <v>606</v>
      </c>
    </row>
    <row r="20" spans="1:4" s="118" customFormat="1" ht="12.95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A142" zoomScale="106" zoomScaleNormal="106" workbookViewId="0">
      <selection activeCell="B155" sqref="B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8" t="s">
        <v>672</v>
      </c>
      <c r="B1" s="169"/>
      <c r="C1" s="169"/>
      <c r="D1" s="169"/>
      <c r="E1" s="169"/>
      <c r="F1" s="169"/>
      <c r="G1" s="14" t="s">
        <v>617</v>
      </c>
      <c r="H1" s="25">
        <v>2022</v>
      </c>
    </row>
    <row r="2" spans="1:8" s="16" customFormat="1" ht="18.95" customHeight="1" x14ac:dyDescent="0.25">
      <c r="A2" s="168" t="s">
        <v>621</v>
      </c>
      <c r="B2" s="169"/>
      <c r="C2" s="169"/>
      <c r="D2" s="169"/>
      <c r="E2" s="169"/>
      <c r="F2" s="169"/>
      <c r="G2" s="14" t="s">
        <v>618</v>
      </c>
      <c r="H2" s="25" t="s">
        <v>620</v>
      </c>
    </row>
    <row r="3" spans="1:8" s="16" customFormat="1" ht="18.95" customHeight="1" x14ac:dyDescent="0.25">
      <c r="A3" s="168" t="s">
        <v>673</v>
      </c>
      <c r="B3" s="169"/>
      <c r="C3" s="169"/>
      <c r="D3" s="169"/>
      <c r="E3" s="169"/>
      <c r="F3" s="169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-585000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630590.15</v>
      </c>
      <c r="D62" s="24">
        <f t="shared" ref="D62:E62" si="0">SUM(D63:D70)</f>
        <v>55178.880000000005</v>
      </c>
      <c r="E62" s="24">
        <f t="shared" si="0"/>
        <v>-432444.13</v>
      </c>
    </row>
    <row r="63" spans="1:9" x14ac:dyDescent="0.2">
      <c r="A63" s="22">
        <v>1241</v>
      </c>
      <c r="B63" s="20" t="s">
        <v>239</v>
      </c>
      <c r="C63" s="24">
        <v>59187.31</v>
      </c>
      <c r="D63" s="24">
        <v>6487.94</v>
      </c>
      <c r="E63" s="24">
        <v>-56838.53</v>
      </c>
    </row>
    <row r="64" spans="1:9" x14ac:dyDescent="0.2">
      <c r="A64" s="22">
        <v>1242</v>
      </c>
      <c r="B64" s="20" t="s">
        <v>240</v>
      </c>
      <c r="C64" s="24">
        <v>433447.84</v>
      </c>
      <c r="D64" s="24">
        <v>46555.44</v>
      </c>
      <c r="E64" s="24">
        <v>-252599.1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116600</v>
      </c>
      <c r="D66" s="24">
        <v>0</v>
      </c>
      <c r="E66" s="24">
        <v>-116600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21355</v>
      </c>
      <c r="D68" s="24">
        <v>2135.5</v>
      </c>
      <c r="E68" s="24">
        <v>-6406.5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97344.52</v>
      </c>
      <c r="D110" s="24">
        <f>SUM(D111:D119)</f>
        <v>97344.52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-3587.98</v>
      </c>
      <c r="D112" s="24">
        <f t="shared" ref="D112:D119" si="1">C112</f>
        <v>-3587.98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8752.9699999999993</v>
      </c>
      <c r="D117" s="24">
        <f t="shared" si="1"/>
        <v>8752.9699999999993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-9122.7999999999993</v>
      </c>
      <c r="D119" s="24">
        <f t="shared" si="1"/>
        <v>-9122.7999999999993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opLeftCell="A205" zoomScaleNormal="100" workbookViewId="0">
      <selection activeCell="B226" sqref="B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6" t="s">
        <v>672</v>
      </c>
      <c r="B1" s="166"/>
      <c r="C1" s="166"/>
      <c r="D1" s="14" t="s">
        <v>617</v>
      </c>
      <c r="E1" s="25">
        <v>2022</v>
      </c>
    </row>
    <row r="2" spans="1:5" s="16" customFormat="1" ht="18.95" customHeight="1" x14ac:dyDescent="0.25">
      <c r="A2" s="166" t="s">
        <v>622</v>
      </c>
      <c r="B2" s="166"/>
      <c r="C2" s="166"/>
      <c r="D2" s="14" t="s">
        <v>618</v>
      </c>
      <c r="E2" s="25" t="s">
        <v>620</v>
      </c>
    </row>
    <row r="3" spans="1:5" s="16" customFormat="1" ht="18.95" customHeight="1" x14ac:dyDescent="0.25">
      <c r="A3" s="166" t="s">
        <v>673</v>
      </c>
      <c r="B3" s="166"/>
      <c r="C3" s="166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66000</v>
      </c>
      <c r="D8" s="91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612</v>
      </c>
      <c r="C46" s="55">
        <f>SUM(C47:C54)</f>
        <v>66000</v>
      </c>
      <c r="D46" s="91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504</v>
      </c>
      <c r="C49" s="55">
        <v>66000</v>
      </c>
      <c r="D49" s="91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2174944</v>
      </c>
      <c r="D58" s="91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338</v>
      </c>
      <c r="C65" s="55">
        <f>SUM(C66:C69)</f>
        <v>2174944</v>
      </c>
      <c r="D65" s="91"/>
      <c r="E65" s="49"/>
    </row>
    <row r="66" spans="1:5" x14ac:dyDescent="0.2">
      <c r="A66" s="50">
        <v>4221</v>
      </c>
      <c r="B66" s="51" t="s">
        <v>339</v>
      </c>
      <c r="C66" s="55">
        <v>2174944</v>
      </c>
      <c r="D66" s="91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210000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210000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210000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2409443.2599999998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2072021.7599999998</v>
      </c>
      <c r="D99" s="57">
        <f>C99/$C$98</f>
        <v>0.85995872756098846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1472922.89</v>
      </c>
      <c r="D100" s="57">
        <f t="shared" ref="D100:D163" si="0">C100/$C$98</f>
        <v>0.61131254445892202</v>
      </c>
      <c r="E100" s="56"/>
    </row>
    <row r="101" spans="1:5" x14ac:dyDescent="0.2">
      <c r="A101" s="54">
        <v>5111</v>
      </c>
      <c r="B101" s="51" t="s">
        <v>363</v>
      </c>
      <c r="C101" s="55">
        <v>929290</v>
      </c>
      <c r="D101" s="57">
        <f t="shared" si="0"/>
        <v>0.38568660878115057</v>
      </c>
      <c r="E101" s="56"/>
    </row>
    <row r="102" spans="1:5" x14ac:dyDescent="0.2">
      <c r="A102" s="54">
        <v>5112</v>
      </c>
      <c r="B102" s="51" t="s">
        <v>364</v>
      </c>
      <c r="C102" s="55">
        <v>88038</v>
      </c>
      <c r="D102" s="57">
        <f t="shared" si="0"/>
        <v>3.6538731358214269E-2</v>
      </c>
      <c r="E102" s="56"/>
    </row>
    <row r="103" spans="1:5" x14ac:dyDescent="0.2">
      <c r="A103" s="54">
        <v>5113</v>
      </c>
      <c r="B103" s="51" t="s">
        <v>365</v>
      </c>
      <c r="C103" s="55">
        <v>144194.29999999999</v>
      </c>
      <c r="D103" s="57">
        <f t="shared" si="0"/>
        <v>5.9845484802991379E-2</v>
      </c>
      <c r="E103" s="56"/>
    </row>
    <row r="104" spans="1:5" x14ac:dyDescent="0.2">
      <c r="A104" s="54">
        <v>5114</v>
      </c>
      <c r="B104" s="51" t="s">
        <v>366</v>
      </c>
      <c r="C104" s="55">
        <v>31437.68</v>
      </c>
      <c r="D104" s="57">
        <f t="shared" si="0"/>
        <v>1.3047694677815323E-2</v>
      </c>
      <c r="E104" s="56"/>
    </row>
    <row r="105" spans="1:5" x14ac:dyDescent="0.2">
      <c r="A105" s="54">
        <v>5115</v>
      </c>
      <c r="B105" s="51" t="s">
        <v>367</v>
      </c>
      <c r="C105" s="55">
        <v>279962.90999999997</v>
      </c>
      <c r="D105" s="57">
        <f t="shared" si="0"/>
        <v>0.11619402483875051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117817.21999999999</v>
      </c>
      <c r="D107" s="57">
        <f t="shared" si="0"/>
        <v>4.8898109349958294E-2</v>
      </c>
      <c r="E107" s="56"/>
    </row>
    <row r="108" spans="1:5" x14ac:dyDescent="0.2">
      <c r="A108" s="54">
        <v>5121</v>
      </c>
      <c r="B108" s="51" t="s">
        <v>370</v>
      </c>
      <c r="C108" s="55">
        <v>17724.77</v>
      </c>
      <c r="D108" s="57">
        <f t="shared" si="0"/>
        <v>7.3563757629220962E-3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4161.5</v>
      </c>
      <c r="D111" s="57">
        <f t="shared" si="0"/>
        <v>1.7271624815103554E-3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25674.02</v>
      </c>
      <c r="D113" s="57">
        <f t="shared" si="0"/>
        <v>1.0655581904012133E-2</v>
      </c>
      <c r="E113" s="56"/>
    </row>
    <row r="114" spans="1:5" x14ac:dyDescent="0.2">
      <c r="A114" s="54">
        <v>5127</v>
      </c>
      <c r="B114" s="51" t="s">
        <v>376</v>
      </c>
      <c r="C114" s="55">
        <v>63201.45</v>
      </c>
      <c r="D114" s="57">
        <f t="shared" si="0"/>
        <v>2.6230727674408903E-2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7055.48</v>
      </c>
      <c r="D116" s="57">
        <f t="shared" si="0"/>
        <v>2.9282615271048135E-3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481281.65</v>
      </c>
      <c r="D117" s="57">
        <f t="shared" si="0"/>
        <v>0.19974807375210824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4350</v>
      </c>
      <c r="D120" s="57">
        <f t="shared" si="0"/>
        <v>1.8053963221362601E-3</v>
      </c>
      <c r="E120" s="56"/>
    </row>
    <row r="121" spans="1:5" x14ac:dyDescent="0.2">
      <c r="A121" s="54">
        <v>5134</v>
      </c>
      <c r="B121" s="51" t="s">
        <v>383</v>
      </c>
      <c r="C121" s="55">
        <v>19215.7</v>
      </c>
      <c r="D121" s="57">
        <f t="shared" si="0"/>
        <v>7.975161863741087E-3</v>
      </c>
      <c r="E121" s="56"/>
    </row>
    <row r="122" spans="1:5" x14ac:dyDescent="0.2">
      <c r="A122" s="54">
        <v>5135</v>
      </c>
      <c r="B122" s="51" t="s">
        <v>384</v>
      </c>
      <c r="C122" s="55">
        <v>413577</v>
      </c>
      <c r="D122" s="57">
        <f t="shared" si="0"/>
        <v>0.17164836660233287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134</v>
      </c>
      <c r="D124" s="57">
        <f t="shared" si="0"/>
        <v>5.5614507394542262E-5</v>
      </c>
      <c r="E124" s="56"/>
    </row>
    <row r="125" spans="1:5" x14ac:dyDescent="0.2">
      <c r="A125" s="54">
        <v>5138</v>
      </c>
      <c r="B125" s="51" t="s">
        <v>387</v>
      </c>
      <c r="C125" s="55">
        <v>13399.95</v>
      </c>
      <c r="D125" s="57">
        <f t="shared" si="0"/>
        <v>5.5614299877723627E-3</v>
      </c>
      <c r="E125" s="56"/>
    </row>
    <row r="126" spans="1:5" x14ac:dyDescent="0.2">
      <c r="A126" s="54">
        <v>5139</v>
      </c>
      <c r="B126" s="51" t="s">
        <v>388</v>
      </c>
      <c r="C126" s="55">
        <v>30605</v>
      </c>
      <c r="D126" s="57">
        <f t="shared" si="0"/>
        <v>1.2702104468731089E-2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282242.62</v>
      </c>
      <c r="D127" s="57">
        <f t="shared" si="0"/>
        <v>0.11714018117197747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282242.62</v>
      </c>
      <c r="D137" s="57">
        <f t="shared" si="0"/>
        <v>0.11714018117197747</v>
      </c>
      <c r="E137" s="56"/>
    </row>
    <row r="138" spans="1:5" x14ac:dyDescent="0.2">
      <c r="A138" s="54">
        <v>5241</v>
      </c>
      <c r="B138" s="51" t="s">
        <v>398</v>
      </c>
      <c r="C138" s="55">
        <v>282242.62</v>
      </c>
      <c r="D138" s="57">
        <f t="shared" si="0"/>
        <v>0.11714018117197747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55178.879999999997</v>
      </c>
      <c r="D185" s="57">
        <f t="shared" si="1"/>
        <v>2.2901091267034029E-2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55178.879999999997</v>
      </c>
      <c r="D186" s="57">
        <f t="shared" si="1"/>
        <v>2.2901091267034029E-2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55178.879999999997</v>
      </c>
      <c r="D191" s="57">
        <f t="shared" si="1"/>
        <v>2.2901091267034029E-2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4" spans="1:5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3" workbookViewId="0">
      <selection activeCell="B32" sqref="B3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0" t="s">
        <v>672</v>
      </c>
      <c r="B1" s="170"/>
      <c r="C1" s="170"/>
      <c r="D1" s="27" t="s">
        <v>617</v>
      </c>
      <c r="E1" s="28">
        <v>2022</v>
      </c>
    </row>
    <row r="2" spans="1:5" ht="18.95" customHeight="1" x14ac:dyDescent="0.2">
      <c r="A2" s="170" t="s">
        <v>623</v>
      </c>
      <c r="B2" s="170"/>
      <c r="C2" s="170"/>
      <c r="D2" s="27" t="s">
        <v>618</v>
      </c>
      <c r="E2" s="28" t="s">
        <v>620</v>
      </c>
    </row>
    <row r="3" spans="1:5" ht="18.95" customHeight="1" x14ac:dyDescent="0.2">
      <c r="A3" s="170" t="s">
        <v>673</v>
      </c>
      <c r="B3" s="170"/>
      <c r="C3" s="17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92935.6</v>
      </c>
    </row>
    <row r="9" spans="1:5" x14ac:dyDescent="0.2">
      <c r="A9" s="33">
        <v>3120</v>
      </c>
      <c r="B9" s="29" t="s">
        <v>469</v>
      </c>
      <c r="C9" s="34">
        <v>88790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41500.74</v>
      </c>
    </row>
    <row r="15" spans="1:5" x14ac:dyDescent="0.2">
      <c r="A15" s="33">
        <v>3220</v>
      </c>
      <c r="B15" s="29" t="s">
        <v>473</v>
      </c>
      <c r="C15" s="34">
        <v>429616.72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B29" s="29" t="s">
        <v>637</v>
      </c>
    </row>
    <row r="31" spans="1:5" ht="11.25" customHeight="1" x14ac:dyDescent="0.2">
      <c r="A31" s="129"/>
      <c r="B31" s="129"/>
      <c r="C31" s="129"/>
      <c r="D31" s="129"/>
      <c r="E31" s="129"/>
    </row>
    <row r="32" spans="1:5" ht="11.25" customHeight="1" x14ac:dyDescent="0.2">
      <c r="A32" s="129"/>
      <c r="B32" s="129"/>
      <c r="C32" s="129"/>
      <c r="D32" s="129"/>
      <c r="E32" s="129"/>
    </row>
    <row r="33" spans="1:5" ht="11.25" customHeight="1" x14ac:dyDescent="0.2">
      <c r="A33" s="129"/>
      <c r="B33" s="129"/>
      <c r="C33" s="129"/>
      <c r="D33" s="129"/>
      <c r="E33" s="129"/>
    </row>
    <row r="34" spans="1:5" ht="11.25" customHeight="1" x14ac:dyDescent="0.2">
      <c r="A34" s="129"/>
      <c r="B34" s="129"/>
      <c r="C34" s="129"/>
      <c r="D34" s="129"/>
      <c r="E34" s="129"/>
    </row>
    <row r="35" spans="1:5" ht="11.25" customHeight="1" x14ac:dyDescent="0.2">
      <c r="A35" s="129"/>
      <c r="B35" s="129"/>
      <c r="C35" s="129"/>
      <c r="D35" s="129"/>
      <c r="E35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121" workbookViewId="0">
      <selection activeCell="A129" sqref="A129:E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0" t="s">
        <v>672</v>
      </c>
      <c r="B1" s="170"/>
      <c r="C1" s="170"/>
      <c r="D1" s="27" t="s">
        <v>617</v>
      </c>
      <c r="E1" s="28">
        <v>2022</v>
      </c>
    </row>
    <row r="2" spans="1:5" s="35" customFormat="1" ht="18.95" customHeight="1" x14ac:dyDescent="0.25">
      <c r="A2" s="170" t="s">
        <v>624</v>
      </c>
      <c r="B2" s="170"/>
      <c r="C2" s="170"/>
      <c r="D2" s="27" t="s">
        <v>618</v>
      </c>
      <c r="E2" s="28" t="s">
        <v>620</v>
      </c>
    </row>
    <row r="3" spans="1:5" s="35" customFormat="1" ht="18.95" customHeight="1" x14ac:dyDescent="0.25">
      <c r="A3" s="170" t="s">
        <v>673</v>
      </c>
      <c r="B3" s="170"/>
      <c r="C3" s="17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131">
        <v>0</v>
      </c>
      <c r="D8" s="131">
        <v>0</v>
      </c>
    </row>
    <row r="9" spans="1:5" x14ac:dyDescent="0.2">
      <c r="A9" s="33">
        <v>1112</v>
      </c>
      <c r="B9" s="29" t="s">
        <v>487</v>
      </c>
      <c r="C9" s="131">
        <v>550749.86</v>
      </c>
      <c r="D9" s="131">
        <v>1619259.24</v>
      </c>
    </row>
    <row r="10" spans="1:5" x14ac:dyDescent="0.2">
      <c r="A10" s="33">
        <v>1113</v>
      </c>
      <c r="B10" s="29" t="s">
        <v>488</v>
      </c>
      <c r="C10" s="131">
        <v>0</v>
      </c>
      <c r="D10" s="131">
        <v>0</v>
      </c>
    </row>
    <row r="11" spans="1:5" x14ac:dyDescent="0.2">
      <c r="A11" s="33">
        <v>1114</v>
      </c>
      <c r="B11" s="29" t="s">
        <v>197</v>
      </c>
      <c r="C11" s="131">
        <v>0</v>
      </c>
      <c r="D11" s="131">
        <v>0</v>
      </c>
    </row>
    <row r="12" spans="1:5" x14ac:dyDescent="0.2">
      <c r="A12" s="33">
        <v>1115</v>
      </c>
      <c r="B12" s="29" t="s">
        <v>198</v>
      </c>
      <c r="C12" s="131">
        <v>0</v>
      </c>
      <c r="D12" s="131">
        <v>0</v>
      </c>
    </row>
    <row r="13" spans="1:5" x14ac:dyDescent="0.2">
      <c r="A13" s="33">
        <v>1116</v>
      </c>
      <c r="B13" s="29" t="s">
        <v>489</v>
      </c>
      <c r="C13" s="131">
        <v>0</v>
      </c>
      <c r="D13" s="131">
        <v>0</v>
      </c>
    </row>
    <row r="14" spans="1:5" x14ac:dyDescent="0.2">
      <c r="A14" s="33">
        <v>1119</v>
      </c>
      <c r="B14" s="29" t="s">
        <v>490</v>
      </c>
      <c r="C14" s="131">
        <v>0</v>
      </c>
      <c r="D14" s="131">
        <v>0</v>
      </c>
    </row>
    <row r="15" spans="1:5" x14ac:dyDescent="0.2">
      <c r="A15" s="132">
        <v>1110</v>
      </c>
      <c r="B15" s="133" t="s">
        <v>639</v>
      </c>
      <c r="C15" s="134">
        <f>SUM(C8:C14)</f>
        <v>550749.86</v>
      </c>
      <c r="D15" s="134">
        <f>SUM(D8:D14)</f>
        <v>1619259.24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236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237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9278.84</v>
      </c>
      <c r="D28" s="134">
        <f>SUM(D29:D36)</f>
        <v>9278.84</v>
      </c>
      <c r="E28" s="129"/>
    </row>
    <row r="29" spans="1:5" x14ac:dyDescent="0.2">
      <c r="A29" s="33">
        <v>1241</v>
      </c>
      <c r="B29" s="29" t="s">
        <v>239</v>
      </c>
      <c r="C29" s="34">
        <v>0</v>
      </c>
      <c r="D29" s="131">
        <v>0</v>
      </c>
      <c r="E29" s="129"/>
    </row>
    <row r="30" spans="1:5" x14ac:dyDescent="0.2">
      <c r="A30" s="33">
        <v>1242</v>
      </c>
      <c r="B30" s="29" t="s">
        <v>240</v>
      </c>
      <c r="C30" s="34">
        <v>9278.84</v>
      </c>
      <c r="D30" s="131">
        <v>9278.84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9278.84</v>
      </c>
      <c r="D43" s="134">
        <f>D20+D28+D37</f>
        <v>9278.84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41500.74</v>
      </c>
      <c r="D47" s="134">
        <v>754887.12</v>
      </c>
    </row>
    <row r="48" spans="1:5" x14ac:dyDescent="0.2">
      <c r="A48" s="130"/>
      <c r="B48" s="135" t="s">
        <v>629</v>
      </c>
      <c r="C48" s="134">
        <f>C51+C63+C95+C98+C49</f>
        <v>55178.879999999997</v>
      </c>
      <c r="D48" s="134">
        <f>D51+D63+D95+D98+D49</f>
        <v>14331.44</v>
      </c>
    </row>
    <row r="49" spans="1:4" s="129" customFormat="1" x14ac:dyDescent="0.2">
      <c r="A49" s="144">
        <v>5100</v>
      </c>
      <c r="B49" s="145" t="s">
        <v>361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662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630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428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55178.879999999997</v>
      </c>
      <c r="D63" s="134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55178.879999999997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55178.879999999997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2">
        <v>2110</v>
      </c>
      <c r="B98" s="138" t="s">
        <v>642</v>
      </c>
      <c r="C98" s="134">
        <f>SUM(C99:C103)</f>
        <v>0</v>
      </c>
      <c r="D98" s="134">
        <f>SUM(D99:D103)</f>
        <v>14331.44</v>
      </c>
    </row>
    <row r="99" spans="1:4" x14ac:dyDescent="0.2">
      <c r="A99" s="130">
        <v>2111</v>
      </c>
      <c r="B99" s="129" t="s">
        <v>643</v>
      </c>
      <c r="C99" s="131">
        <v>0</v>
      </c>
      <c r="D99" s="131">
        <v>13428</v>
      </c>
    </row>
    <row r="100" spans="1:4" x14ac:dyDescent="0.2">
      <c r="A100" s="130">
        <v>2112</v>
      </c>
      <c r="B100" s="129" t="s">
        <v>644</v>
      </c>
      <c r="C100" s="131">
        <v>0</v>
      </c>
      <c r="D100" s="131">
        <v>0</v>
      </c>
    </row>
    <row r="101" spans="1:4" x14ac:dyDescent="0.2">
      <c r="A101" s="130">
        <v>2112</v>
      </c>
      <c r="B101" s="129" t="s">
        <v>645</v>
      </c>
      <c r="C101" s="131">
        <v>0</v>
      </c>
      <c r="D101" s="131">
        <v>903.44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44">
        <v>3100</v>
      </c>
      <c r="B105" s="150" t="s">
        <v>663</v>
      </c>
      <c r="C105" s="151">
        <f>SUM(C106:C109)</f>
        <v>0</v>
      </c>
      <c r="D105" s="151">
        <f>SUM(D106:D109)</f>
        <v>0</v>
      </c>
    </row>
    <row r="106" spans="1:4" s="129" customFormat="1" x14ac:dyDescent="0.2">
      <c r="A106" s="147"/>
      <c r="B106" s="152" t="s">
        <v>664</v>
      </c>
      <c r="C106" s="153">
        <v>0</v>
      </c>
      <c r="D106" s="153">
        <v>0</v>
      </c>
    </row>
    <row r="107" spans="1:4" s="129" customFormat="1" x14ac:dyDescent="0.2">
      <c r="A107" s="147"/>
      <c r="B107" s="152" t="s">
        <v>665</v>
      </c>
      <c r="C107" s="153">
        <v>0</v>
      </c>
      <c r="D107" s="153">
        <v>0</v>
      </c>
    </row>
    <row r="108" spans="1:4" s="129" customFormat="1" x14ac:dyDescent="0.2">
      <c r="A108" s="147"/>
      <c r="B108" s="152" t="s">
        <v>666</v>
      </c>
      <c r="C108" s="153">
        <v>0</v>
      </c>
      <c r="D108" s="153">
        <v>0</v>
      </c>
    </row>
    <row r="109" spans="1:4" s="129" customFormat="1" x14ac:dyDescent="0.2">
      <c r="A109" s="147"/>
      <c r="B109" s="152" t="s">
        <v>667</v>
      </c>
      <c r="C109" s="153">
        <v>0</v>
      </c>
      <c r="D109" s="153">
        <v>0</v>
      </c>
    </row>
    <row r="110" spans="1:4" s="129" customFormat="1" x14ac:dyDescent="0.2">
      <c r="A110" s="147"/>
      <c r="B110" s="155" t="s">
        <v>668</v>
      </c>
      <c r="C110" s="146">
        <f>+C111</f>
        <v>0</v>
      </c>
      <c r="D110" s="146">
        <f>+D111</f>
        <v>0</v>
      </c>
    </row>
    <row r="111" spans="1:4" s="129" customFormat="1" x14ac:dyDescent="0.2">
      <c r="A111" s="144">
        <v>1270</v>
      </c>
      <c r="B111" s="154" t="s">
        <v>254</v>
      </c>
      <c r="C111" s="151">
        <f>+C112</f>
        <v>0</v>
      </c>
      <c r="D111" s="151">
        <f>+D112</f>
        <v>0</v>
      </c>
    </row>
    <row r="112" spans="1:4" s="129" customFormat="1" x14ac:dyDescent="0.2">
      <c r="A112" s="147">
        <v>1273</v>
      </c>
      <c r="B112" s="148" t="s">
        <v>669</v>
      </c>
      <c r="C112" s="153">
        <v>0</v>
      </c>
      <c r="D112" s="153">
        <v>0</v>
      </c>
    </row>
    <row r="113" spans="1:4" s="129" customFormat="1" x14ac:dyDescent="0.2">
      <c r="A113" s="147"/>
      <c r="B113" s="155" t="s">
        <v>670</v>
      </c>
      <c r="C113" s="146">
        <f>+C114+C116</f>
        <v>0</v>
      </c>
      <c r="D113" s="146">
        <f>+D114+D116</f>
        <v>856620</v>
      </c>
    </row>
    <row r="114" spans="1:4" s="129" customFormat="1" x14ac:dyDescent="0.2">
      <c r="A114" s="144">
        <v>4300</v>
      </c>
      <c r="B114" s="150" t="s">
        <v>671</v>
      </c>
      <c r="C114" s="151">
        <f>+C115</f>
        <v>0</v>
      </c>
      <c r="D114" s="156">
        <f>+D115</f>
        <v>0</v>
      </c>
    </row>
    <row r="115" spans="1:4" s="129" customFormat="1" x14ac:dyDescent="0.2">
      <c r="A115" s="147">
        <v>4399</v>
      </c>
      <c r="B115" s="152" t="s">
        <v>354</v>
      </c>
      <c r="C115" s="153">
        <v>0</v>
      </c>
      <c r="D115" s="153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856620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856620</v>
      </c>
    </row>
    <row r="126" spans="1:4" x14ac:dyDescent="0.2">
      <c r="A126" s="130"/>
      <c r="B126" s="142" t="s">
        <v>659</v>
      </c>
      <c r="C126" s="134">
        <f>C47+C48+C104-C110-C113</f>
        <v>96679.62</v>
      </c>
      <c r="D126" s="134">
        <f>D47+D48+D104-D110-D113</f>
        <v>-87401.440000000061</v>
      </c>
    </row>
    <row r="129" spans="1:5" ht="11.25" customHeight="1" x14ac:dyDescent="0.2">
      <c r="A129" s="129"/>
      <c r="B129" s="129"/>
      <c r="C129" s="129"/>
      <c r="D129" s="129"/>
      <c r="E129" s="129"/>
    </row>
    <row r="130" spans="1:5" ht="11.25" customHeight="1" x14ac:dyDescent="0.2">
      <c r="A130" s="129"/>
      <c r="B130" s="129"/>
      <c r="C130" s="129"/>
      <c r="D130" s="129"/>
      <c r="E130" s="129"/>
    </row>
    <row r="131" spans="1:5" ht="11.25" customHeight="1" x14ac:dyDescent="0.2">
      <c r="A131" s="129"/>
      <c r="B131" s="129"/>
      <c r="C131" s="129"/>
      <c r="D131" s="129"/>
      <c r="E131" s="129"/>
    </row>
    <row r="132" spans="1:5" ht="11.25" customHeight="1" x14ac:dyDescent="0.2">
      <c r="A132" s="129"/>
      <c r="B132" s="129"/>
      <c r="C132" s="129"/>
      <c r="D132" s="129"/>
      <c r="E132" s="129"/>
    </row>
    <row r="133" spans="1:5" ht="11.25" customHeight="1" x14ac:dyDescent="0.2">
      <c r="A133" s="129"/>
      <c r="B133" s="129"/>
      <c r="C133" s="129"/>
      <c r="D133" s="129"/>
      <c r="E133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2023-01-25T20:50:25Z</cp:lastPrinted>
  <dcterms:created xsi:type="dcterms:W3CDTF">2012-12-11T20:36:24Z</dcterms:created>
  <dcterms:modified xsi:type="dcterms:W3CDTF">2023-01-25T20:50:37Z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