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 TRIMESTRE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G52" i="4" l="1"/>
  <c r="F52" i="4"/>
  <c r="D52" i="4"/>
  <c r="H48" i="4"/>
  <c r="H46" i="4"/>
  <c r="H40" i="4"/>
  <c r="H38" i="4"/>
  <c r="E50" i="4"/>
  <c r="H50" i="4" s="1"/>
  <c r="E48" i="4"/>
  <c r="E46" i="4"/>
  <c r="E44" i="4"/>
  <c r="H44" i="4" s="1"/>
  <c r="E42" i="4"/>
  <c r="H42" i="4" s="1"/>
  <c r="E40" i="4"/>
  <c r="E38" i="4"/>
  <c r="C52" i="4"/>
  <c r="G30" i="4"/>
  <c r="F30" i="4"/>
  <c r="H28" i="4"/>
  <c r="E28" i="4"/>
  <c r="E27" i="4"/>
  <c r="H27" i="4" s="1"/>
  <c r="E26" i="4"/>
  <c r="H26" i="4" s="1"/>
  <c r="E25" i="4"/>
  <c r="H25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52" i="4" l="1"/>
  <c r="H30" i="4"/>
  <c r="E30" i="4"/>
  <c r="E52" i="4"/>
  <c r="H16" i="4"/>
  <c r="E16" i="4"/>
  <c r="H38" i="5" l="1"/>
  <c r="H37" i="5"/>
  <c r="H32" i="5"/>
  <c r="H31" i="5"/>
  <c r="H28" i="5"/>
  <c r="H27" i="5"/>
  <c r="H22" i="5"/>
  <c r="H21" i="5"/>
  <c r="E40" i="5"/>
  <c r="H40" i="5" s="1"/>
  <c r="E39" i="5"/>
  <c r="H39" i="5" s="1"/>
  <c r="E38" i="5"/>
  <c r="E37" i="5"/>
  <c r="E34" i="5"/>
  <c r="H34" i="5" s="1"/>
  <c r="E33" i="5"/>
  <c r="H33" i="5" s="1"/>
  <c r="E32" i="5"/>
  <c r="E31" i="5"/>
  <c r="E30" i="5"/>
  <c r="H30" i="5" s="1"/>
  <c r="E29" i="5"/>
  <c r="H29" i="5" s="1"/>
  <c r="E28" i="5"/>
  <c r="E27" i="5"/>
  <c r="E26" i="5"/>
  <c r="H26" i="5" s="1"/>
  <c r="E23" i="5"/>
  <c r="H23" i="5" s="1"/>
  <c r="E22" i="5"/>
  <c r="E21" i="5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C42" i="5" s="1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73" i="6"/>
  <c r="H61" i="6"/>
  <c r="H60" i="6"/>
  <c r="H56" i="6"/>
  <c r="H47" i="6"/>
  <c r="H42" i="6"/>
  <c r="H38" i="6"/>
  <c r="H34" i="6"/>
  <c r="H21" i="6"/>
  <c r="H20" i="6"/>
  <c r="H11" i="6"/>
  <c r="E76" i="6"/>
  <c r="H76" i="6" s="1"/>
  <c r="E75" i="6"/>
  <c r="H75" i="6" s="1"/>
  <c r="E74" i="6"/>
  <c r="H74" i="6" s="1"/>
  <c r="E73" i="6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E60" i="6"/>
  <c r="E59" i="6"/>
  <c r="H59" i="6" s="1"/>
  <c r="E58" i="6"/>
  <c r="H58" i="6" s="1"/>
  <c r="E56" i="6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E46" i="6"/>
  <c r="H46" i="6" s="1"/>
  <c r="E45" i="6"/>
  <c r="H45" i="6" s="1"/>
  <c r="E44" i="6"/>
  <c r="H44" i="6" s="1"/>
  <c r="E42" i="6"/>
  <c r="E41" i="6"/>
  <c r="H41" i="6" s="1"/>
  <c r="E40" i="6"/>
  <c r="H40" i="6" s="1"/>
  <c r="E39" i="6"/>
  <c r="H39" i="6" s="1"/>
  <c r="E38" i="6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E33" i="6" s="1"/>
  <c r="H33" i="6" s="1"/>
  <c r="D23" i="6"/>
  <c r="D13" i="6"/>
  <c r="D5" i="6"/>
  <c r="C69" i="6"/>
  <c r="E69" i="6" s="1"/>
  <c r="H69" i="6" s="1"/>
  <c r="C65" i="6"/>
  <c r="E65" i="6" s="1"/>
  <c r="H65" i="6" s="1"/>
  <c r="C57" i="6"/>
  <c r="C53" i="6"/>
  <c r="C43" i="6"/>
  <c r="C33" i="6"/>
  <c r="C23" i="6"/>
  <c r="C13" i="6"/>
  <c r="C5" i="6"/>
  <c r="H36" i="5" l="1"/>
  <c r="E36" i="5"/>
  <c r="H25" i="5"/>
  <c r="E6" i="5"/>
  <c r="H13" i="5"/>
  <c r="H6" i="5" s="1"/>
  <c r="G42" i="5"/>
  <c r="F42" i="5"/>
  <c r="D42" i="5"/>
  <c r="H16" i="5"/>
  <c r="E16" i="8"/>
  <c r="H6" i="8"/>
  <c r="H16" i="8" s="1"/>
  <c r="E57" i="6"/>
  <c r="H57" i="6" s="1"/>
  <c r="E53" i="6"/>
  <c r="H53" i="6" s="1"/>
  <c r="E43" i="6"/>
  <c r="H43" i="6" s="1"/>
  <c r="E23" i="6"/>
  <c r="H23" i="6" s="1"/>
  <c r="C77" i="6"/>
  <c r="G77" i="6"/>
  <c r="F77" i="6"/>
  <c r="E13" i="6"/>
  <c r="H13" i="6" s="1"/>
  <c r="D77" i="6"/>
  <c r="E5" i="6"/>
  <c r="E25" i="5"/>
  <c r="E16" i="5"/>
  <c r="E42" i="5" s="1"/>
  <c r="H42" i="5" l="1"/>
  <c r="E77" i="6"/>
  <c r="H5" i="6"/>
  <c r="H77" i="6" s="1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<sst xmlns="http://schemas.openxmlformats.org/spreadsheetml/2006/main" count="203" uniqueCount="142">
  <si>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</si>
  <si>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</si>
  <si>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</si>
  <si>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</si>
  <si>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</si>
  <si>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</si>
  <si>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</si>
  <si>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</si>
  <si>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</si>
  <si>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</si>
  <si>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</si>
  <si>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</si>
  <si>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</si>
  <si>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</si>
  <si>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</si>
  <si>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</si>
  <si>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</si>
  <si>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</si>
  <si>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</si>
  <si>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</si>
  <si>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</si>
  <si>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</si>
  <si>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</si>
  <si>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</si>
  <si>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</si>
  <si>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</si>
  <si>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</si>
  <si>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</si>
  <si>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</si>
  <si>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</si>
  <si>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</si>
  <si>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</si>
  <si>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</si>
  <si>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</si>
  <si>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</si>
  <si>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</si>
  <si>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</si>
  <si>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</si>
  <si>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</si>
  <si>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</si>
  <si>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</si>
  <si>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</si>
  <si>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</si>
  <si>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</si>
  <si>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</si>
  <si>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</si>
  <si>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</si>
  <si>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</si>
  <si>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</si>
  <si>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</si>
  <si>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</si>
  <si>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</si>
  <si>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</si>
  <si>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</si>
  <si>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</si>
  <si>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</si>
  <si>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</si>
  <si>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</si>
  <si>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</si>
  <si>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</si>
  <si>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</si>
  <si>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</si>
  <si>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</si>
  <si>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</si>
  <si>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</si>
  <si>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</si>
  <si>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</si>
  <si>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</si>
  <si>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</si>
  <si>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</si>
  <si>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</si>
  <si>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</si>
  <si>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</si>
  <si>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</si>
  <si>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</si>
  <si>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</si>
  <si>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</si>
  <si>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</si>
  <si>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</si>
  <si>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</si>
  <si>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</si>
  <si>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</si>
  <si>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</si>
  <si>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</si>
  <si>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</si>
  <si>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</si>
  <si>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</si>
  <si>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</si>
  <si>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</si>
  <si>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</si>
  <si>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</si>
  <si>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</si>
  <si>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</si>
  <si>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</si>
  <si>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</si>
  <si>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</si>
  <si>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</si>
  <si>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</si>
  <si>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</si>
  <si>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</si>
  <si>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</si>
  <si>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</si>
  <si>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</si>
  <si>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</si>
  <si>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</si>
  <si>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</si>
  <si>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</si>
  <si>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</si>
  <si>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</si>
  <si>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</si>
  <si>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</si>
  <si>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</si>
  <si>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</si>
  <si>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</si>
  <si>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</si>
  <si>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</si>
  <si>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</si>
  <si>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</si>
  <si>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</si>
  <si>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</si>
  <si>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</si>
  <si>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</si>
  <si>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</si>
  <si>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</si>
  <si>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</si>
  <si>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</si>
  <si>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</si>
  <si>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</si>
  <si>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</si>
  <si>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</si>
  <si>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</si>
  <si>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</si>
  <si>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</si>
  <si>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</si>
  <si>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Instituto Municipal de Vivienda de Dolores Hidalgo, Gto.
Estado Analítico del Ejercicio del Presupuesto de Egresos
Clasificación por Objeto del Gasto(Capítulo y Concepto)
Del 1 de Enero AL 31 DE DICIEMBRE DEL 2022</t>
  </si>
  <si>
    <t>Instituto Municipal de Vivienda de Dolores Hidalgo, Gto.
Estado Analítico del Ejercicio del Presupuesto de Egresos
Clasificación Ecónomica (Por Tipo de Gasto)
Del 1 de Enero AL 31 DE DICIEMBRE DEL 2022</t>
  </si>
  <si>
    <t>INSTITUTO MUNICIPAL DE VIVIENDA</t>
  </si>
  <si>
    <t>Instituto Municipal de Vivienda de Dolores Hidalgo, Gto.
Estado Analítico del Ejercicio del Presupuesto de Egresos
Clasificación Administrativa
Del 1 de Enero AL 31 DE DICIEMBRE DEL 2022</t>
  </si>
  <si>
    <t>Gobierno (Federal/Estatal/Municipal) de Instituto Municipal de Vivienda de Dolores Hidalgo, Gto.
Estado Analítico del Ejercicio del Presupuesto de Egresos
Clasificación Administrativa
Del 1 de Enero AL 31 DE DICIEMBRE DEL 2022</t>
  </si>
  <si>
    <t>Sector Paraestatal del Gobierno (Federal/Estatal/Municipal) de Instituto Municipal de Vivienda de Dolores Hidalgo, Gto.
Estado Analítico del Ejercicio del Presupuesto de Egresos
Clasificación Administrativa
Del 1 de Enero AL 31 DE DICIEMBRE DEL 2022</t>
  </si>
  <si>
    <t>Instituto Municipal de Vivienda de Dolores Hidalgo, Gto.
Estado Análitico del Ejercicio del Presupuesto de Egresos
Clasificación Funcional (Finalidad y Función)
Del 1 de Enero AL 31 DE DICIEMBRE DEL 2022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</si>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</sst>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78</xdr:row>
      <xdr:rowOff>47625</xdr:rowOff>
    </xdr:from>
    <xdr:to>
      <xdr:col>4</xdr:col>
      <xdr:colOff>687705</xdr:colOff>
      <xdr:row>87</xdr:row>
      <xdr:rowOff>2540</xdr:rowOff>
    </xdr:to>
    <xdr:sp macro="" textlink="">
      <xdr:nvSpPr>
        <xdr:cNvPr id="2" name="Cuadro de texto 258"/>
        <xdr:cNvSpPr txBox="1">
          <a:spLocks noChangeArrowheads="1"/>
        </xdr:cNvSpPr>
      </xdr:nvSpPr>
      <xdr:spPr bwMode="auto">
        <a:xfrm>
          <a:off x="4286250" y="11849100"/>
          <a:ext cx="2506980" cy="124079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ARQ. GERARDO RAMÓN NÚÑEZ REYES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PRESIDENTE DEL CONSEJO DIRECTIVO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18</xdr:row>
      <xdr:rowOff>133350</xdr:rowOff>
    </xdr:from>
    <xdr:to>
      <xdr:col>4</xdr:col>
      <xdr:colOff>906780</xdr:colOff>
      <xdr:row>28</xdr:row>
      <xdr:rowOff>40640</xdr:rowOff>
    </xdr:to>
    <xdr:sp macro="" textlink="">
      <xdr:nvSpPr>
        <xdr:cNvPr id="2" name="Cuadro de texto 258"/>
        <xdr:cNvSpPr txBox="1">
          <a:spLocks noChangeArrowheads="1"/>
        </xdr:cNvSpPr>
      </xdr:nvSpPr>
      <xdr:spPr bwMode="auto">
        <a:xfrm>
          <a:off x="3381375" y="3362325"/>
          <a:ext cx="2506980" cy="13360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ARQ. GERARDO RAMÓN NÚÑEZ REYES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PRESIDENTE DEL CONSEJO DIRECTIVO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54</xdr:row>
      <xdr:rowOff>19050</xdr:rowOff>
    </xdr:from>
    <xdr:to>
      <xdr:col>4</xdr:col>
      <xdr:colOff>592455</xdr:colOff>
      <xdr:row>63</xdr:row>
      <xdr:rowOff>69215</xdr:rowOff>
    </xdr:to>
    <xdr:sp macro="" textlink="">
      <xdr:nvSpPr>
        <xdr:cNvPr id="2" name="Cuadro de texto 258"/>
        <xdr:cNvSpPr txBox="1">
          <a:spLocks noChangeArrowheads="1"/>
        </xdr:cNvSpPr>
      </xdr:nvSpPr>
      <xdr:spPr bwMode="auto">
        <a:xfrm>
          <a:off x="3819525" y="10191750"/>
          <a:ext cx="2506980" cy="13360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ARQ. GERARDO RAMÓN NÚÑEZ REYES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PRESIDENTE DEL CONSEJO DIRECTIVO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3486150</xdr:colOff>
      <xdr:row>44</xdr:row>
      <xdr:rowOff>133350</xdr:rowOff>
    </xdr:from>
    <xdr:to>
      <xdr:col>4</xdr:col>
      <xdr:colOff>135255</xdr:colOff>
      <xdr:row>54</xdr:row>
      <xdr:rowOff>40640</xdr:rowOff>
    </xdr:to>
    <xdr:sp macro="" textlink="">
      <xdr:nvSpPr>
        <xdr:cNvPr id="2" name="Cuadro de texto 258"/>
        <xdr:cNvSpPr txBox="1">
          <a:spLocks noChangeArrowheads="1"/>
        </xdr:cNvSpPr>
      </xdr:nvSpPr>
      <xdr:spPr bwMode="auto">
        <a:xfrm>
          <a:off x="3762375" y="7219950"/>
          <a:ext cx="2506980" cy="13360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ARQ. GERARDO RAMÓN NÚÑEZ REYES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PRESIDENTE DEL CONSEJO DIRECTIVO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showGridLines="0" workbookViewId="0">
      <selection activeCell="B78" sqref="B78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4617967</v>
      </c>
      <c r="D5" s="14">
        <f>SUM(D6:D12)</f>
        <v>1534112</v>
      </c>
      <c r="E5" s="14">
        <f>C5+D5</f>
        <v>6152079</v>
      </c>
      <c r="F5" s="14">
        <f>SUM(F6:F12)</f>
        <v>4623166.8900000006</v>
      </c>
      <c r="G5" s="14">
        <f>SUM(G6:G12)</f>
        <v>4623166.8900000006</v>
      </c>
      <c r="H5" s="14">
        <f>E5-F5</f>
        <v>1528912.1099999994</v>
      </c>
    </row>
    <row r="6" spans="1:8" x14ac:dyDescent="0.2">
      <c r="A6" s="49">
        <v>1100</v>
      </c>
      <c r="B6" s="11" t="s">
        <v>76</v>
      </c>
      <c r="C6" s="15">
        <v>3192132</v>
      </c>
      <c r="D6" s="15">
        <v>-254172</v>
      </c>
      <c r="E6" s="15">
        <f t="shared" ref="E6:E69" si="0">C6+D6</f>
        <v>2937960</v>
      </c>
      <c r="F6" s="15">
        <v>2785213.66</v>
      </c>
      <c r="G6" s="15">
        <v>2785213.66</v>
      </c>
      <c r="H6" s="15">
        <f t="shared" ref="H6:H69" si="1">E6-F6</f>
        <v>152746.33999999985</v>
      </c>
    </row>
    <row r="7" spans="1:8" x14ac:dyDescent="0.2">
      <c r="A7" s="49">
        <v>1200</v>
      </c>
      <c r="B7" s="11" t="s">
        <v>77</v>
      </c>
      <c r="C7" s="15">
        <v>104108</v>
      </c>
      <c r="D7" s="15">
        <v>570000</v>
      </c>
      <c r="E7" s="15">
        <f t="shared" si="0"/>
        <v>674108</v>
      </c>
      <c r="F7" s="15">
        <v>644360.49</v>
      </c>
      <c r="G7" s="15">
        <v>644360.49</v>
      </c>
      <c r="H7" s="15">
        <f t="shared" si="1"/>
        <v>29747.510000000009</v>
      </c>
    </row>
    <row r="8" spans="1:8" x14ac:dyDescent="0.2">
      <c r="A8" s="49">
        <v>1300</v>
      </c>
      <c r="B8" s="11" t="s">
        <v>78</v>
      </c>
      <c r="C8" s="15">
        <v>429838</v>
      </c>
      <c r="D8" s="15">
        <v>32593</v>
      </c>
      <c r="E8" s="15">
        <f t="shared" si="0"/>
        <v>462431</v>
      </c>
      <c r="F8" s="15">
        <v>441288.58</v>
      </c>
      <c r="G8" s="15">
        <v>441288.58</v>
      </c>
      <c r="H8" s="15">
        <f t="shared" si="1"/>
        <v>21142.419999999984</v>
      </c>
    </row>
    <row r="9" spans="1:8" x14ac:dyDescent="0.2">
      <c r="A9" s="49">
        <v>1400</v>
      </c>
      <c r="B9" s="11" t="s">
        <v>35</v>
      </c>
      <c r="C9" s="15">
        <v>306051</v>
      </c>
      <c r="D9" s="15">
        <v>76006</v>
      </c>
      <c r="E9" s="15">
        <f t="shared" si="0"/>
        <v>382057</v>
      </c>
      <c r="F9" s="15">
        <v>374302.91</v>
      </c>
      <c r="G9" s="15">
        <v>374302.91</v>
      </c>
      <c r="H9" s="15">
        <f t="shared" si="1"/>
        <v>7754.0900000000256</v>
      </c>
    </row>
    <row r="10" spans="1:8" x14ac:dyDescent="0.2">
      <c r="A10" s="49">
        <v>1500</v>
      </c>
      <c r="B10" s="11" t="s">
        <v>79</v>
      </c>
      <c r="C10" s="15">
        <v>585838</v>
      </c>
      <c r="D10" s="15">
        <v>1109685</v>
      </c>
      <c r="E10" s="15">
        <f t="shared" si="0"/>
        <v>1695523</v>
      </c>
      <c r="F10" s="15">
        <v>378001.25</v>
      </c>
      <c r="G10" s="15">
        <v>378001.25</v>
      </c>
      <c r="H10" s="15">
        <f t="shared" si="1"/>
        <v>1317521.75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209049</v>
      </c>
      <c r="D13" s="15">
        <f>SUM(D14:D22)</f>
        <v>22000</v>
      </c>
      <c r="E13" s="15">
        <f t="shared" si="0"/>
        <v>231049</v>
      </c>
      <c r="F13" s="15">
        <f>SUM(F14:F22)</f>
        <v>126142.67</v>
      </c>
      <c r="G13" s="15">
        <f>SUM(G14:G22)</f>
        <v>120151.81</v>
      </c>
      <c r="H13" s="15">
        <f t="shared" si="1"/>
        <v>104906.33</v>
      </c>
    </row>
    <row r="14" spans="1:8" x14ac:dyDescent="0.2">
      <c r="A14" s="49">
        <v>2100</v>
      </c>
      <c r="B14" s="11" t="s">
        <v>81</v>
      </c>
      <c r="C14" s="15">
        <v>62404</v>
      </c>
      <c r="D14" s="15">
        <v>2000</v>
      </c>
      <c r="E14" s="15">
        <f t="shared" si="0"/>
        <v>64404</v>
      </c>
      <c r="F14" s="15">
        <v>31893.99</v>
      </c>
      <c r="G14" s="15">
        <v>31893.99</v>
      </c>
      <c r="H14" s="15">
        <f t="shared" si="1"/>
        <v>32510.01</v>
      </c>
    </row>
    <row r="15" spans="1:8" x14ac:dyDescent="0.2">
      <c r="A15" s="49">
        <v>2200</v>
      </c>
      <c r="B15" s="11" t="s">
        <v>82</v>
      </c>
      <c r="C15" s="15">
        <v>0</v>
      </c>
      <c r="D15" s="15">
        <v>0</v>
      </c>
      <c r="E15" s="15">
        <f t="shared" si="0"/>
        <v>0</v>
      </c>
      <c r="F15" s="15">
        <v>0</v>
      </c>
      <c r="G15" s="15">
        <v>0</v>
      </c>
      <c r="H15" s="15">
        <f t="shared" si="1"/>
        <v>0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5201</v>
      </c>
      <c r="D17" s="15">
        <v>0</v>
      </c>
      <c r="E17" s="15">
        <f t="shared" si="0"/>
        <v>5201</v>
      </c>
      <c r="F17" s="15">
        <v>5083.7299999999996</v>
      </c>
      <c r="G17" s="15">
        <v>5083.7299999999996</v>
      </c>
      <c r="H17" s="15">
        <f t="shared" si="1"/>
        <v>117.27000000000044</v>
      </c>
    </row>
    <row r="18" spans="1:8" x14ac:dyDescent="0.2">
      <c r="A18" s="49">
        <v>2500</v>
      </c>
      <c r="B18" s="11" t="s">
        <v>85</v>
      </c>
      <c r="C18" s="15">
        <v>0</v>
      </c>
      <c r="D18" s="15">
        <v>0</v>
      </c>
      <c r="E18" s="15">
        <f t="shared" si="0"/>
        <v>0</v>
      </c>
      <c r="F18" s="15">
        <v>0</v>
      </c>
      <c r="G18" s="15">
        <v>0</v>
      </c>
      <c r="H18" s="15">
        <f t="shared" si="1"/>
        <v>0</v>
      </c>
    </row>
    <row r="19" spans="1:8" x14ac:dyDescent="0.2">
      <c r="A19" s="49">
        <v>2600</v>
      </c>
      <c r="B19" s="11" t="s">
        <v>86</v>
      </c>
      <c r="C19" s="15">
        <v>126881</v>
      </c>
      <c r="D19" s="15">
        <v>0</v>
      </c>
      <c r="E19" s="15">
        <f t="shared" si="0"/>
        <v>126881</v>
      </c>
      <c r="F19" s="15">
        <v>74923.789999999994</v>
      </c>
      <c r="G19" s="15">
        <v>68932.929999999993</v>
      </c>
      <c r="H19" s="15">
        <f t="shared" si="1"/>
        <v>51957.210000000006</v>
      </c>
    </row>
    <row r="20" spans="1:8" x14ac:dyDescent="0.2">
      <c r="A20" s="49">
        <v>2700</v>
      </c>
      <c r="B20" s="11" t="s">
        <v>87</v>
      </c>
      <c r="C20" s="15">
        <v>0</v>
      </c>
      <c r="D20" s="15">
        <v>0</v>
      </c>
      <c r="E20" s="15">
        <f t="shared" si="0"/>
        <v>0</v>
      </c>
      <c r="F20" s="15">
        <v>0</v>
      </c>
      <c r="G20" s="15">
        <v>0</v>
      </c>
      <c r="H20" s="15">
        <f t="shared" si="1"/>
        <v>0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14563</v>
      </c>
      <c r="D22" s="15">
        <v>20000</v>
      </c>
      <c r="E22" s="15">
        <f t="shared" si="0"/>
        <v>34563</v>
      </c>
      <c r="F22" s="15">
        <v>14241.16</v>
      </c>
      <c r="G22" s="15">
        <v>14241.16</v>
      </c>
      <c r="H22" s="15">
        <f t="shared" si="1"/>
        <v>20321.84</v>
      </c>
    </row>
    <row r="23" spans="1:8" x14ac:dyDescent="0.2">
      <c r="A23" s="48" t="s">
        <v>69</v>
      </c>
      <c r="B23" s="7"/>
      <c r="C23" s="15">
        <f>SUM(C24:C32)</f>
        <v>407740</v>
      </c>
      <c r="D23" s="15">
        <f>SUM(D24:D32)</f>
        <v>913656.12</v>
      </c>
      <c r="E23" s="15">
        <f t="shared" si="0"/>
        <v>1321396.1200000001</v>
      </c>
      <c r="F23" s="15">
        <f>SUM(F24:F32)</f>
        <v>826224.48999999987</v>
      </c>
      <c r="G23" s="15">
        <f>SUM(G24:G32)</f>
        <v>805678.48999999987</v>
      </c>
      <c r="H23" s="15">
        <f t="shared" si="1"/>
        <v>495171.63000000024</v>
      </c>
    </row>
    <row r="24" spans="1:8" x14ac:dyDescent="0.2">
      <c r="A24" s="49">
        <v>3100</v>
      </c>
      <c r="B24" s="11" t="s">
        <v>90</v>
      </c>
      <c r="C24" s="15">
        <v>41083</v>
      </c>
      <c r="D24" s="15">
        <v>-4461</v>
      </c>
      <c r="E24" s="15">
        <f t="shared" si="0"/>
        <v>36622</v>
      </c>
      <c r="F24" s="15">
        <v>31574.92</v>
      </c>
      <c r="G24" s="15">
        <v>31574.92</v>
      </c>
      <c r="H24" s="15">
        <f t="shared" si="1"/>
        <v>5047.0800000000017</v>
      </c>
    </row>
    <row r="25" spans="1:8" x14ac:dyDescent="0.2">
      <c r="A25" s="49">
        <v>3200</v>
      </c>
      <c r="B25" s="11" t="s">
        <v>91</v>
      </c>
      <c r="C25" s="15">
        <v>10401</v>
      </c>
      <c r="D25" s="15">
        <v>570317.12</v>
      </c>
      <c r="E25" s="15">
        <f t="shared" si="0"/>
        <v>580718.12</v>
      </c>
      <c r="F25" s="15">
        <v>342310.97</v>
      </c>
      <c r="G25" s="15">
        <v>342310.97</v>
      </c>
      <c r="H25" s="15">
        <f t="shared" si="1"/>
        <v>238407.15000000002</v>
      </c>
    </row>
    <row r="26" spans="1:8" x14ac:dyDescent="0.2">
      <c r="A26" s="49">
        <v>3300</v>
      </c>
      <c r="B26" s="11" t="s">
        <v>92</v>
      </c>
      <c r="C26" s="15">
        <v>66688</v>
      </c>
      <c r="D26" s="15">
        <v>239800</v>
      </c>
      <c r="E26" s="15">
        <f t="shared" si="0"/>
        <v>306488</v>
      </c>
      <c r="F26" s="15">
        <v>171609.9</v>
      </c>
      <c r="G26" s="15">
        <v>171609.9</v>
      </c>
      <c r="H26" s="15">
        <f t="shared" si="1"/>
        <v>134878.1</v>
      </c>
    </row>
    <row r="27" spans="1:8" x14ac:dyDescent="0.2">
      <c r="A27" s="49">
        <v>3400</v>
      </c>
      <c r="B27" s="11" t="s">
        <v>93</v>
      </c>
      <c r="C27" s="15">
        <v>60842</v>
      </c>
      <c r="D27" s="15">
        <v>5000</v>
      </c>
      <c r="E27" s="15">
        <f t="shared" si="0"/>
        <v>65842</v>
      </c>
      <c r="F27" s="15">
        <v>42190.99</v>
      </c>
      <c r="G27" s="15">
        <v>42190.99</v>
      </c>
      <c r="H27" s="15">
        <f t="shared" si="1"/>
        <v>23651.010000000002</v>
      </c>
    </row>
    <row r="28" spans="1:8" x14ac:dyDescent="0.2">
      <c r="A28" s="49">
        <v>3500</v>
      </c>
      <c r="B28" s="11" t="s">
        <v>94</v>
      </c>
      <c r="C28" s="15">
        <v>49425</v>
      </c>
      <c r="D28" s="15">
        <v>30000</v>
      </c>
      <c r="E28" s="15">
        <f t="shared" si="0"/>
        <v>79425</v>
      </c>
      <c r="F28" s="15">
        <v>59158.84</v>
      </c>
      <c r="G28" s="15">
        <v>59158.84</v>
      </c>
      <c r="H28" s="15">
        <f t="shared" si="1"/>
        <v>20266.160000000003</v>
      </c>
    </row>
    <row r="29" spans="1:8" x14ac:dyDescent="0.2">
      <c r="A29" s="49">
        <v>3600</v>
      </c>
      <c r="B29" s="11" t="s">
        <v>95</v>
      </c>
      <c r="C29" s="15">
        <v>64898</v>
      </c>
      <c r="D29" s="15">
        <v>0</v>
      </c>
      <c r="E29" s="15">
        <f t="shared" si="0"/>
        <v>64898</v>
      </c>
      <c r="F29" s="15">
        <v>14999.99</v>
      </c>
      <c r="G29" s="15">
        <v>14999.99</v>
      </c>
      <c r="H29" s="15">
        <f t="shared" si="1"/>
        <v>49898.01</v>
      </c>
    </row>
    <row r="30" spans="1:8" x14ac:dyDescent="0.2">
      <c r="A30" s="49">
        <v>3700</v>
      </c>
      <c r="B30" s="11" t="s">
        <v>96</v>
      </c>
      <c r="C30" s="15">
        <v>20801</v>
      </c>
      <c r="D30" s="15">
        <v>0</v>
      </c>
      <c r="E30" s="15">
        <f t="shared" si="0"/>
        <v>20801</v>
      </c>
      <c r="F30" s="15">
        <v>1118.2</v>
      </c>
      <c r="G30" s="15">
        <v>1118.2</v>
      </c>
      <c r="H30" s="15">
        <f t="shared" si="1"/>
        <v>19682.8</v>
      </c>
    </row>
    <row r="31" spans="1:8" x14ac:dyDescent="0.2">
      <c r="A31" s="49">
        <v>3800</v>
      </c>
      <c r="B31" s="11" t="s">
        <v>97</v>
      </c>
      <c r="C31" s="15">
        <v>20801</v>
      </c>
      <c r="D31" s="15">
        <v>29000</v>
      </c>
      <c r="E31" s="15">
        <f t="shared" si="0"/>
        <v>49801</v>
      </c>
      <c r="F31" s="15">
        <v>46501.68</v>
      </c>
      <c r="G31" s="15">
        <v>46501.68</v>
      </c>
      <c r="H31" s="15">
        <f t="shared" si="1"/>
        <v>3299.3199999999997</v>
      </c>
    </row>
    <row r="32" spans="1:8" x14ac:dyDescent="0.2">
      <c r="A32" s="49">
        <v>3900</v>
      </c>
      <c r="B32" s="11" t="s">
        <v>19</v>
      </c>
      <c r="C32" s="15">
        <v>72801</v>
      </c>
      <c r="D32" s="15">
        <v>44000</v>
      </c>
      <c r="E32" s="15">
        <f t="shared" si="0"/>
        <v>116801</v>
      </c>
      <c r="F32" s="15">
        <v>116759</v>
      </c>
      <c r="G32" s="15">
        <v>96213</v>
      </c>
      <c r="H32" s="15">
        <f t="shared" si="1"/>
        <v>42</v>
      </c>
    </row>
    <row r="33" spans="1:8" x14ac:dyDescent="0.2">
      <c r="A33" s="48" t="s">
        <v>70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0</v>
      </c>
      <c r="D43" s="15">
        <f>SUM(D44:D52)</f>
        <v>11000</v>
      </c>
      <c r="E43" s="15">
        <f t="shared" si="0"/>
        <v>11000</v>
      </c>
      <c r="F43" s="15">
        <f>SUM(F44:F52)</f>
        <v>10985.44</v>
      </c>
      <c r="G43" s="15">
        <f>SUM(G44:G52)</f>
        <v>10985.44</v>
      </c>
      <c r="H43" s="15">
        <f t="shared" si="1"/>
        <v>14.559999999999491</v>
      </c>
    </row>
    <row r="44" spans="1:8" x14ac:dyDescent="0.2">
      <c r="A44" s="49">
        <v>5100</v>
      </c>
      <c r="B44" s="11" t="s">
        <v>105</v>
      </c>
      <c r="C44" s="15">
        <v>0</v>
      </c>
      <c r="D44" s="15">
        <v>0</v>
      </c>
      <c r="E44" s="15">
        <f t="shared" si="0"/>
        <v>0</v>
      </c>
      <c r="F44" s="15">
        <v>0</v>
      </c>
      <c r="G44" s="15">
        <v>0</v>
      </c>
      <c r="H44" s="15">
        <f t="shared" si="1"/>
        <v>0</v>
      </c>
    </row>
    <row r="45" spans="1:8" x14ac:dyDescent="0.2">
      <c r="A45" s="49">
        <v>5200</v>
      </c>
      <c r="B45" s="11" t="s">
        <v>106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11000</v>
      </c>
      <c r="E49" s="15">
        <f t="shared" si="0"/>
        <v>11000</v>
      </c>
      <c r="F49" s="15">
        <v>10985.44</v>
      </c>
      <c r="G49" s="15">
        <v>10985.44</v>
      </c>
      <c r="H49" s="15">
        <f t="shared" si="1"/>
        <v>14.559999999999491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4000000</v>
      </c>
      <c r="D53" s="15">
        <f>SUM(D54:D56)</f>
        <v>1000000</v>
      </c>
      <c r="E53" s="15">
        <f t="shared" si="0"/>
        <v>5000000</v>
      </c>
      <c r="F53" s="15">
        <f>SUM(F54:F56)</f>
        <v>3483411.57</v>
      </c>
      <c r="G53" s="15">
        <f>SUM(G54:G56)</f>
        <v>3483411.57</v>
      </c>
      <c r="H53" s="15">
        <f t="shared" si="1"/>
        <v>1516588.4300000002</v>
      </c>
    </row>
    <row r="54" spans="1:8" x14ac:dyDescent="0.2">
      <c r="A54" s="49">
        <v>6100</v>
      </c>
      <c r="B54" s="11" t="s">
        <v>114</v>
      </c>
      <c r="C54" s="15">
        <v>4000000</v>
      </c>
      <c r="D54" s="15">
        <v>-4000000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5000000</v>
      </c>
      <c r="E55" s="15">
        <f t="shared" si="0"/>
        <v>5000000</v>
      </c>
      <c r="F55" s="15">
        <v>3483411.57</v>
      </c>
      <c r="G55" s="15">
        <v>3483411.57</v>
      </c>
      <c r="H55" s="15">
        <f t="shared" si="1"/>
        <v>1516588.4300000002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1516529.33</v>
      </c>
      <c r="D57" s="15">
        <f>SUM(D58:D64)</f>
        <v>5046785.38</v>
      </c>
      <c r="E57" s="15">
        <f t="shared" si="0"/>
        <v>6563314.71</v>
      </c>
      <c r="F57" s="15">
        <f>SUM(F58:F64)</f>
        <v>0</v>
      </c>
      <c r="G57" s="15">
        <f>SUM(G58:G64)</f>
        <v>0</v>
      </c>
      <c r="H57" s="15">
        <f t="shared" si="1"/>
        <v>6563314.71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1516529.33</v>
      </c>
      <c r="D64" s="15">
        <v>5046785.38</v>
      </c>
      <c r="E64" s="15">
        <f t="shared" si="0"/>
        <v>6563314.71</v>
      </c>
      <c r="F64" s="15">
        <v>0</v>
      </c>
      <c r="G64" s="15">
        <v>0</v>
      </c>
      <c r="H64" s="15">
        <f t="shared" si="1"/>
        <v>6563314.71</v>
      </c>
    </row>
    <row r="65" spans="1:8" x14ac:dyDescent="0.2">
      <c r="A65" s="48" t="s">
        <v>74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10751285.33</v>
      </c>
      <c r="D77" s="17">
        <f t="shared" si="4"/>
        <v>8527553.5</v>
      </c>
      <c r="E77" s="17">
        <f t="shared" si="4"/>
        <v>19278838.830000002</v>
      </c>
      <c r="F77" s="17">
        <f t="shared" si="4"/>
        <v>9069931.0600000005</v>
      </c>
      <c r="G77" s="17">
        <f t="shared" si="4"/>
        <v>9043394.2000000011</v>
      </c>
      <c r="H77" s="17">
        <f t="shared" si="4"/>
        <v>10208907.77</v>
      </c>
    </row>
    <row r="78" spans="1:8" x14ac:dyDescent="0.2">
      <c r="B78" s="1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zoomScaleNormal="100" workbookViewId="0">
      <selection activeCell="B18" sqref="B18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6751285.3300000001</v>
      </c>
      <c r="D6" s="50">
        <v>7516553.5</v>
      </c>
      <c r="E6" s="50">
        <f>C6+D6</f>
        <v>14267838.83</v>
      </c>
      <c r="F6" s="50">
        <v>5575534.0499999998</v>
      </c>
      <c r="G6" s="50">
        <v>5548997.1900000004</v>
      </c>
      <c r="H6" s="50">
        <f>E6-F6</f>
        <v>8692304.7800000012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4000000</v>
      </c>
      <c r="D8" s="50">
        <v>1011000</v>
      </c>
      <c r="E8" s="50">
        <f>C8+D8</f>
        <v>5011000</v>
      </c>
      <c r="F8" s="50">
        <v>3494397.01</v>
      </c>
      <c r="G8" s="50">
        <v>3494397.01</v>
      </c>
      <c r="H8" s="50">
        <f>E8-F8</f>
        <v>1516602.9900000002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10751285.33</v>
      </c>
      <c r="D16" s="17">
        <f>SUM(D6+D8+D10+D12+D14)</f>
        <v>8527553.5</v>
      </c>
      <c r="E16" s="17">
        <f>SUM(E6+E8+E10+E12+E14)</f>
        <v>19278838.829999998</v>
      </c>
      <c r="F16" s="17">
        <f t="shared" ref="F16:H16" si="0">SUM(F6+F8+F10+F12+F14)</f>
        <v>9069931.0599999987</v>
      </c>
      <c r="G16" s="17">
        <f t="shared" si="0"/>
        <v>9043394.1999999993</v>
      </c>
      <c r="H16" s="17">
        <f t="shared" si="0"/>
        <v>10208907.770000001</v>
      </c>
    </row>
    <row r="18" spans="2:2" x14ac:dyDescent="0.2">
      <c r="B18" s="1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opLeftCell="A25" workbookViewId="0">
      <selection activeCell="D78" sqref="D78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60</v>
      </c>
      <c r="B3" s="58"/>
      <c r="C3" s="52" t="s">
        <v>66</v>
      </c>
      <c r="D3" s="53"/>
      <c r="E3" s="53"/>
      <c r="F3" s="53"/>
      <c r="G3" s="54"/>
      <c r="H3" s="55" t="s">
        <v>65</v>
      </c>
    </row>
    <row r="4" spans="1:8" ht="24.95" customHeight="1" x14ac:dyDescent="0.2">
      <c r="A4" s="59"/>
      <c r="B4" s="60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10751285.33</v>
      </c>
      <c r="D7" s="15">
        <v>8527553.5</v>
      </c>
      <c r="E7" s="15">
        <f>C7+D7</f>
        <v>19278838.829999998</v>
      </c>
      <c r="F7" s="15">
        <v>9069931.0600000005</v>
      </c>
      <c r="G7" s="15">
        <v>9043394.1999999993</v>
      </c>
      <c r="H7" s="15">
        <f>E7-F7</f>
        <v>10208907.769999998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10751285.33</v>
      </c>
      <c r="D16" s="23">
        <f t="shared" si="2"/>
        <v>8527553.5</v>
      </c>
      <c r="E16" s="23">
        <f t="shared" si="2"/>
        <v>19278838.829999998</v>
      </c>
      <c r="F16" s="23">
        <f t="shared" si="2"/>
        <v>9069931.0600000005</v>
      </c>
      <c r="G16" s="23">
        <f t="shared" si="2"/>
        <v>9043394.1999999993</v>
      </c>
      <c r="H16" s="23">
        <f t="shared" si="2"/>
        <v>10208907.769999998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60</v>
      </c>
      <c r="B21" s="58"/>
      <c r="C21" s="52" t="s">
        <v>66</v>
      </c>
      <c r="D21" s="53"/>
      <c r="E21" s="53"/>
      <c r="F21" s="53"/>
      <c r="G21" s="54"/>
      <c r="H21" s="55" t="s">
        <v>65</v>
      </c>
    </row>
    <row r="22" spans="1:8" ht="22.5" x14ac:dyDescent="0.2">
      <c r="A22" s="59"/>
      <c r="B22" s="60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60</v>
      </c>
      <c r="B34" s="58"/>
      <c r="C34" s="52" t="s">
        <v>66</v>
      </c>
      <c r="D34" s="53"/>
      <c r="E34" s="53"/>
      <c r="F34" s="53"/>
      <c r="G34" s="54"/>
      <c r="H34" s="55" t="s">
        <v>65</v>
      </c>
    </row>
    <row r="35" spans="1:8" ht="22.5" x14ac:dyDescent="0.2">
      <c r="A35" s="59"/>
      <c r="B35" s="60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4" spans="1:8" x14ac:dyDescent="0.2">
      <c r="B54" s="1" t="s">
        <v>141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topLeftCell="A19" workbookViewId="0">
      <selection activeCell="I48" sqref="I48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10751285.33</v>
      </c>
      <c r="D16" s="15">
        <f t="shared" si="3"/>
        <v>8527553.5</v>
      </c>
      <c r="E16" s="15">
        <f t="shared" si="3"/>
        <v>19278838.829999998</v>
      </c>
      <c r="F16" s="15">
        <f t="shared" si="3"/>
        <v>9069931.0600000005</v>
      </c>
      <c r="G16" s="15">
        <f t="shared" si="3"/>
        <v>9043394.1999999993</v>
      </c>
      <c r="H16" s="15">
        <f t="shared" si="3"/>
        <v>10208907.769999998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10751285.33</v>
      </c>
      <c r="D18" s="15">
        <v>8527553.5</v>
      </c>
      <c r="E18" s="15">
        <f t="shared" ref="E18:E23" si="5">C18+D18</f>
        <v>19278838.829999998</v>
      </c>
      <c r="F18" s="15">
        <v>9069931.0600000005</v>
      </c>
      <c r="G18" s="15">
        <v>9043394.1999999993</v>
      </c>
      <c r="H18" s="15">
        <f t="shared" si="4"/>
        <v>10208907.769999998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10751285.33</v>
      </c>
      <c r="D42" s="23">
        <f t="shared" si="12"/>
        <v>8527553.5</v>
      </c>
      <c r="E42" s="23">
        <f t="shared" si="12"/>
        <v>19278838.829999998</v>
      </c>
      <c r="F42" s="23">
        <f t="shared" si="12"/>
        <v>9069931.0600000005</v>
      </c>
      <c r="G42" s="23">
        <f t="shared" si="12"/>
        <v>9043394.1999999993</v>
      </c>
      <c r="H42" s="23">
        <f t="shared" si="12"/>
        <v>10208907.769999998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1" t="s">
        <v>141</v>
      </c>
      <c r="C44" s="1"/>
      <c r="D44" s="1"/>
      <c r="E44" s="1"/>
      <c r="F44" s="1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 PC</cp:lastModifiedBy>
  <cp:lastPrinted>2023-01-27T18:55:59Z</cp:lastPrinted>
  <dcterms:created xsi:type="dcterms:W3CDTF">2014-02-10T03:37:14Z</dcterms:created>
  <dcterms:modified xsi:type="dcterms:W3CDTF">2023-01-27T18:56:04Z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