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EG entrega Cierres trimestrales\2022\4to trim 2022\4. PT SIRET 4TO TRIM 2022 17ene2023\DIGITALES 4to Trim 2022 SIRET\"/>
    </mc:Choice>
  </mc:AlternateContent>
  <bookViews>
    <workbookView xWindow="-120" yWindow="-120" windowWidth="20730" windowHeight="1104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B43" i="6" l="1"/>
  <c r="B33" i="6"/>
  <c r="B23" i="6"/>
  <c r="F5" i="6"/>
  <c r="E5" i="6"/>
  <c r="C13" i="6"/>
  <c r="D40" i="5" l="1"/>
  <c r="D39" i="5"/>
  <c r="D38" i="5"/>
  <c r="D37" i="5"/>
  <c r="D36" i="5"/>
  <c r="B13" i="6"/>
  <c r="C5" i="6"/>
  <c r="B5" i="6"/>
  <c r="G40" i="5" l="1"/>
  <c r="G39" i="5"/>
  <c r="G37" i="5"/>
  <c r="G38" i="5"/>
  <c r="D34" i="5"/>
  <c r="G34" i="5" s="1"/>
  <c r="D27" i="5"/>
  <c r="G27" i="5" s="1"/>
  <c r="D28" i="5"/>
  <c r="G28" i="5" s="1"/>
  <c r="D29" i="5"/>
  <c r="G29" i="5" s="1"/>
  <c r="D30" i="5"/>
  <c r="G30" i="5" s="1"/>
  <c r="D31" i="5"/>
  <c r="G31" i="5" s="1"/>
  <c r="D32" i="5"/>
  <c r="G32" i="5" s="1"/>
  <c r="D33" i="5"/>
  <c r="G33" i="5" s="1"/>
  <c r="D26" i="5"/>
  <c r="G26" i="5" s="1"/>
  <c r="G18" i="5"/>
  <c r="G20" i="5"/>
  <c r="G21" i="5"/>
  <c r="G23" i="5"/>
  <c r="D18" i="5"/>
  <c r="D19" i="5"/>
  <c r="G19" i="5" s="1"/>
  <c r="D20" i="5"/>
  <c r="D21" i="5"/>
  <c r="D22" i="5"/>
  <c r="G22" i="5" s="1"/>
  <c r="D23" i="5"/>
  <c r="D17" i="5"/>
  <c r="G17" i="5" s="1"/>
  <c r="G8" i="5"/>
  <c r="D8" i="5"/>
  <c r="D9" i="5"/>
  <c r="G9" i="5" s="1"/>
  <c r="D10" i="5"/>
  <c r="G10" i="5" s="1"/>
  <c r="D11" i="5"/>
  <c r="G11" i="5" s="1"/>
  <c r="D12" i="5"/>
  <c r="G12" i="5" s="1"/>
  <c r="D13" i="5"/>
  <c r="G13" i="5" s="1"/>
  <c r="D14" i="5"/>
  <c r="G14" i="5" s="1"/>
  <c r="D7" i="5"/>
  <c r="G7" i="5" s="1"/>
  <c r="C86" i="4"/>
  <c r="E86" i="4"/>
  <c r="F86" i="4"/>
  <c r="B86" i="4"/>
  <c r="D72" i="4"/>
  <c r="D86" i="4" s="1"/>
  <c r="G9" i="4"/>
  <c r="G15" i="4"/>
  <c r="G25" i="4"/>
  <c r="G33" i="4"/>
  <c r="G39" i="4"/>
  <c r="G41" i="4"/>
  <c r="D8" i="4"/>
  <c r="G8" i="4" s="1"/>
  <c r="D9" i="4"/>
  <c r="D10" i="4"/>
  <c r="G10" i="4" s="1"/>
  <c r="D11" i="4"/>
  <c r="G11" i="4" s="1"/>
  <c r="D12" i="4"/>
  <c r="G12" i="4" s="1"/>
  <c r="D13" i="4"/>
  <c r="G13" i="4" s="1"/>
  <c r="D14" i="4"/>
  <c r="G14" i="4" s="1"/>
  <c r="D15" i="4"/>
  <c r="D16" i="4"/>
  <c r="G16" i="4" s="1"/>
  <c r="D17" i="4"/>
  <c r="G17" i="4" s="1"/>
  <c r="D18" i="4"/>
  <c r="G18" i="4" s="1"/>
  <c r="D19" i="4"/>
  <c r="G19" i="4" s="1"/>
  <c r="D20" i="4"/>
  <c r="G20" i="4" s="1"/>
  <c r="D21" i="4"/>
  <c r="G21" i="4" s="1"/>
  <c r="D22" i="4"/>
  <c r="G22" i="4" s="1"/>
  <c r="D23" i="4"/>
  <c r="G23" i="4" s="1"/>
  <c r="D24" i="4"/>
  <c r="G24" i="4" s="1"/>
  <c r="D25" i="4"/>
  <c r="D26" i="4"/>
  <c r="G26" i="4" s="1"/>
  <c r="D27" i="4"/>
  <c r="G27" i="4" s="1"/>
  <c r="D28" i="4"/>
  <c r="G28" i="4" s="1"/>
  <c r="D29" i="4"/>
  <c r="G29" i="4" s="1"/>
  <c r="D30" i="4"/>
  <c r="G30" i="4" s="1"/>
  <c r="D31" i="4"/>
  <c r="G31" i="4" s="1"/>
  <c r="D32" i="4"/>
  <c r="G32" i="4" s="1"/>
  <c r="D33" i="4"/>
  <c r="D34" i="4"/>
  <c r="G34" i="4" s="1"/>
  <c r="D35" i="4"/>
  <c r="G35" i="4" s="1"/>
  <c r="D36" i="4"/>
  <c r="G36" i="4" s="1"/>
  <c r="D37" i="4"/>
  <c r="G37" i="4" s="1"/>
  <c r="D38" i="4"/>
  <c r="G38" i="4" s="1"/>
  <c r="D39" i="4"/>
  <c r="D40" i="4"/>
  <c r="G40" i="4" s="1"/>
  <c r="D41" i="4"/>
  <c r="D42" i="4"/>
  <c r="G42" i="4" s="1"/>
  <c r="D43" i="4"/>
  <c r="G43" i="4" s="1"/>
  <c r="D44" i="4"/>
  <c r="G44" i="4" s="1"/>
  <c r="D45" i="4"/>
  <c r="G45" i="4" s="1"/>
  <c r="D46" i="4"/>
  <c r="G46" i="4" s="1"/>
  <c r="D47" i="4"/>
  <c r="G47" i="4" s="1"/>
  <c r="D48" i="4"/>
  <c r="G48" i="4" s="1"/>
  <c r="D7" i="4"/>
  <c r="G7" i="4" s="1"/>
  <c r="C50" i="4"/>
  <c r="B50" i="4"/>
  <c r="G14" i="8"/>
  <c r="G10" i="8"/>
  <c r="B16" i="8"/>
  <c r="C16" i="8"/>
  <c r="F16" i="8"/>
  <c r="E16" i="8"/>
  <c r="D14" i="8"/>
  <c r="D12" i="8"/>
  <c r="G12" i="8" s="1"/>
  <c r="D10" i="8"/>
  <c r="D8" i="8"/>
  <c r="G8" i="8" s="1"/>
  <c r="D6" i="8"/>
  <c r="G6" i="8" s="1"/>
  <c r="G72" i="4" l="1"/>
  <c r="G86" i="4" s="1"/>
  <c r="D16" i="8"/>
  <c r="G16" i="8"/>
  <c r="G64" i="4"/>
  <c r="F64" i="4"/>
  <c r="E64" i="4"/>
  <c r="D64" i="4"/>
  <c r="C64" i="4"/>
  <c r="B64" i="4"/>
  <c r="B42" i="5" l="1"/>
  <c r="G36" i="5"/>
  <c r="F36" i="5"/>
  <c r="E36" i="5"/>
  <c r="C36" i="5"/>
  <c r="B36" i="5"/>
  <c r="G25" i="5"/>
  <c r="F25" i="5"/>
  <c r="E25" i="5"/>
  <c r="D25" i="5"/>
  <c r="C25" i="5"/>
  <c r="B25" i="5"/>
  <c r="G16" i="5"/>
  <c r="F16" i="5"/>
  <c r="E16" i="5"/>
  <c r="D16" i="5"/>
  <c r="C16" i="5"/>
  <c r="B16" i="5"/>
  <c r="G6" i="5"/>
  <c r="F6" i="5"/>
  <c r="E6" i="5"/>
  <c r="D6" i="5"/>
  <c r="C6" i="5"/>
  <c r="B6" i="5"/>
  <c r="D50" i="4"/>
  <c r="E50" i="4"/>
  <c r="F50" i="4"/>
  <c r="G50" i="4"/>
  <c r="F42" i="5" l="1"/>
  <c r="G42" i="5"/>
  <c r="E42" i="5"/>
  <c r="D42" i="5"/>
  <c r="C42" i="5"/>
  <c r="D76" i="6"/>
  <c r="G76" i="6" s="1"/>
  <c r="G75" i="6"/>
  <c r="D75" i="6"/>
  <c r="D74" i="6"/>
  <c r="G74" i="6" s="1"/>
  <c r="D73" i="6"/>
  <c r="G73" i="6" s="1"/>
  <c r="D72" i="6"/>
  <c r="G72" i="6" s="1"/>
  <c r="G71" i="6"/>
  <c r="D71" i="6"/>
  <c r="D70" i="6"/>
  <c r="G70" i="6" s="1"/>
  <c r="F69" i="6"/>
  <c r="E69" i="6"/>
  <c r="D69" i="6"/>
  <c r="G69" i="6" s="1"/>
  <c r="C69" i="6"/>
  <c r="B69" i="6"/>
  <c r="D68" i="6"/>
  <c r="G68" i="6" s="1"/>
  <c r="D67" i="6"/>
  <c r="G67" i="6" s="1"/>
  <c r="D66" i="6"/>
  <c r="G66" i="6" s="1"/>
  <c r="F65" i="6"/>
  <c r="E65" i="6"/>
  <c r="C65" i="6"/>
  <c r="D65" i="6" s="1"/>
  <c r="B65" i="6"/>
  <c r="D64" i="6"/>
  <c r="G64" i="6" s="1"/>
  <c r="G63" i="6"/>
  <c r="D63" i="6"/>
  <c r="D62" i="6"/>
  <c r="G62" i="6" s="1"/>
  <c r="D61" i="6"/>
  <c r="G61" i="6" s="1"/>
  <c r="D60" i="6"/>
  <c r="G60" i="6" s="1"/>
  <c r="G59" i="6"/>
  <c r="D59" i="6"/>
  <c r="D58" i="6"/>
  <c r="G58" i="6" s="1"/>
  <c r="F57" i="6"/>
  <c r="E57" i="6"/>
  <c r="C57" i="6"/>
  <c r="D57" i="6" s="1"/>
  <c r="G57" i="6" s="1"/>
  <c r="B57" i="6"/>
  <c r="D56" i="6"/>
  <c r="G56" i="6" s="1"/>
  <c r="D55" i="6"/>
  <c r="G55" i="6" s="1"/>
  <c r="D54" i="6"/>
  <c r="G54" i="6" s="1"/>
  <c r="F53" i="6"/>
  <c r="E53" i="6"/>
  <c r="C53" i="6"/>
  <c r="D53" i="6" s="1"/>
  <c r="B53" i="6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F43" i="6"/>
  <c r="E43" i="6"/>
  <c r="C43" i="6"/>
  <c r="D43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F33" i="6"/>
  <c r="E33" i="6"/>
  <c r="C33" i="6"/>
  <c r="D33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C23" i="6"/>
  <c r="D23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D13" i="6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D5" i="6"/>
  <c r="B77" i="6"/>
  <c r="G43" i="6" l="1"/>
  <c r="G65" i="6"/>
  <c r="G53" i="6"/>
  <c r="G33" i="6"/>
  <c r="E77" i="6"/>
  <c r="F77" i="6"/>
  <c r="G23" i="6"/>
  <c r="G13" i="6"/>
  <c r="C77" i="6"/>
  <c r="D77" i="6"/>
  <c r="G5" i="6"/>
  <c r="G77" i="6" l="1"/>
</calcChain>
</file>

<file path=xl/sharedStrings.xml><?xml version="1.0" encoding="utf-8"?>
<sst xmlns="http://schemas.openxmlformats.org/spreadsheetml/2006/main" count="236" uniqueCount="177">
  <si>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</si>
  <si>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</si>
  <si>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</si>
  <si>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</si>
  <si>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</si>
  <si>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</si>
  <si>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</si>
  <si>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</si>
  <si>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</si>
  <si>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</si>
  <si>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</si>
  <si>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</si>
  <si>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</si>
  <si>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</si>
  <si>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</si>
  <si>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</si>
  <si>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</si>
  <si>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</si>
  <si>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</si>
  <si>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</si>
  <si>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</si>
  <si>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</si>
  <si>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</si>
  <si>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</si>
  <si>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</si>
  <si>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</si>
  <si>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</si>
  <si>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</si>
  <si>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</si>
  <si>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</si>
  <si>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</si>
  <si>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</si>
  <si>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</si>
  <si>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</si>
  <si>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</si>
  <si>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</si>
  <si>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</si>
  <si>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</si>
  <si>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</si>
  <si>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</si>
  <si>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</si>
  <si>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</si>
  <si>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</si>
  <si>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</si>
  <si>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</si>
  <si>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</si>
  <si>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</si>
  <si>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</si>
  <si>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</si>
  <si>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</si>
  <si>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</si>
  <si>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</si>
  <si>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</si>
  <si>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</si>
  <si>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</si>
  <si>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</si>
  <si>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</si>
  <si>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</si>
  <si>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</si>
  <si>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</si>
  <si>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</si>
  <si>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</si>
  <si>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</si>
  <si>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</si>
  <si>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</si>
  <si>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</si>
  <si>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</si>
  <si>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</si>
  <si>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</si>
  <si>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</si>
  <si>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</si>
  <si>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</si>
  <si>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</si>
  <si>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</si>
  <si>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</si>
  <si>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</si>
  <si>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</si>
  <si>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</si>
  <si>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</si>
  <si>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</si>
  <si>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</si>
  <si>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</si>
  <si>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</si>
  <si>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</si>
  <si>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</si>
  <si>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</si>
  <si>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</si>
  <si>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</si>
  <si>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</si>
  <si>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</si>
  <si>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</si>
  <si>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</si>
  <si>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</si>
  <si>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</si>
  <si>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</si>
  <si>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</si>
  <si>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</si>
  <si>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</si>
  <si>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</si>
  <si>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</si>
  <si>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</si>
  <si>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</si>
  <si>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</si>
  <si>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</si>
  <si>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</si>
  <si>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</si>
  <si>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</si>
  <si>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</si>
  <si>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</si>
  <si>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</si>
  <si>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</si>
  <si>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</si>
  <si>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</si>
  <si>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</si>
  <si>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</si>
  <si>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</si>
  <si>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</si>
  <si>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</si>
  <si>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</si>
  <si>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</si>
  <si>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</si>
  <si>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</si>
  <si>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</si>
  <si>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</si>
  <si>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</si>
  <si>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</si>
  <si>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</si>
  <si>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</si>
  <si>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31111-0101 H. AYUNTAMIENTO</t>
  </si>
  <si>
    <t>31111-0201 SECRETARIA PARTICULA</t>
  </si>
  <si>
    <t>31111-0202 Jefatura de Gabinete</t>
  </si>
  <si>
    <t>31111-0203 Desarrollo Institucional</t>
  </si>
  <si>
    <t>31111-0204 Vinculación</t>
  </si>
  <si>
    <t>31111-0205 Coordinación de comunicación</t>
  </si>
  <si>
    <t>31111-0206 Giras y eventos</t>
  </si>
  <si>
    <t>31111-0401 Secretaría del Ayuntamiento</t>
  </si>
  <si>
    <t>31111-0402 Jurídico</t>
  </si>
  <si>
    <t>31111-0403 Archivo general</t>
  </si>
  <si>
    <t>31111-0404 Protección civil</t>
  </si>
  <si>
    <t>31111-0405 Derechos humanos</t>
  </si>
  <si>
    <t>31111-0501 Desarrollo social urbano</t>
  </si>
  <si>
    <t>31111-0502 Desarrollo rural y agroalimen</t>
  </si>
  <si>
    <t>31111-0601 Tesorería</t>
  </si>
  <si>
    <t>31111-0602 Ingresos</t>
  </si>
  <si>
    <t>31111-0603 Recursos Humanos</t>
  </si>
  <si>
    <t>31111-0701 Seguridad pública</t>
  </si>
  <si>
    <t>31111-0702 Tránsito y transporte</t>
  </si>
  <si>
    <t>31111-0801 Oficialia mayor</t>
  </si>
  <si>
    <t>31111-1001 Desarrollo económico y susten</t>
  </si>
  <si>
    <t>31111-1101 Educación y Cultura</t>
  </si>
  <si>
    <t>31111-1102 Casa de la cultura</t>
  </si>
  <si>
    <t>31111-2001 Infraestructura y conectivida</t>
  </si>
  <si>
    <t>31111-2101 Turismo, Patrimonio histórico</t>
  </si>
  <si>
    <t>31111-2301 Provisones salariales y econó</t>
  </si>
  <si>
    <t>31111-2701 Contraloría municipal</t>
  </si>
  <si>
    <t>31111-2901 Erogaciones no sectorizables</t>
  </si>
  <si>
    <t>31111-3201 Des urbano y ordenamiento eco</t>
  </si>
  <si>
    <t>31111-3301 Instancia de la mujer</t>
  </si>
  <si>
    <t>31111-3401 Unidad de transp y acceso a l</t>
  </si>
  <si>
    <t>31111-3501 Servicios municipales</t>
  </si>
  <si>
    <t>31111-3502 Protección al medio ambiente</t>
  </si>
  <si>
    <t>31111-3503 Rastro municipal</t>
  </si>
  <si>
    <t>31111-3504 Alumbrado público</t>
  </si>
  <si>
    <t>31111-3505 Panteón municipal</t>
  </si>
  <si>
    <t>31111-3506 Maquinaria</t>
  </si>
  <si>
    <t>31111-3507 Matenimiento urbano</t>
  </si>
  <si>
    <t>31111-3508 Centro antirrabico</t>
  </si>
  <si>
    <t>31120-3301 DIF Municipal</t>
  </si>
  <si>
    <t>31120-3302 COMUDE</t>
  </si>
  <si>
    <t>31120-3303 Instituto de planeación</t>
  </si>
  <si>
    <t>“Bajo protesta de decir verdad declaramos que los Estados Financieros y sus notas, son razonablemente correctos y son responsabilidad del emisor”</t>
  </si>
  <si>
    <t>Municipio Dolores Hidalgo CIN
Estado Analítico del Ejercicio del Presupuesto de Egresos
Clasificación por Objeto del Gasto (Capítulo y Concepto)
Del 1 de Enero al 31 de Diciembre de 2022</t>
  </si>
  <si>
    <t>Municipio Dolores Hidalgo CIN
Estado Analítico del Ejercicio del Presupuesto de Egresos
Clasificación Económica (por Tipo de Gasto)
Del 1 de Enero al 31 de Diciembre de 2022</t>
  </si>
  <si>
    <t>Municipio Dolores Hidalgo CIN
Estado Analítico del Ejercicio del Presupuesto de Egresos
Clasificación Administrativa
Del 1 de Enero al 31 de Diciembre de 2022</t>
  </si>
  <si>
    <t>Gobierno (Federal/Estatal/Municipal) de Municipio Dolores Hidalgo CIN
Estado Analítico del Ejercicio del Presupuesto de Egresos
Clasificación Administrativa
Del 1 de Enero al 31 de Diciembre de 2022</t>
  </si>
  <si>
    <t>Sector Paraestatal del Gobierno (Federal/Estatal/Municipal) de Municipio Dolores Hidalgo CIN
Estado Analítico del Ejercicio del Presupuesto de Egresos
Clasificación Administrativa
Del 1 de Enero al 31 de Diciembre de 2022</t>
  </si>
  <si>
    <t>Municipio Dolores Hidalgo CIN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</si>
</sst>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4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10" fillId="2" borderId="7" xfId="9" applyNumberFormat="1" applyFont="1" applyFill="1" applyBorder="1" applyAlignment="1">
      <alignment horizontal="center" vertical="center" wrapText="1"/>
    </xf>
    <xf numFmtId="0" fontId="10" fillId="2" borderId="7" xfId="9" applyFont="1" applyFill="1" applyBorder="1" applyAlignment="1">
      <alignment horizontal="center" vertical="center" wrapText="1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3" xfId="9" applyFont="1" applyBorder="1" applyAlignment="1">
      <alignment horizontal="center" vertical="center"/>
    </xf>
    <xf numFmtId="0" fontId="10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6" fillId="0" borderId="12" xfId="9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0" fillId="0" borderId="9" xfId="0" applyFont="1" applyBorder="1" applyAlignment="1" applyProtection="1">
      <alignment horizontal="left"/>
      <protection locked="0"/>
    </xf>
    <xf numFmtId="0" fontId="10" fillId="2" borderId="3" xfId="9" applyFont="1" applyFill="1" applyBorder="1" applyAlignment="1">
      <alignment horizontal="center" vertical="center"/>
    </xf>
    <xf numFmtId="0" fontId="10" fillId="2" borderId="4" xfId="9" applyFont="1" applyFill="1" applyBorder="1" applyAlignment="1">
      <alignment horizontal="center" vertical="center"/>
    </xf>
    <xf numFmtId="0" fontId="10" fillId="2" borderId="6" xfId="9" applyFont="1" applyFill="1" applyBorder="1" applyAlignment="1">
      <alignment horizontal="center" vertical="center"/>
    </xf>
    <xf numFmtId="0" fontId="10" fillId="2" borderId="8" xfId="9" applyFont="1" applyFill="1" applyBorder="1" applyAlignment="1" applyProtection="1">
      <alignment horizontal="centerContinuous" vertical="center" wrapText="1"/>
      <protection locked="0"/>
    </xf>
    <xf numFmtId="0" fontId="10" fillId="2" borderId="9" xfId="9" applyFont="1" applyFill="1" applyBorder="1" applyAlignment="1" applyProtection="1">
      <alignment horizontal="centerContinuous" vertical="center" wrapText="1"/>
      <protection locked="0"/>
    </xf>
    <xf numFmtId="0" fontId="10" fillId="2" borderId="10" xfId="9" applyFont="1" applyFill="1" applyBorder="1" applyAlignment="1" applyProtection="1">
      <alignment horizontal="centerContinuous" vertical="center" wrapText="1"/>
      <protection locked="0"/>
    </xf>
    <xf numFmtId="0" fontId="6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10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6" fillId="0" borderId="0" xfId="0" applyFont="1" applyAlignment="1">
      <alignment horizontal="left" indent="1"/>
    </xf>
    <xf numFmtId="0" fontId="6" fillId="0" borderId="5" xfId="0" applyFont="1" applyBorder="1" applyAlignment="1">
      <alignment horizontal="left" indent="1"/>
    </xf>
    <xf numFmtId="0" fontId="10" fillId="0" borderId="5" xfId="0" applyFont="1" applyBorder="1" applyAlignment="1" applyProtection="1">
      <alignment horizontal="left" indent="1"/>
      <protection locked="0"/>
    </xf>
    <xf numFmtId="0" fontId="6" fillId="0" borderId="0" xfId="0" applyFont="1" applyAlignment="1">
      <alignment horizontal="left" indent="2"/>
    </xf>
    <xf numFmtId="0" fontId="6" fillId="0" borderId="5" xfId="0" applyFont="1" applyBorder="1" applyAlignment="1">
      <alignment horizontal="left" indent="2"/>
    </xf>
    <xf numFmtId="0" fontId="10" fillId="0" borderId="5" xfId="0" applyFont="1" applyBorder="1" applyAlignment="1" applyProtection="1">
      <alignment horizontal="left" indent="2"/>
      <protection locked="0"/>
    </xf>
    <xf numFmtId="0" fontId="10" fillId="0" borderId="1" xfId="0" applyFont="1" applyBorder="1" applyAlignment="1">
      <alignment horizontal="left"/>
    </xf>
    <xf numFmtId="4" fontId="10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10" fillId="0" borderId="14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10" fillId="0" borderId="13" xfId="0" applyNumberFormat="1" applyFont="1" applyFill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0" fillId="0" borderId="0" xfId="0" applyProtection="1">
      <protection locked="0"/>
    </xf>
    <xf numFmtId="4" fontId="10" fillId="0" borderId="13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4" fontId="10" fillId="0" borderId="7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10" fillId="0" borderId="7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10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10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10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10" fillId="0" borderId="14" xfId="0" applyNumberFormat="1" applyFont="1" applyFill="1" applyBorder="1" applyProtection="1">
      <protection locked="0"/>
    </xf>
    <xf numFmtId="4" fontId="10" fillId="0" borderId="14" xfId="0" applyNumberFormat="1" applyFont="1" applyFill="1" applyBorder="1" applyProtection="1">
      <protection locked="0"/>
    </xf>
    <xf numFmtId="4" fontId="10" fillId="0" borderId="7" xfId="0" applyNumberFormat="1" applyFont="1" applyFill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10" fillId="0" borderId="13" xfId="0" applyNumberFormat="1" applyFont="1" applyFill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10" fillId="0" borderId="7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10" fillId="0" borderId="7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11" fillId="2" borderId="8" xfId="0" applyFont="1" applyFill="1" applyBorder="1" applyAlignment="1" applyProtection="1">
      <alignment horizontal="center" wrapText="1"/>
      <protection locked="0"/>
    </xf>
    <xf numFmtId="0" fontId="11" fillId="2" borderId="9" xfId="0" applyFont="1" applyFill="1" applyBorder="1" applyAlignment="1" applyProtection="1">
      <alignment horizontal="center" wrapText="1"/>
      <protection locked="0"/>
    </xf>
    <xf numFmtId="0" fontId="11" fillId="2" borderId="10" xfId="0" applyFont="1" applyFill="1" applyBorder="1" applyAlignment="1" applyProtection="1">
      <alignment horizontal="center" wrapText="1"/>
      <protection locked="0"/>
    </xf>
    <xf numFmtId="4" fontId="10" fillId="2" borderId="12" xfId="9" applyNumberFormat="1" applyFont="1" applyFill="1" applyBorder="1" applyAlignment="1">
      <alignment horizontal="center" vertical="center" wrapText="1"/>
    </xf>
    <xf numFmtId="4" fontId="10" fillId="2" borderId="13" xfId="9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wrapText="1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 wrapText="1"/>
      <protection locked="0"/>
    </xf>
    <xf numFmtId="0" fontId="11" fillId="2" borderId="3" xfId="0" applyFont="1" applyFill="1" applyBorder="1" applyAlignment="1" applyProtection="1">
      <alignment horizontal="center" wrapText="1"/>
      <protection locked="0"/>
    </xf>
  </cellXfs>
  <cellStyles count="64">
    <cellStyle name="Euro" xfId="1"/>
    <cellStyle name="Millares 2" xfId="2"/>
    <cellStyle name="Millares 2 2" xfId="3"/>
    <cellStyle name="Millares 2 2 2" xfId="17"/>
    <cellStyle name="Millares 2 2 2 2" xfId="41"/>
    <cellStyle name="Millares 2 2 3" xfId="33"/>
    <cellStyle name="Millares 2 2 4" xfId="25"/>
    <cellStyle name="Millares 2 2 5" xfId="49"/>
    <cellStyle name="Millares 2 2 6" xfId="57"/>
    <cellStyle name="Millares 2 3" xfId="4"/>
    <cellStyle name="Millares 2 3 2" xfId="18"/>
    <cellStyle name="Millares 2 3 2 2" xfId="42"/>
    <cellStyle name="Millares 2 3 3" xfId="34"/>
    <cellStyle name="Millares 2 3 4" xfId="26"/>
    <cellStyle name="Millares 2 3 5" xfId="50"/>
    <cellStyle name="Millares 2 3 6" xfId="58"/>
    <cellStyle name="Millares 2 4" xfId="16"/>
    <cellStyle name="Millares 2 4 2" xfId="40"/>
    <cellStyle name="Millares 2 5" xfId="32"/>
    <cellStyle name="Millares 2 6" xfId="24"/>
    <cellStyle name="Millares 2 7" xfId="48"/>
    <cellStyle name="Millares 2 8" xfId="56"/>
    <cellStyle name="Millares 3" xfId="5"/>
    <cellStyle name="Millares 3 2" xfId="19"/>
    <cellStyle name="Millares 3 2 2" xfId="43"/>
    <cellStyle name="Millares 3 3" xfId="35"/>
    <cellStyle name="Millares 3 4" xfId="27"/>
    <cellStyle name="Millares 3 5" xfId="51"/>
    <cellStyle name="Millares 3 6" xfId="59"/>
    <cellStyle name="Moneda 2" xfId="6"/>
    <cellStyle name="Moneda 2 2" xfId="20"/>
    <cellStyle name="Moneda 2 2 2" xfId="44"/>
    <cellStyle name="Moneda 2 3" xfId="36"/>
    <cellStyle name="Moneda 2 4" xfId="28"/>
    <cellStyle name="Moneda 2 5" xfId="52"/>
    <cellStyle name="Moneda 2 6" xfId="60"/>
    <cellStyle name="Normal" xfId="0" builtinId="0"/>
    <cellStyle name="Normal 2" xfId="7"/>
    <cellStyle name="Normal 2 2" xfId="8"/>
    <cellStyle name="Normal 2 3" xfId="21"/>
    <cellStyle name="Normal 2 3 2" xfId="45"/>
    <cellStyle name="Normal 2 4" xfId="37"/>
    <cellStyle name="Normal 2 5" xfId="29"/>
    <cellStyle name="Normal 2 6" xfId="53"/>
    <cellStyle name="Normal 2 7" xfId="6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2 2 2" xfId="47"/>
    <cellStyle name="Normal 6 2 3" xfId="39"/>
    <cellStyle name="Normal 6 2 4" xfId="31"/>
    <cellStyle name="Normal 6 2 5" xfId="55"/>
    <cellStyle name="Normal 6 2 6" xfId="63"/>
    <cellStyle name="Normal 6 3" xfId="22"/>
    <cellStyle name="Normal 6 3 2" xfId="46"/>
    <cellStyle name="Normal 6 4" xfId="38"/>
    <cellStyle name="Normal 6 5" xfId="30"/>
    <cellStyle name="Normal 6 6" xfId="54"/>
    <cellStyle name="Normal 6 7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topLeftCell="A49" workbookViewId="0">
      <selection activeCell="H3" sqref="H3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117" t="s">
        <v>171</v>
      </c>
      <c r="B1" s="118"/>
      <c r="C1" s="118"/>
      <c r="D1" s="118"/>
      <c r="E1" s="118"/>
      <c r="F1" s="118"/>
      <c r="G1" s="119"/>
    </row>
    <row r="2" spans="1:7" x14ac:dyDescent="0.2">
      <c r="A2" s="22"/>
      <c r="B2" s="25" t="s">
        <v>0</v>
      </c>
      <c r="C2" s="26"/>
      <c r="D2" s="26"/>
      <c r="E2" s="26"/>
      <c r="F2" s="27"/>
      <c r="G2" s="120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121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9" t="s">
        <v>10</v>
      </c>
      <c r="B5" s="40">
        <f>SUM(B6:B12)</f>
        <v>183137869</v>
      </c>
      <c r="C5" s="40">
        <f>SUM(C6:C12)</f>
        <v>2516405.8100000005</v>
      </c>
      <c r="D5" s="40">
        <f>B5+C5</f>
        <v>185654274.81</v>
      </c>
      <c r="E5" s="40">
        <f>SUM(E6:E12)</f>
        <v>178769354.88</v>
      </c>
      <c r="F5" s="40">
        <f>SUM(F6:F12)</f>
        <v>178769354.88</v>
      </c>
      <c r="G5" s="40">
        <f>D5-E5</f>
        <v>6884919.9300000072</v>
      </c>
    </row>
    <row r="6" spans="1:7" x14ac:dyDescent="0.2">
      <c r="A6" s="36" t="s">
        <v>11</v>
      </c>
      <c r="B6" s="41">
        <v>122844035.31999999</v>
      </c>
      <c r="C6" s="86">
        <v>-5053591.5599999996</v>
      </c>
      <c r="D6" s="41">
        <f t="shared" ref="D6:D69" si="0">B6+C6</f>
        <v>117790443.75999999</v>
      </c>
      <c r="E6" s="88">
        <v>115060396.65000001</v>
      </c>
      <c r="F6" s="88">
        <v>115060396.65000001</v>
      </c>
      <c r="G6" s="41">
        <f t="shared" ref="G6:G69" si="1">D6-E6</f>
        <v>2730047.1099999845</v>
      </c>
    </row>
    <row r="7" spans="1:7" x14ac:dyDescent="0.2">
      <c r="A7" s="36" t="s">
        <v>12</v>
      </c>
      <c r="B7" s="41">
        <v>0</v>
      </c>
      <c r="C7" s="86">
        <v>458622</v>
      </c>
      <c r="D7" s="41">
        <f t="shared" si="0"/>
        <v>458622</v>
      </c>
      <c r="E7" s="88">
        <v>372606</v>
      </c>
      <c r="F7" s="88">
        <v>372606</v>
      </c>
      <c r="G7" s="41">
        <f t="shared" si="1"/>
        <v>86016</v>
      </c>
    </row>
    <row r="8" spans="1:7" x14ac:dyDescent="0.2">
      <c r="A8" s="36" t="s">
        <v>13</v>
      </c>
      <c r="B8" s="41">
        <v>18743039.399999999</v>
      </c>
      <c r="C8" s="86">
        <v>3375851.05</v>
      </c>
      <c r="D8" s="41">
        <f t="shared" si="0"/>
        <v>22118890.449999999</v>
      </c>
      <c r="E8" s="88">
        <v>21127794.039999999</v>
      </c>
      <c r="F8" s="88">
        <v>21127794.039999999</v>
      </c>
      <c r="G8" s="41">
        <f t="shared" si="1"/>
        <v>991096.41000000015</v>
      </c>
    </row>
    <row r="9" spans="1:7" x14ac:dyDescent="0.2">
      <c r="A9" s="36" t="s">
        <v>14</v>
      </c>
      <c r="B9" s="41">
        <v>15485007.779999999</v>
      </c>
      <c r="C9" s="86">
        <v>2859133.66</v>
      </c>
      <c r="D9" s="41">
        <f t="shared" si="0"/>
        <v>18344141.439999998</v>
      </c>
      <c r="E9" s="88">
        <v>16139113.939999999</v>
      </c>
      <c r="F9" s="88">
        <v>16139113.939999999</v>
      </c>
      <c r="G9" s="41">
        <f t="shared" si="1"/>
        <v>2205027.4999999981</v>
      </c>
    </row>
    <row r="10" spans="1:7" x14ac:dyDescent="0.2">
      <c r="A10" s="36" t="s">
        <v>15</v>
      </c>
      <c r="B10" s="41">
        <v>24455786.5</v>
      </c>
      <c r="C10" s="86">
        <v>1222875.03</v>
      </c>
      <c r="D10" s="41">
        <f t="shared" si="0"/>
        <v>25678661.530000001</v>
      </c>
      <c r="E10" s="88">
        <v>24829620.809999999</v>
      </c>
      <c r="F10" s="88">
        <v>24829620.809999999</v>
      </c>
      <c r="G10" s="41">
        <f t="shared" si="1"/>
        <v>849040.72000000253</v>
      </c>
    </row>
    <row r="11" spans="1:7" x14ac:dyDescent="0.2">
      <c r="A11" s="36" t="s">
        <v>16</v>
      </c>
      <c r="B11" s="41">
        <v>360000</v>
      </c>
      <c r="C11" s="86">
        <v>-346484.37</v>
      </c>
      <c r="D11" s="41">
        <f t="shared" si="0"/>
        <v>13515.630000000005</v>
      </c>
      <c r="E11" s="88">
        <v>0</v>
      </c>
      <c r="F11" s="88">
        <v>0</v>
      </c>
      <c r="G11" s="41">
        <f t="shared" si="1"/>
        <v>13515.630000000005</v>
      </c>
    </row>
    <row r="12" spans="1:7" x14ac:dyDescent="0.2">
      <c r="A12" s="36" t="s">
        <v>17</v>
      </c>
      <c r="B12" s="41">
        <v>1250000</v>
      </c>
      <c r="C12" s="86">
        <v>0</v>
      </c>
      <c r="D12" s="41">
        <f t="shared" si="0"/>
        <v>1250000</v>
      </c>
      <c r="E12" s="88">
        <v>1239823.44</v>
      </c>
      <c r="F12" s="88">
        <v>1239823.44</v>
      </c>
      <c r="G12" s="41">
        <f t="shared" si="1"/>
        <v>10176.560000000056</v>
      </c>
    </row>
    <row r="13" spans="1:7" x14ac:dyDescent="0.2">
      <c r="A13" s="39" t="s">
        <v>18</v>
      </c>
      <c r="B13" s="42">
        <f>SUM(B14:B22)</f>
        <v>32065847.710000001</v>
      </c>
      <c r="C13" s="42">
        <f>SUM(C14:C22)</f>
        <v>16345774.59</v>
      </c>
      <c r="D13" s="42">
        <f t="shared" si="0"/>
        <v>48411622.299999997</v>
      </c>
      <c r="E13" s="42">
        <f>SUM(E14:E22)</f>
        <v>48001012.819999993</v>
      </c>
      <c r="F13" s="42">
        <f>SUM(F14:F22)</f>
        <v>47984356.819999993</v>
      </c>
      <c r="G13" s="42">
        <f t="shared" si="1"/>
        <v>410609.48000000417</v>
      </c>
    </row>
    <row r="14" spans="1:7" x14ac:dyDescent="0.2">
      <c r="A14" s="36" t="s">
        <v>19</v>
      </c>
      <c r="B14" s="41">
        <v>2280947.71</v>
      </c>
      <c r="C14" s="87">
        <v>1300403.74</v>
      </c>
      <c r="D14" s="41">
        <f t="shared" si="0"/>
        <v>3581351.45</v>
      </c>
      <c r="E14" s="89">
        <v>3515512.76</v>
      </c>
      <c r="F14" s="89">
        <v>3515512.76</v>
      </c>
      <c r="G14" s="41">
        <f t="shared" si="1"/>
        <v>65838.69000000041</v>
      </c>
    </row>
    <row r="15" spans="1:7" x14ac:dyDescent="0.2">
      <c r="A15" s="36" t="s">
        <v>20</v>
      </c>
      <c r="B15" s="41">
        <v>30000</v>
      </c>
      <c r="C15" s="87">
        <v>-8586.09</v>
      </c>
      <c r="D15" s="41">
        <f t="shared" si="0"/>
        <v>21413.91</v>
      </c>
      <c r="E15" s="89">
        <v>21413.91</v>
      </c>
      <c r="F15" s="89">
        <v>21413.91</v>
      </c>
      <c r="G15" s="41">
        <f t="shared" si="1"/>
        <v>0</v>
      </c>
    </row>
    <row r="16" spans="1:7" x14ac:dyDescent="0.2">
      <c r="A16" s="36" t="s">
        <v>21</v>
      </c>
      <c r="B16" s="41">
        <v>0</v>
      </c>
      <c r="C16" s="87">
        <v>0</v>
      </c>
      <c r="D16" s="41">
        <f t="shared" si="0"/>
        <v>0</v>
      </c>
      <c r="E16" s="89">
        <v>0</v>
      </c>
      <c r="F16" s="89">
        <v>0</v>
      </c>
      <c r="G16" s="41">
        <f t="shared" si="1"/>
        <v>0</v>
      </c>
    </row>
    <row r="17" spans="1:7" x14ac:dyDescent="0.2">
      <c r="A17" s="36" t="s">
        <v>22</v>
      </c>
      <c r="B17" s="41">
        <v>1497000</v>
      </c>
      <c r="C17" s="87">
        <v>6867581.7599999998</v>
      </c>
      <c r="D17" s="41">
        <f t="shared" si="0"/>
        <v>8364581.7599999998</v>
      </c>
      <c r="E17" s="89">
        <v>8211685.21</v>
      </c>
      <c r="F17" s="89">
        <v>8211685.21</v>
      </c>
      <c r="G17" s="41">
        <f t="shared" si="1"/>
        <v>152896.54999999981</v>
      </c>
    </row>
    <row r="18" spans="1:7" x14ac:dyDescent="0.2">
      <c r="A18" s="36" t="s">
        <v>23</v>
      </c>
      <c r="B18" s="41">
        <v>260000</v>
      </c>
      <c r="C18" s="87">
        <v>43171.38</v>
      </c>
      <c r="D18" s="41">
        <f t="shared" si="0"/>
        <v>303171.38</v>
      </c>
      <c r="E18" s="89">
        <v>303171.38</v>
      </c>
      <c r="F18" s="89">
        <v>303171.38</v>
      </c>
      <c r="G18" s="41">
        <f t="shared" si="1"/>
        <v>0</v>
      </c>
    </row>
    <row r="19" spans="1:7" x14ac:dyDescent="0.2">
      <c r="A19" s="36" t="s">
        <v>24</v>
      </c>
      <c r="B19" s="41">
        <v>18855000</v>
      </c>
      <c r="C19" s="87">
        <v>2869494.3</v>
      </c>
      <c r="D19" s="41">
        <f t="shared" si="0"/>
        <v>21724494.300000001</v>
      </c>
      <c r="E19" s="89">
        <v>21673482.640000001</v>
      </c>
      <c r="F19" s="89">
        <v>21656826.640000001</v>
      </c>
      <c r="G19" s="41">
        <f t="shared" si="1"/>
        <v>51011.660000000149</v>
      </c>
    </row>
    <row r="20" spans="1:7" x14ac:dyDescent="0.2">
      <c r="A20" s="36" t="s">
        <v>25</v>
      </c>
      <c r="B20" s="41">
        <v>3444500</v>
      </c>
      <c r="C20" s="87">
        <v>513089.1</v>
      </c>
      <c r="D20" s="41">
        <f t="shared" si="0"/>
        <v>3957589.1</v>
      </c>
      <c r="E20" s="89">
        <v>3956189.09</v>
      </c>
      <c r="F20" s="89">
        <v>3956189.09</v>
      </c>
      <c r="G20" s="41">
        <f t="shared" si="1"/>
        <v>1400.0100000002421</v>
      </c>
    </row>
    <row r="21" spans="1:7" x14ac:dyDescent="0.2">
      <c r="A21" s="36" t="s">
        <v>26</v>
      </c>
      <c r="B21" s="41">
        <v>540000</v>
      </c>
      <c r="C21" s="87">
        <v>923562.65</v>
      </c>
      <c r="D21" s="41">
        <f t="shared" si="0"/>
        <v>1463562.65</v>
      </c>
      <c r="E21" s="89">
        <v>1463562.65</v>
      </c>
      <c r="F21" s="89">
        <v>1463562.65</v>
      </c>
      <c r="G21" s="41">
        <f t="shared" si="1"/>
        <v>0</v>
      </c>
    </row>
    <row r="22" spans="1:7" x14ac:dyDescent="0.2">
      <c r="A22" s="36" t="s">
        <v>27</v>
      </c>
      <c r="B22" s="41">
        <v>5158400</v>
      </c>
      <c r="C22" s="87">
        <v>3837057.75</v>
      </c>
      <c r="D22" s="41">
        <f t="shared" si="0"/>
        <v>8995457.75</v>
      </c>
      <c r="E22" s="89">
        <v>8855995.1799999997</v>
      </c>
      <c r="F22" s="89">
        <v>8855995.1799999997</v>
      </c>
      <c r="G22" s="41">
        <f t="shared" si="1"/>
        <v>139462.5700000003</v>
      </c>
    </row>
    <row r="23" spans="1:7" x14ac:dyDescent="0.2">
      <c r="A23" s="39" t="s">
        <v>28</v>
      </c>
      <c r="B23" s="42">
        <f>SUM(B24:B32)</f>
        <v>49848178.890000001</v>
      </c>
      <c r="C23" s="42">
        <f>SUM(C24:C32)</f>
        <v>73505829.760000005</v>
      </c>
      <c r="D23" s="42">
        <f t="shared" si="0"/>
        <v>123354008.65000001</v>
      </c>
      <c r="E23" s="42">
        <f>SUM(E24:E32)</f>
        <v>115526284.61</v>
      </c>
      <c r="F23" s="42">
        <f>SUM(F24:F32)</f>
        <v>109435484.61</v>
      </c>
      <c r="G23" s="42">
        <f t="shared" si="1"/>
        <v>7827724.0400000066</v>
      </c>
    </row>
    <row r="24" spans="1:7" x14ac:dyDescent="0.2">
      <c r="A24" s="36" t="s">
        <v>29</v>
      </c>
      <c r="B24" s="41">
        <v>14479364.08</v>
      </c>
      <c r="C24" s="90">
        <v>21863319.600000001</v>
      </c>
      <c r="D24" s="41">
        <f t="shared" si="0"/>
        <v>36342683.68</v>
      </c>
      <c r="E24" s="93">
        <v>35860529.609999999</v>
      </c>
      <c r="F24" s="94">
        <v>35860529.609999999</v>
      </c>
      <c r="G24" s="41">
        <f t="shared" si="1"/>
        <v>482154.0700000003</v>
      </c>
    </row>
    <row r="25" spans="1:7" x14ac:dyDescent="0.2">
      <c r="A25" s="36" t="s">
        <v>30</v>
      </c>
      <c r="B25" s="41">
        <v>614200</v>
      </c>
      <c r="C25" s="90">
        <v>4413025.93</v>
      </c>
      <c r="D25" s="41">
        <f t="shared" si="0"/>
        <v>5027225.93</v>
      </c>
      <c r="E25" s="93">
        <v>3092412.03</v>
      </c>
      <c r="F25" s="94">
        <v>3092412.03</v>
      </c>
      <c r="G25" s="41">
        <f t="shared" si="1"/>
        <v>1934813.9</v>
      </c>
    </row>
    <row r="26" spans="1:7" x14ac:dyDescent="0.2">
      <c r="A26" s="36" t="s">
        <v>31</v>
      </c>
      <c r="B26" s="41">
        <v>2190000</v>
      </c>
      <c r="C26" s="90">
        <v>3681228.54</v>
      </c>
      <c r="D26" s="41">
        <f t="shared" si="0"/>
        <v>5871228.54</v>
      </c>
      <c r="E26" s="93">
        <v>4415892.95</v>
      </c>
      <c r="F26" s="94">
        <v>4415892.95</v>
      </c>
      <c r="G26" s="41">
        <f t="shared" si="1"/>
        <v>1455335.5899999999</v>
      </c>
    </row>
    <row r="27" spans="1:7" x14ac:dyDescent="0.2">
      <c r="A27" s="36" t="s">
        <v>32</v>
      </c>
      <c r="B27" s="41">
        <v>1938513.98</v>
      </c>
      <c r="C27" s="90">
        <v>140458.64000000001</v>
      </c>
      <c r="D27" s="41">
        <f t="shared" si="0"/>
        <v>2078972.62</v>
      </c>
      <c r="E27" s="93">
        <v>1985747.73</v>
      </c>
      <c r="F27" s="94">
        <v>1985747.73</v>
      </c>
      <c r="G27" s="41">
        <f t="shared" si="1"/>
        <v>93224.89000000013</v>
      </c>
    </row>
    <row r="28" spans="1:7" x14ac:dyDescent="0.2">
      <c r="A28" s="36" t="s">
        <v>33</v>
      </c>
      <c r="B28" s="41">
        <v>7424000</v>
      </c>
      <c r="C28" s="90">
        <v>2793037.57</v>
      </c>
      <c r="D28" s="41">
        <f t="shared" si="0"/>
        <v>10217037.57</v>
      </c>
      <c r="E28" s="93">
        <v>10117845.65</v>
      </c>
      <c r="F28" s="94">
        <v>10117845.65</v>
      </c>
      <c r="G28" s="41">
        <f t="shared" si="1"/>
        <v>99191.919999999925</v>
      </c>
    </row>
    <row r="29" spans="1:7" x14ac:dyDescent="0.2">
      <c r="A29" s="36" t="s">
        <v>34</v>
      </c>
      <c r="B29" s="41">
        <v>2000000</v>
      </c>
      <c r="C29" s="90">
        <v>2852648.59</v>
      </c>
      <c r="D29" s="41">
        <f t="shared" si="0"/>
        <v>4852648.59</v>
      </c>
      <c r="E29" s="93">
        <v>4651288.32</v>
      </c>
      <c r="F29" s="94">
        <v>4805288.32</v>
      </c>
      <c r="G29" s="41">
        <f t="shared" si="1"/>
        <v>201360.26999999955</v>
      </c>
    </row>
    <row r="30" spans="1:7" x14ac:dyDescent="0.2">
      <c r="A30" s="36" t="s">
        <v>35</v>
      </c>
      <c r="B30" s="41">
        <v>279000</v>
      </c>
      <c r="C30" s="90">
        <v>20726.52</v>
      </c>
      <c r="D30" s="41">
        <f t="shared" si="0"/>
        <v>299726.52</v>
      </c>
      <c r="E30" s="93">
        <v>205976.76</v>
      </c>
      <c r="F30" s="94">
        <v>205976.76</v>
      </c>
      <c r="G30" s="41">
        <f t="shared" si="1"/>
        <v>93749.760000000009</v>
      </c>
    </row>
    <row r="31" spans="1:7" x14ac:dyDescent="0.2">
      <c r="A31" s="36" t="s">
        <v>36</v>
      </c>
      <c r="B31" s="41">
        <v>15409400</v>
      </c>
      <c r="C31" s="90">
        <v>37158482.82</v>
      </c>
      <c r="D31" s="41">
        <f t="shared" si="0"/>
        <v>52567882.82</v>
      </c>
      <c r="E31" s="93">
        <v>51173895.049999997</v>
      </c>
      <c r="F31" s="94">
        <v>44929095.049999997</v>
      </c>
      <c r="G31" s="41">
        <f t="shared" si="1"/>
        <v>1393987.7700000033</v>
      </c>
    </row>
    <row r="32" spans="1:7" x14ac:dyDescent="0.2">
      <c r="A32" s="36" t="s">
        <v>37</v>
      </c>
      <c r="B32" s="41">
        <v>5513700.8300000001</v>
      </c>
      <c r="C32" s="90">
        <v>582901.55000000005</v>
      </c>
      <c r="D32" s="41">
        <f t="shared" si="0"/>
        <v>6096602.3799999999</v>
      </c>
      <c r="E32" s="93">
        <v>4022696.51</v>
      </c>
      <c r="F32" s="94">
        <v>4022696.51</v>
      </c>
      <c r="G32" s="41">
        <f t="shared" si="1"/>
        <v>2073905.87</v>
      </c>
    </row>
    <row r="33" spans="1:7" x14ac:dyDescent="0.2">
      <c r="A33" s="39" t="s">
        <v>38</v>
      </c>
      <c r="B33" s="42">
        <f>SUM(B34:B42)</f>
        <v>52006104.399999999</v>
      </c>
      <c r="C33" s="42">
        <f>SUM(C34:C42)</f>
        <v>5590289.2999999998</v>
      </c>
      <c r="D33" s="42">
        <f t="shared" si="0"/>
        <v>57596393.699999996</v>
      </c>
      <c r="E33" s="42">
        <f>SUM(E34:E42)</f>
        <v>56619006.700000003</v>
      </c>
      <c r="F33" s="42">
        <f>SUM(F34:F42)</f>
        <v>56301006.700000003</v>
      </c>
      <c r="G33" s="42">
        <f t="shared" si="1"/>
        <v>977386.99999999255</v>
      </c>
    </row>
    <row r="34" spans="1:7" x14ac:dyDescent="0.2">
      <c r="A34" s="36" t="s">
        <v>39</v>
      </c>
      <c r="B34" s="41">
        <v>25060087.57</v>
      </c>
      <c r="C34" s="91">
        <v>39913.03</v>
      </c>
      <c r="D34" s="41">
        <f t="shared" si="0"/>
        <v>25100000.600000001</v>
      </c>
      <c r="E34" s="95">
        <v>25099999.989999998</v>
      </c>
      <c r="F34" s="95">
        <v>25099999.989999998</v>
      </c>
      <c r="G34" s="41">
        <f t="shared" si="1"/>
        <v>0.61000000312924385</v>
      </c>
    </row>
    <row r="35" spans="1:7" x14ac:dyDescent="0.2">
      <c r="A35" s="36" t="s">
        <v>40</v>
      </c>
      <c r="B35" s="41">
        <v>0</v>
      </c>
      <c r="C35" s="91">
        <v>0</v>
      </c>
      <c r="D35" s="41">
        <f t="shared" si="0"/>
        <v>0</v>
      </c>
      <c r="E35" s="95">
        <v>0</v>
      </c>
      <c r="F35" s="95">
        <v>0</v>
      </c>
      <c r="G35" s="41">
        <f t="shared" si="1"/>
        <v>0</v>
      </c>
    </row>
    <row r="36" spans="1:7" x14ac:dyDescent="0.2">
      <c r="A36" s="36" t="s">
        <v>41</v>
      </c>
      <c r="B36" s="41">
        <v>0</v>
      </c>
      <c r="C36" s="91">
        <v>0</v>
      </c>
      <c r="D36" s="41">
        <f t="shared" si="0"/>
        <v>0</v>
      </c>
      <c r="E36" s="95">
        <v>0</v>
      </c>
      <c r="F36" s="95">
        <v>0</v>
      </c>
      <c r="G36" s="41">
        <f t="shared" si="1"/>
        <v>0</v>
      </c>
    </row>
    <row r="37" spans="1:7" x14ac:dyDescent="0.2">
      <c r="A37" s="36" t="s">
        <v>42</v>
      </c>
      <c r="B37" s="41">
        <v>8350000</v>
      </c>
      <c r="C37" s="91">
        <v>2167685.7999999998</v>
      </c>
      <c r="D37" s="41">
        <f t="shared" si="0"/>
        <v>10517685.800000001</v>
      </c>
      <c r="E37" s="95">
        <v>9540560.4000000004</v>
      </c>
      <c r="F37" s="95">
        <v>9222560.4000000004</v>
      </c>
      <c r="G37" s="41">
        <f t="shared" si="1"/>
        <v>977125.40000000037</v>
      </c>
    </row>
    <row r="38" spans="1:7" x14ac:dyDescent="0.2">
      <c r="A38" s="36" t="s">
        <v>43</v>
      </c>
      <c r="B38" s="41">
        <v>18596016.829999998</v>
      </c>
      <c r="C38" s="91">
        <v>3382690.47</v>
      </c>
      <c r="D38" s="41">
        <f t="shared" si="0"/>
        <v>21978707.299999997</v>
      </c>
      <c r="E38" s="95">
        <v>21978446.309999999</v>
      </c>
      <c r="F38" s="95">
        <v>21978446.309999999</v>
      </c>
      <c r="G38" s="41">
        <f t="shared" si="1"/>
        <v>260.98999999836087</v>
      </c>
    </row>
    <row r="39" spans="1:7" x14ac:dyDescent="0.2">
      <c r="A39" s="36" t="s">
        <v>44</v>
      </c>
      <c r="B39" s="41">
        <v>0</v>
      </c>
      <c r="C39" s="91">
        <v>0</v>
      </c>
      <c r="D39" s="41">
        <f t="shared" si="0"/>
        <v>0</v>
      </c>
      <c r="E39" s="95">
        <v>0</v>
      </c>
      <c r="F39" s="95">
        <v>0</v>
      </c>
      <c r="G39" s="41">
        <f t="shared" si="1"/>
        <v>0</v>
      </c>
    </row>
    <row r="40" spans="1:7" x14ac:dyDescent="0.2">
      <c r="A40" s="36" t="s">
        <v>45</v>
      </c>
      <c r="B40" s="41">
        <v>0</v>
      </c>
      <c r="C40" s="91">
        <v>0</v>
      </c>
      <c r="D40" s="41">
        <f t="shared" si="0"/>
        <v>0</v>
      </c>
      <c r="E40" s="95">
        <v>0</v>
      </c>
      <c r="F40" s="95">
        <v>0</v>
      </c>
      <c r="G40" s="41">
        <f t="shared" si="1"/>
        <v>0</v>
      </c>
    </row>
    <row r="41" spans="1:7" x14ac:dyDescent="0.2">
      <c r="A41" s="36" t="s">
        <v>46</v>
      </c>
      <c r="B41" s="41">
        <v>0</v>
      </c>
      <c r="C41" s="91">
        <v>0</v>
      </c>
      <c r="D41" s="41">
        <f t="shared" si="0"/>
        <v>0</v>
      </c>
      <c r="E41" s="95">
        <v>0</v>
      </c>
      <c r="F41" s="95">
        <v>0</v>
      </c>
      <c r="G41" s="41">
        <f t="shared" si="1"/>
        <v>0</v>
      </c>
    </row>
    <row r="42" spans="1:7" x14ac:dyDescent="0.2">
      <c r="A42" s="36" t="s">
        <v>47</v>
      </c>
      <c r="B42" s="41">
        <v>0</v>
      </c>
      <c r="C42" s="91">
        <v>0</v>
      </c>
      <c r="D42" s="41">
        <f t="shared" si="0"/>
        <v>0</v>
      </c>
      <c r="E42" s="95">
        <v>0</v>
      </c>
      <c r="F42" s="95">
        <v>0</v>
      </c>
      <c r="G42" s="41">
        <f t="shared" si="1"/>
        <v>0</v>
      </c>
    </row>
    <row r="43" spans="1:7" x14ac:dyDescent="0.2">
      <c r="A43" s="39" t="s">
        <v>48</v>
      </c>
      <c r="B43" s="42">
        <f>SUM(B44:B52)</f>
        <v>290000</v>
      </c>
      <c r="C43" s="42">
        <f>SUM(C44:C52)</f>
        <v>6110410.3600000003</v>
      </c>
      <c r="D43" s="42">
        <f t="shared" si="0"/>
        <v>6400410.3600000003</v>
      </c>
      <c r="E43" s="42">
        <f>SUM(E44:E52)</f>
        <v>4764196.16</v>
      </c>
      <c r="F43" s="42">
        <f>SUM(F44:F52)</f>
        <v>4764196.16</v>
      </c>
      <c r="G43" s="42">
        <f t="shared" si="1"/>
        <v>1636214.2000000002</v>
      </c>
    </row>
    <row r="44" spans="1:7" x14ac:dyDescent="0.2">
      <c r="A44" s="36" t="s">
        <v>49</v>
      </c>
      <c r="B44" s="41">
        <v>0</v>
      </c>
      <c r="C44" s="92">
        <v>2332544.12</v>
      </c>
      <c r="D44" s="41">
        <f t="shared" si="0"/>
        <v>2332544.12</v>
      </c>
      <c r="E44" s="96">
        <v>704530.54</v>
      </c>
      <c r="F44" s="96">
        <v>704530.54</v>
      </c>
      <c r="G44" s="41">
        <f t="shared" si="1"/>
        <v>1628013.58</v>
      </c>
    </row>
    <row r="45" spans="1:7" x14ac:dyDescent="0.2">
      <c r="A45" s="36" t="s">
        <v>50</v>
      </c>
      <c r="B45" s="41">
        <v>100000</v>
      </c>
      <c r="C45" s="92">
        <v>455862.89</v>
      </c>
      <c r="D45" s="41">
        <f t="shared" si="0"/>
        <v>555862.89</v>
      </c>
      <c r="E45" s="96">
        <v>547662.79</v>
      </c>
      <c r="F45" s="96">
        <v>547662.79</v>
      </c>
      <c r="G45" s="41">
        <f t="shared" si="1"/>
        <v>8200.0999999999767</v>
      </c>
    </row>
    <row r="46" spans="1:7" x14ac:dyDescent="0.2">
      <c r="A46" s="36" t="s">
        <v>51</v>
      </c>
      <c r="B46" s="41">
        <v>0</v>
      </c>
      <c r="C46" s="92">
        <v>0</v>
      </c>
      <c r="D46" s="41">
        <f t="shared" si="0"/>
        <v>0</v>
      </c>
      <c r="E46" s="96">
        <v>0</v>
      </c>
      <c r="F46" s="96">
        <v>0</v>
      </c>
      <c r="G46" s="41">
        <f t="shared" si="1"/>
        <v>0</v>
      </c>
    </row>
    <row r="47" spans="1:7" x14ac:dyDescent="0.2">
      <c r="A47" s="36" t="s">
        <v>52</v>
      </c>
      <c r="B47" s="41">
        <v>0</v>
      </c>
      <c r="C47" s="92">
        <v>2499000</v>
      </c>
      <c r="D47" s="41">
        <f t="shared" si="0"/>
        <v>2499000</v>
      </c>
      <c r="E47" s="96">
        <v>2499000</v>
      </c>
      <c r="F47" s="96">
        <v>2499000</v>
      </c>
      <c r="G47" s="41">
        <f t="shared" si="1"/>
        <v>0</v>
      </c>
    </row>
    <row r="48" spans="1:7" x14ac:dyDescent="0.2">
      <c r="A48" s="36" t="s">
        <v>53</v>
      </c>
      <c r="B48" s="41">
        <v>0</v>
      </c>
      <c r="C48" s="92">
        <v>0</v>
      </c>
      <c r="D48" s="41">
        <f t="shared" si="0"/>
        <v>0</v>
      </c>
      <c r="E48" s="96">
        <v>0</v>
      </c>
      <c r="F48" s="96">
        <v>0</v>
      </c>
      <c r="G48" s="41">
        <f t="shared" si="1"/>
        <v>0</v>
      </c>
    </row>
    <row r="49" spans="1:7" x14ac:dyDescent="0.2">
      <c r="A49" s="36" t="s">
        <v>54</v>
      </c>
      <c r="B49" s="41">
        <v>190000</v>
      </c>
      <c r="C49" s="92">
        <v>798432.53</v>
      </c>
      <c r="D49" s="41">
        <f t="shared" si="0"/>
        <v>988432.53</v>
      </c>
      <c r="E49" s="96">
        <v>988432.01</v>
      </c>
      <c r="F49" s="96">
        <v>988432.01</v>
      </c>
      <c r="G49" s="41">
        <f t="shared" si="1"/>
        <v>0.52000000001862645</v>
      </c>
    </row>
    <row r="50" spans="1:7" x14ac:dyDescent="0.2">
      <c r="A50" s="36" t="s">
        <v>55</v>
      </c>
      <c r="B50" s="41">
        <v>0</v>
      </c>
      <c r="C50" s="92">
        <v>0</v>
      </c>
      <c r="D50" s="41">
        <f t="shared" si="0"/>
        <v>0</v>
      </c>
      <c r="E50" s="96">
        <v>0</v>
      </c>
      <c r="F50" s="96">
        <v>0</v>
      </c>
      <c r="G50" s="41">
        <f t="shared" si="1"/>
        <v>0</v>
      </c>
    </row>
    <row r="51" spans="1:7" x14ac:dyDescent="0.2">
      <c r="A51" s="36" t="s">
        <v>56</v>
      </c>
      <c r="B51" s="41">
        <v>0</v>
      </c>
      <c r="C51" s="92">
        <v>0</v>
      </c>
      <c r="D51" s="41">
        <f t="shared" si="0"/>
        <v>0</v>
      </c>
      <c r="E51" s="96">
        <v>0</v>
      </c>
      <c r="F51" s="96">
        <v>0</v>
      </c>
      <c r="G51" s="41">
        <f t="shared" si="1"/>
        <v>0</v>
      </c>
    </row>
    <row r="52" spans="1:7" x14ac:dyDescent="0.2">
      <c r="A52" s="36" t="s">
        <v>57</v>
      </c>
      <c r="B52" s="41">
        <v>0</v>
      </c>
      <c r="C52" s="92">
        <v>24570.82</v>
      </c>
      <c r="D52" s="41">
        <f t="shared" si="0"/>
        <v>24570.82</v>
      </c>
      <c r="E52" s="96">
        <v>24570.82</v>
      </c>
      <c r="F52" s="96">
        <v>24570.82</v>
      </c>
      <c r="G52" s="41">
        <f t="shared" si="1"/>
        <v>0</v>
      </c>
    </row>
    <row r="53" spans="1:7" x14ac:dyDescent="0.2">
      <c r="A53" s="39" t="s">
        <v>58</v>
      </c>
      <c r="B53" s="42">
        <f>SUM(B54:B56)</f>
        <v>141874269.49000001</v>
      </c>
      <c r="C53" s="42">
        <f>SUM(C54:C56)</f>
        <v>102891255.75</v>
      </c>
      <c r="D53" s="42">
        <f t="shared" si="0"/>
        <v>244765525.24000001</v>
      </c>
      <c r="E53" s="42">
        <f>SUM(E54:E56)</f>
        <v>153847483.28</v>
      </c>
      <c r="F53" s="42">
        <f>SUM(F54:F56)</f>
        <v>153814973.91999999</v>
      </c>
      <c r="G53" s="42">
        <f t="shared" si="1"/>
        <v>90918041.960000008</v>
      </c>
    </row>
    <row r="54" spans="1:7" x14ac:dyDescent="0.2">
      <c r="A54" s="36" t="s">
        <v>59</v>
      </c>
      <c r="B54" s="41">
        <v>108238146.7</v>
      </c>
      <c r="C54" s="97">
        <v>75678653.310000002</v>
      </c>
      <c r="D54" s="41">
        <f t="shared" si="0"/>
        <v>183916800.00999999</v>
      </c>
      <c r="E54" s="100">
        <v>104109179.2</v>
      </c>
      <c r="F54" s="100">
        <v>104076669.84</v>
      </c>
      <c r="G54" s="41">
        <f t="shared" si="1"/>
        <v>79807620.809999987</v>
      </c>
    </row>
    <row r="55" spans="1:7" x14ac:dyDescent="0.2">
      <c r="A55" s="36" t="s">
        <v>60</v>
      </c>
      <c r="B55" s="41">
        <v>33297417.190000001</v>
      </c>
      <c r="C55" s="97">
        <v>13736128.59</v>
      </c>
      <c r="D55" s="41">
        <f t="shared" si="0"/>
        <v>47033545.780000001</v>
      </c>
      <c r="E55" s="100">
        <v>36686159.609999999</v>
      </c>
      <c r="F55" s="100">
        <v>36686159.609999999</v>
      </c>
      <c r="G55" s="41">
        <f t="shared" si="1"/>
        <v>10347386.170000002</v>
      </c>
    </row>
    <row r="56" spans="1:7" x14ac:dyDescent="0.2">
      <c r="A56" s="36" t="s">
        <v>61</v>
      </c>
      <c r="B56" s="41">
        <v>338705.6</v>
      </c>
      <c r="C56" s="97">
        <v>13476473.85</v>
      </c>
      <c r="D56" s="41">
        <f t="shared" si="0"/>
        <v>13815179.449999999</v>
      </c>
      <c r="E56" s="100">
        <v>13052144.470000001</v>
      </c>
      <c r="F56" s="100">
        <v>13052144.470000001</v>
      </c>
      <c r="G56" s="41">
        <f t="shared" si="1"/>
        <v>763034.97999999858</v>
      </c>
    </row>
    <row r="57" spans="1:7" x14ac:dyDescent="0.2">
      <c r="A57" s="39" t="s">
        <v>62</v>
      </c>
      <c r="B57" s="42">
        <f>SUM(B58:B64)</f>
        <v>68938772.370000005</v>
      </c>
      <c r="C57" s="42">
        <f>SUM(C58:C64)</f>
        <v>-42325111.189999998</v>
      </c>
      <c r="D57" s="42">
        <f t="shared" si="0"/>
        <v>26613661.180000007</v>
      </c>
      <c r="E57" s="42">
        <f>SUM(E58:E64)</f>
        <v>0</v>
      </c>
      <c r="F57" s="42">
        <f>SUM(F58:F64)</f>
        <v>0</v>
      </c>
      <c r="G57" s="42">
        <f t="shared" si="1"/>
        <v>26613661.180000007</v>
      </c>
    </row>
    <row r="58" spans="1:7" x14ac:dyDescent="0.2">
      <c r="A58" s="36" t="s">
        <v>63</v>
      </c>
      <c r="B58" s="41">
        <v>0</v>
      </c>
      <c r="C58" s="41">
        <v>0</v>
      </c>
      <c r="D58" s="41">
        <f t="shared" si="0"/>
        <v>0</v>
      </c>
      <c r="E58" s="41">
        <v>0</v>
      </c>
      <c r="F58" s="41">
        <v>0</v>
      </c>
      <c r="G58" s="41">
        <f t="shared" si="1"/>
        <v>0</v>
      </c>
    </row>
    <row r="59" spans="1:7" x14ac:dyDescent="0.2">
      <c r="A59" s="36" t="s">
        <v>64</v>
      </c>
      <c r="B59" s="41">
        <v>0</v>
      </c>
      <c r="C59" s="41">
        <v>0</v>
      </c>
      <c r="D59" s="41">
        <f t="shared" si="0"/>
        <v>0</v>
      </c>
      <c r="E59" s="41">
        <v>0</v>
      </c>
      <c r="F59" s="41">
        <v>0</v>
      </c>
      <c r="G59" s="41">
        <f t="shared" si="1"/>
        <v>0</v>
      </c>
    </row>
    <row r="60" spans="1:7" x14ac:dyDescent="0.2">
      <c r="A60" s="36" t="s">
        <v>65</v>
      </c>
      <c r="B60" s="41">
        <v>0</v>
      </c>
      <c r="C60" s="41">
        <v>0</v>
      </c>
      <c r="D60" s="41">
        <f t="shared" si="0"/>
        <v>0</v>
      </c>
      <c r="E60" s="41">
        <v>0</v>
      </c>
      <c r="F60" s="41">
        <v>0</v>
      </c>
      <c r="G60" s="41">
        <f t="shared" si="1"/>
        <v>0</v>
      </c>
    </row>
    <row r="61" spans="1:7" x14ac:dyDescent="0.2">
      <c r="A61" s="36" t="s">
        <v>66</v>
      </c>
      <c r="B61" s="41">
        <v>0</v>
      </c>
      <c r="C61" s="41">
        <v>0</v>
      </c>
      <c r="D61" s="41">
        <f t="shared" si="0"/>
        <v>0</v>
      </c>
      <c r="E61" s="41">
        <v>0</v>
      </c>
      <c r="F61" s="41">
        <v>0</v>
      </c>
      <c r="G61" s="41">
        <f t="shared" si="1"/>
        <v>0</v>
      </c>
    </row>
    <row r="62" spans="1:7" x14ac:dyDescent="0.2">
      <c r="A62" s="36" t="s">
        <v>67</v>
      </c>
      <c r="B62" s="41">
        <v>0</v>
      </c>
      <c r="C62" s="41">
        <v>0</v>
      </c>
      <c r="D62" s="41">
        <f t="shared" si="0"/>
        <v>0</v>
      </c>
      <c r="E62" s="41">
        <v>0</v>
      </c>
      <c r="F62" s="41">
        <v>0</v>
      </c>
      <c r="G62" s="41">
        <f t="shared" si="1"/>
        <v>0</v>
      </c>
    </row>
    <row r="63" spans="1:7" x14ac:dyDescent="0.2">
      <c r="A63" s="36" t="s">
        <v>68</v>
      </c>
      <c r="B63" s="41">
        <v>0</v>
      </c>
      <c r="C63" s="41">
        <v>0</v>
      </c>
      <c r="D63" s="41">
        <f t="shared" si="0"/>
        <v>0</v>
      </c>
      <c r="E63" s="41">
        <v>0</v>
      </c>
      <c r="F63" s="41">
        <v>0</v>
      </c>
      <c r="G63" s="41">
        <f t="shared" si="1"/>
        <v>0</v>
      </c>
    </row>
    <row r="64" spans="1:7" x14ac:dyDescent="0.2">
      <c r="A64" s="36" t="s">
        <v>69</v>
      </c>
      <c r="B64" s="41">
        <v>68938772.370000005</v>
      </c>
      <c r="C64" s="98">
        <v>-42325111.189999998</v>
      </c>
      <c r="D64" s="41">
        <f t="shared" si="0"/>
        <v>26613661.180000007</v>
      </c>
      <c r="E64" s="41">
        <v>0</v>
      </c>
      <c r="F64" s="41">
        <v>0</v>
      </c>
      <c r="G64" s="41">
        <f t="shared" si="1"/>
        <v>26613661.180000007</v>
      </c>
    </row>
    <row r="65" spans="1:7" x14ac:dyDescent="0.2">
      <c r="A65" s="39" t="s">
        <v>70</v>
      </c>
      <c r="B65" s="42">
        <f>SUM(B66:B68)</f>
        <v>100000</v>
      </c>
      <c r="C65" s="42">
        <f>SUM(C66:C68)</f>
        <v>9408171.8499999996</v>
      </c>
      <c r="D65" s="42">
        <f t="shared" si="0"/>
        <v>9508171.8499999996</v>
      </c>
      <c r="E65" s="42">
        <f>SUM(E66:E68)</f>
        <v>7900570.3700000001</v>
      </c>
      <c r="F65" s="42">
        <f>SUM(F66:F68)</f>
        <v>4863363.96</v>
      </c>
      <c r="G65" s="42">
        <f t="shared" si="1"/>
        <v>1607601.4799999995</v>
      </c>
    </row>
    <row r="66" spans="1:7" x14ac:dyDescent="0.2">
      <c r="A66" s="36" t="s">
        <v>71</v>
      </c>
      <c r="B66" s="41">
        <v>0</v>
      </c>
      <c r="C66" s="41">
        <v>0</v>
      </c>
      <c r="D66" s="41">
        <f t="shared" si="0"/>
        <v>0</v>
      </c>
      <c r="E66" s="41">
        <v>0</v>
      </c>
      <c r="F66" s="41">
        <v>0</v>
      </c>
      <c r="G66" s="41">
        <f t="shared" si="1"/>
        <v>0</v>
      </c>
    </row>
    <row r="67" spans="1:7" x14ac:dyDescent="0.2">
      <c r="A67" s="36" t="s">
        <v>72</v>
      </c>
      <c r="B67" s="41">
        <v>0</v>
      </c>
      <c r="C67" s="41">
        <v>0</v>
      </c>
      <c r="D67" s="41">
        <f t="shared" si="0"/>
        <v>0</v>
      </c>
      <c r="E67" s="41">
        <v>0</v>
      </c>
      <c r="F67" s="41">
        <v>0</v>
      </c>
      <c r="G67" s="41">
        <f t="shared" si="1"/>
        <v>0</v>
      </c>
    </row>
    <row r="68" spans="1:7" x14ac:dyDescent="0.2">
      <c r="A68" s="36" t="s">
        <v>73</v>
      </c>
      <c r="B68" s="41">
        <v>100000</v>
      </c>
      <c r="C68" s="99">
        <v>9408171.8499999996</v>
      </c>
      <c r="D68" s="41">
        <f t="shared" si="0"/>
        <v>9508171.8499999996</v>
      </c>
      <c r="E68" s="101">
        <v>7900570.3700000001</v>
      </c>
      <c r="F68" s="101">
        <v>4863363.96</v>
      </c>
      <c r="G68" s="41">
        <f t="shared" si="1"/>
        <v>1607601.4799999995</v>
      </c>
    </row>
    <row r="69" spans="1:7" x14ac:dyDescent="0.2">
      <c r="A69" s="39" t="s">
        <v>74</v>
      </c>
      <c r="B69" s="42">
        <f>SUM(B70:B76)</f>
        <v>0</v>
      </c>
      <c r="C69" s="42">
        <f>SUM(C70:C76)</f>
        <v>0</v>
      </c>
      <c r="D69" s="42">
        <f t="shared" si="0"/>
        <v>0</v>
      </c>
      <c r="E69" s="42">
        <f>SUM(E70:E76)</f>
        <v>0</v>
      </c>
      <c r="F69" s="42">
        <f>SUM(F70:F76)</f>
        <v>0</v>
      </c>
      <c r="G69" s="42">
        <f t="shared" si="1"/>
        <v>0</v>
      </c>
    </row>
    <row r="70" spans="1:7" x14ac:dyDescent="0.2">
      <c r="A70" s="36" t="s">
        <v>75</v>
      </c>
      <c r="B70" s="41">
        <v>0</v>
      </c>
      <c r="C70" s="41">
        <v>0</v>
      </c>
      <c r="D70" s="41">
        <f t="shared" ref="D70:D76" si="2">B70+C70</f>
        <v>0</v>
      </c>
      <c r="E70" s="41">
        <v>0</v>
      </c>
      <c r="F70" s="41">
        <v>0</v>
      </c>
      <c r="G70" s="41">
        <f t="shared" ref="G70:G76" si="3">D70-E70</f>
        <v>0</v>
      </c>
    </row>
    <row r="71" spans="1:7" x14ac:dyDescent="0.2">
      <c r="A71" s="36" t="s">
        <v>76</v>
      </c>
      <c r="B71" s="41">
        <v>0</v>
      </c>
      <c r="C71" s="41">
        <v>0</v>
      </c>
      <c r="D71" s="41">
        <f t="shared" si="2"/>
        <v>0</v>
      </c>
      <c r="E71" s="41">
        <v>0</v>
      </c>
      <c r="F71" s="41">
        <v>0</v>
      </c>
      <c r="G71" s="41">
        <f t="shared" si="3"/>
        <v>0</v>
      </c>
    </row>
    <row r="72" spans="1:7" x14ac:dyDescent="0.2">
      <c r="A72" s="36" t="s">
        <v>77</v>
      </c>
      <c r="B72" s="41">
        <v>0</v>
      </c>
      <c r="C72" s="41">
        <v>0</v>
      </c>
      <c r="D72" s="41">
        <f t="shared" si="2"/>
        <v>0</v>
      </c>
      <c r="E72" s="41">
        <v>0</v>
      </c>
      <c r="F72" s="41">
        <v>0</v>
      </c>
      <c r="G72" s="41">
        <f t="shared" si="3"/>
        <v>0</v>
      </c>
    </row>
    <row r="73" spans="1:7" x14ac:dyDescent="0.2">
      <c r="A73" s="36" t="s">
        <v>78</v>
      </c>
      <c r="B73" s="41">
        <v>0</v>
      </c>
      <c r="C73" s="41">
        <v>0</v>
      </c>
      <c r="D73" s="41">
        <f t="shared" si="2"/>
        <v>0</v>
      </c>
      <c r="E73" s="41">
        <v>0</v>
      </c>
      <c r="F73" s="41">
        <v>0</v>
      </c>
      <c r="G73" s="41">
        <f t="shared" si="3"/>
        <v>0</v>
      </c>
    </row>
    <row r="74" spans="1:7" x14ac:dyDescent="0.2">
      <c r="A74" s="36" t="s">
        <v>79</v>
      </c>
      <c r="B74" s="41">
        <v>0</v>
      </c>
      <c r="C74" s="41">
        <v>0</v>
      </c>
      <c r="D74" s="41">
        <f t="shared" si="2"/>
        <v>0</v>
      </c>
      <c r="E74" s="41">
        <v>0</v>
      </c>
      <c r="F74" s="41">
        <v>0</v>
      </c>
      <c r="G74" s="41">
        <f t="shared" si="3"/>
        <v>0</v>
      </c>
    </row>
    <row r="75" spans="1:7" x14ac:dyDescent="0.2">
      <c r="A75" s="36" t="s">
        <v>80</v>
      </c>
      <c r="B75" s="41">
        <v>0</v>
      </c>
      <c r="C75" s="41">
        <v>0</v>
      </c>
      <c r="D75" s="41">
        <f t="shared" si="2"/>
        <v>0</v>
      </c>
      <c r="E75" s="41">
        <v>0</v>
      </c>
      <c r="F75" s="41">
        <v>0</v>
      </c>
      <c r="G75" s="41">
        <f t="shared" si="3"/>
        <v>0</v>
      </c>
    </row>
    <row r="76" spans="1:7" x14ac:dyDescent="0.2">
      <c r="A76" s="37" t="s">
        <v>81</v>
      </c>
      <c r="B76" s="43">
        <v>0</v>
      </c>
      <c r="C76" s="43">
        <v>0</v>
      </c>
      <c r="D76" s="43">
        <f t="shared" si="2"/>
        <v>0</v>
      </c>
      <c r="E76" s="43">
        <v>0</v>
      </c>
      <c r="F76" s="43">
        <v>0</v>
      </c>
      <c r="G76" s="43">
        <f t="shared" si="3"/>
        <v>0</v>
      </c>
    </row>
    <row r="77" spans="1:7" x14ac:dyDescent="0.2">
      <c r="A77" s="38" t="s">
        <v>82</v>
      </c>
      <c r="B77" s="44">
        <f t="shared" ref="B77:G77" si="4">SUM(B5+B13+B23+B33+B43+B53+B57+B65+B69)</f>
        <v>528261041.86000001</v>
      </c>
      <c r="C77" s="44">
        <f t="shared" si="4"/>
        <v>174043026.22999999</v>
      </c>
      <c r="D77" s="44">
        <f t="shared" si="4"/>
        <v>702304068.09000003</v>
      </c>
      <c r="E77" s="44">
        <f t="shared" si="4"/>
        <v>565427908.82000005</v>
      </c>
      <c r="F77" s="44">
        <f t="shared" si="4"/>
        <v>555932737.05000007</v>
      </c>
      <c r="G77" s="44">
        <f t="shared" si="4"/>
        <v>136876159.27000001</v>
      </c>
    </row>
    <row r="79" spans="1:7" x14ac:dyDescent="0.2">
      <c r="A79" s="50" t="s">
        <v>170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A22" sqref="A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117" t="s">
        <v>172</v>
      </c>
      <c r="B1" s="118"/>
      <c r="C1" s="118"/>
      <c r="D1" s="118"/>
      <c r="E1" s="118"/>
      <c r="F1" s="118"/>
      <c r="G1" s="119"/>
    </row>
    <row r="2" spans="1:7" x14ac:dyDescent="0.2">
      <c r="A2" s="22"/>
      <c r="B2" s="25" t="s">
        <v>0</v>
      </c>
      <c r="C2" s="26"/>
      <c r="D2" s="26"/>
      <c r="E2" s="26"/>
      <c r="F2" s="27"/>
      <c r="G2" s="120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121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3"/>
      <c r="B5" s="8"/>
      <c r="C5" s="8"/>
      <c r="D5" s="8"/>
      <c r="E5" s="8"/>
      <c r="F5" s="8"/>
      <c r="G5" s="8"/>
    </row>
    <row r="6" spans="1:7" x14ac:dyDescent="0.2">
      <c r="A6" s="33" t="s">
        <v>83</v>
      </c>
      <c r="B6" s="45">
        <v>367400755.54000002</v>
      </c>
      <c r="C6" s="82">
        <v>52250497.799999997</v>
      </c>
      <c r="D6" s="45">
        <f>B6+C6</f>
        <v>419651253.34000003</v>
      </c>
      <c r="E6" s="102">
        <v>376937212.69999999</v>
      </c>
      <c r="F6" s="102">
        <v>370511756.69999999</v>
      </c>
      <c r="G6" s="45">
        <f>D6-E6</f>
        <v>42714040.640000045</v>
      </c>
    </row>
    <row r="7" spans="1:7" x14ac:dyDescent="0.2">
      <c r="A7" s="33"/>
      <c r="B7" s="9"/>
      <c r="C7" s="9"/>
      <c r="D7" s="9"/>
      <c r="E7" s="9"/>
      <c r="F7" s="9"/>
      <c r="G7" s="9"/>
    </row>
    <row r="8" spans="1:7" x14ac:dyDescent="0.2">
      <c r="A8" s="33" t="s">
        <v>84</v>
      </c>
      <c r="B8" s="46">
        <v>142264269.49000001</v>
      </c>
      <c r="C8" s="83">
        <v>118409837.95999999</v>
      </c>
      <c r="D8" s="68">
        <f>B8+C8</f>
        <v>260674107.44999999</v>
      </c>
      <c r="E8" s="103">
        <v>166512249.81</v>
      </c>
      <c r="F8" s="103">
        <v>163442534.03999999</v>
      </c>
      <c r="G8" s="70">
        <f>D8-E8</f>
        <v>94161857.639999986</v>
      </c>
    </row>
    <row r="9" spans="1:7" x14ac:dyDescent="0.2">
      <c r="A9" s="33"/>
      <c r="B9" s="9"/>
      <c r="C9" s="9"/>
      <c r="D9" s="9"/>
      <c r="E9" s="9"/>
      <c r="F9" s="9"/>
      <c r="G9" s="9"/>
    </row>
    <row r="10" spans="1:7" x14ac:dyDescent="0.2">
      <c r="A10" s="33" t="s">
        <v>85</v>
      </c>
      <c r="B10" s="47">
        <v>0</v>
      </c>
      <c r="C10" s="47">
        <v>0</v>
      </c>
      <c r="D10" s="68">
        <f>B10+C10</f>
        <v>0</v>
      </c>
      <c r="E10" s="47">
        <v>0</v>
      </c>
      <c r="F10" s="47">
        <v>0</v>
      </c>
      <c r="G10" s="70">
        <f>D10-E10</f>
        <v>0</v>
      </c>
    </row>
    <row r="11" spans="1:7" x14ac:dyDescent="0.2">
      <c r="A11" s="33"/>
      <c r="B11" s="9"/>
      <c r="C11" s="9"/>
      <c r="D11" s="9"/>
      <c r="E11" s="9"/>
      <c r="F11" s="9"/>
      <c r="G11" s="9"/>
    </row>
    <row r="12" spans="1:7" x14ac:dyDescent="0.2">
      <c r="A12" s="33" t="s">
        <v>43</v>
      </c>
      <c r="B12" s="48">
        <v>18596016.829999998</v>
      </c>
      <c r="C12" s="48">
        <v>3382690.47</v>
      </c>
      <c r="D12" s="68">
        <f>B12+C12</f>
        <v>21978707.299999997</v>
      </c>
      <c r="E12" s="104">
        <v>21978446.309999999</v>
      </c>
      <c r="F12" s="104">
        <v>21978446.309999999</v>
      </c>
      <c r="G12" s="70">
        <f>D12-E12</f>
        <v>260.98999999836087</v>
      </c>
    </row>
    <row r="13" spans="1:7" x14ac:dyDescent="0.2">
      <c r="A13" s="33"/>
      <c r="B13" s="9"/>
      <c r="C13" s="9"/>
      <c r="D13" s="9"/>
      <c r="E13" s="9"/>
      <c r="F13" s="9"/>
      <c r="G13" s="9"/>
    </row>
    <row r="14" spans="1:7" x14ac:dyDescent="0.2">
      <c r="A14" s="33" t="s">
        <v>71</v>
      </c>
      <c r="B14" s="49">
        <v>0</v>
      </c>
      <c r="C14" s="49">
        <v>0</v>
      </c>
      <c r="D14" s="49">
        <f>B14+C14</f>
        <v>0</v>
      </c>
      <c r="E14" s="49">
        <v>0</v>
      </c>
      <c r="F14" s="49">
        <v>0</v>
      </c>
      <c r="G14" s="49">
        <f>D14-E14</f>
        <v>0</v>
      </c>
    </row>
    <row r="15" spans="1:7" x14ac:dyDescent="0.2">
      <c r="A15" s="34"/>
      <c r="B15" s="10"/>
      <c r="C15" s="10"/>
      <c r="D15" s="10"/>
      <c r="E15" s="10"/>
      <c r="F15" s="10"/>
      <c r="G15" s="10"/>
    </row>
    <row r="16" spans="1:7" x14ac:dyDescent="0.2">
      <c r="A16" s="35" t="s">
        <v>82</v>
      </c>
      <c r="B16" s="69">
        <f t="shared" ref="B16:G16" si="0">B6+B8+B10+B12+B14</f>
        <v>528261041.86000001</v>
      </c>
      <c r="C16" s="69">
        <f t="shared" si="0"/>
        <v>174043026.22999999</v>
      </c>
      <c r="D16" s="69">
        <f t="shared" si="0"/>
        <v>702304068.08999991</v>
      </c>
      <c r="E16" s="51">
        <f t="shared" si="0"/>
        <v>565427908.81999993</v>
      </c>
      <c r="F16" s="69">
        <f t="shared" si="0"/>
        <v>555932737.04999995</v>
      </c>
      <c r="G16" s="69">
        <f t="shared" si="0"/>
        <v>136876159.27000004</v>
      </c>
    </row>
    <row r="18" spans="1:1" x14ac:dyDescent="0.2">
      <c r="A18" s="50" t="s">
        <v>170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tabSelected="1" workbookViewId="0">
      <selection activeCell="D69" sqref="D69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122" t="s">
        <v>173</v>
      </c>
      <c r="B1" s="123"/>
      <c r="C1" s="123"/>
      <c r="D1" s="123"/>
      <c r="E1" s="123"/>
      <c r="F1" s="123"/>
      <c r="G1" s="124"/>
    </row>
    <row r="2" spans="1:7" x14ac:dyDescent="0.2">
      <c r="A2" s="12"/>
      <c r="B2" s="12"/>
      <c r="C2" s="12"/>
      <c r="D2" s="12"/>
      <c r="E2" s="12"/>
      <c r="F2" s="12"/>
      <c r="G2" s="12"/>
    </row>
    <row r="3" spans="1:7" x14ac:dyDescent="0.2">
      <c r="A3" s="22"/>
      <c r="B3" s="25" t="s">
        <v>0</v>
      </c>
      <c r="C3" s="26"/>
      <c r="D3" s="26"/>
      <c r="E3" s="26"/>
      <c r="F3" s="27"/>
      <c r="G3" s="120" t="s">
        <v>7</v>
      </c>
    </row>
    <row r="4" spans="1:7" ht="24.95" customHeight="1" x14ac:dyDescent="0.2">
      <c r="A4" s="2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121"/>
    </row>
    <row r="5" spans="1:7" x14ac:dyDescent="0.2">
      <c r="A5" s="24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1"/>
      <c r="B6" s="17"/>
      <c r="C6" s="17"/>
      <c r="D6" s="17"/>
      <c r="E6" s="17"/>
      <c r="F6" s="17"/>
      <c r="G6" s="17"/>
    </row>
    <row r="7" spans="1:7" s="50" customFormat="1" x14ac:dyDescent="0.2">
      <c r="A7" s="53" t="s">
        <v>128</v>
      </c>
      <c r="B7" s="71">
        <v>11599428.4</v>
      </c>
      <c r="C7" s="107">
        <v>117993.26</v>
      </c>
      <c r="D7" s="52">
        <f>B7+C7</f>
        <v>11717421.66</v>
      </c>
      <c r="E7" s="108">
        <v>11428228.210000001</v>
      </c>
      <c r="F7" s="108">
        <v>11428228.210000001</v>
      </c>
      <c r="G7" s="52">
        <f>D7-E7</f>
        <v>289193.44999999925</v>
      </c>
    </row>
    <row r="8" spans="1:7" s="50" customFormat="1" x14ac:dyDescent="0.2">
      <c r="A8" s="53" t="s">
        <v>129</v>
      </c>
      <c r="B8" s="71">
        <v>4708027.63</v>
      </c>
      <c r="C8" s="107">
        <v>1836914.58</v>
      </c>
      <c r="D8" s="71">
        <f t="shared" ref="D8:D48" si="0">B8+C8</f>
        <v>6544942.21</v>
      </c>
      <c r="E8" s="108">
        <v>6251528.4900000002</v>
      </c>
      <c r="F8" s="108">
        <v>6145740.4900000002</v>
      </c>
      <c r="G8" s="73">
        <f t="shared" ref="G8:G48" si="1">D8-E8</f>
        <v>293413.71999999974</v>
      </c>
    </row>
    <row r="9" spans="1:7" s="50" customFormat="1" x14ac:dyDescent="0.2">
      <c r="A9" s="53" t="s">
        <v>130</v>
      </c>
      <c r="B9" s="71">
        <v>1219567.76</v>
      </c>
      <c r="C9" s="107">
        <v>63376.69</v>
      </c>
      <c r="D9" s="71">
        <f t="shared" si="0"/>
        <v>1282944.45</v>
      </c>
      <c r="E9" s="108">
        <v>1228467.42</v>
      </c>
      <c r="F9" s="108">
        <v>1228467.42</v>
      </c>
      <c r="G9" s="73">
        <f t="shared" si="1"/>
        <v>54477.030000000028</v>
      </c>
    </row>
    <row r="10" spans="1:7" s="50" customFormat="1" x14ac:dyDescent="0.2">
      <c r="A10" s="53" t="s">
        <v>131</v>
      </c>
      <c r="B10" s="71">
        <v>5318646.0599999996</v>
      </c>
      <c r="C10" s="107">
        <v>27054119.809999999</v>
      </c>
      <c r="D10" s="71">
        <f t="shared" si="0"/>
        <v>32372765.869999997</v>
      </c>
      <c r="E10" s="108">
        <v>32358585.27</v>
      </c>
      <c r="F10" s="108">
        <v>32229061.27</v>
      </c>
      <c r="G10" s="73">
        <f t="shared" si="1"/>
        <v>14180.599999997765</v>
      </c>
    </row>
    <row r="11" spans="1:7" s="50" customFormat="1" x14ac:dyDescent="0.2">
      <c r="A11" s="53" t="s">
        <v>132</v>
      </c>
      <c r="B11" s="71">
        <v>1475665.44</v>
      </c>
      <c r="C11" s="107">
        <v>2207870.64</v>
      </c>
      <c r="D11" s="71">
        <f t="shared" si="0"/>
        <v>3683536.08</v>
      </c>
      <c r="E11" s="108">
        <v>2087919.59</v>
      </c>
      <c r="F11" s="108">
        <v>2087919.59</v>
      </c>
      <c r="G11" s="73">
        <f t="shared" si="1"/>
        <v>1595616.49</v>
      </c>
    </row>
    <row r="12" spans="1:7" s="50" customFormat="1" x14ac:dyDescent="0.2">
      <c r="A12" s="53" t="s">
        <v>133</v>
      </c>
      <c r="B12" s="71">
        <v>4348127.7300000004</v>
      </c>
      <c r="C12" s="107">
        <v>3982130.82</v>
      </c>
      <c r="D12" s="71">
        <f t="shared" si="0"/>
        <v>8330258.5500000007</v>
      </c>
      <c r="E12" s="108">
        <v>8015495.1600000001</v>
      </c>
      <c r="F12" s="108">
        <v>8169495.1600000001</v>
      </c>
      <c r="G12" s="73">
        <f t="shared" si="1"/>
        <v>314763.3900000006</v>
      </c>
    </row>
    <row r="13" spans="1:7" s="50" customFormat="1" x14ac:dyDescent="0.2">
      <c r="A13" s="53" t="s">
        <v>134</v>
      </c>
      <c r="B13" s="71">
        <v>2371483.64</v>
      </c>
      <c r="C13" s="107">
        <v>33300.379999999997</v>
      </c>
      <c r="D13" s="71">
        <f t="shared" si="0"/>
        <v>2404784.02</v>
      </c>
      <c r="E13" s="108">
        <v>2218049.34</v>
      </c>
      <c r="F13" s="108">
        <v>2218049.34</v>
      </c>
      <c r="G13" s="73">
        <f t="shared" si="1"/>
        <v>186734.68000000017</v>
      </c>
    </row>
    <row r="14" spans="1:7" s="50" customFormat="1" x14ac:dyDescent="0.2">
      <c r="A14" s="53" t="s">
        <v>135</v>
      </c>
      <c r="B14" s="71">
        <v>4793809.17</v>
      </c>
      <c r="C14" s="107">
        <v>415867.16</v>
      </c>
      <c r="D14" s="71">
        <f t="shared" si="0"/>
        <v>5209676.33</v>
      </c>
      <c r="E14" s="108">
        <v>4754749.08</v>
      </c>
      <c r="F14" s="108">
        <v>4442797.08</v>
      </c>
      <c r="G14" s="73">
        <f t="shared" si="1"/>
        <v>454927.25</v>
      </c>
    </row>
    <row r="15" spans="1:7" s="50" customFormat="1" x14ac:dyDescent="0.2">
      <c r="A15" s="53" t="s">
        <v>136</v>
      </c>
      <c r="B15" s="71">
        <v>2436861.1800000002</v>
      </c>
      <c r="C15" s="107">
        <v>-225587.89</v>
      </c>
      <c r="D15" s="71">
        <f t="shared" si="0"/>
        <v>2211273.29</v>
      </c>
      <c r="E15" s="108">
        <v>2085666.72</v>
      </c>
      <c r="F15" s="108">
        <v>2085666.72</v>
      </c>
      <c r="G15" s="73">
        <f t="shared" si="1"/>
        <v>125606.57000000007</v>
      </c>
    </row>
    <row r="16" spans="1:7" s="50" customFormat="1" x14ac:dyDescent="0.2">
      <c r="A16" s="53" t="s">
        <v>137</v>
      </c>
      <c r="B16" s="71">
        <v>895706.16</v>
      </c>
      <c r="C16" s="107">
        <v>-55939.3</v>
      </c>
      <c r="D16" s="71">
        <f t="shared" si="0"/>
        <v>839766.86</v>
      </c>
      <c r="E16" s="108">
        <v>813398.79</v>
      </c>
      <c r="F16" s="108">
        <v>813398.79</v>
      </c>
      <c r="G16" s="73">
        <f t="shared" si="1"/>
        <v>26368.069999999949</v>
      </c>
    </row>
    <row r="17" spans="1:7" s="50" customFormat="1" x14ac:dyDescent="0.2">
      <c r="A17" s="53" t="s">
        <v>138</v>
      </c>
      <c r="B17" s="71">
        <v>7699535.9800000004</v>
      </c>
      <c r="C17" s="107">
        <v>-2531738.37</v>
      </c>
      <c r="D17" s="71">
        <f t="shared" si="0"/>
        <v>5167797.6100000003</v>
      </c>
      <c r="E17" s="108">
        <v>5077286.8099999996</v>
      </c>
      <c r="F17" s="108">
        <v>5071731.2699999996</v>
      </c>
      <c r="G17" s="73">
        <f t="shared" si="1"/>
        <v>90510.800000000745</v>
      </c>
    </row>
    <row r="18" spans="1:7" s="50" customFormat="1" x14ac:dyDescent="0.2">
      <c r="A18" s="53" t="s">
        <v>139</v>
      </c>
      <c r="B18" s="71">
        <v>463366.8</v>
      </c>
      <c r="C18" s="107">
        <v>82943.14</v>
      </c>
      <c r="D18" s="71">
        <f t="shared" si="0"/>
        <v>546309.93999999994</v>
      </c>
      <c r="E18" s="108">
        <v>519811.29</v>
      </c>
      <c r="F18" s="108">
        <v>511367.08</v>
      </c>
      <c r="G18" s="73">
        <f t="shared" si="1"/>
        <v>26498.649999999965</v>
      </c>
    </row>
    <row r="19" spans="1:7" s="50" customFormat="1" x14ac:dyDescent="0.2">
      <c r="A19" s="53" t="s">
        <v>140</v>
      </c>
      <c r="B19" s="71">
        <v>3558462.59</v>
      </c>
      <c r="C19" s="107">
        <v>505989.03</v>
      </c>
      <c r="D19" s="71">
        <f t="shared" si="0"/>
        <v>4064451.62</v>
      </c>
      <c r="E19" s="108">
        <v>4015109.98</v>
      </c>
      <c r="F19" s="108">
        <v>4015109.98</v>
      </c>
      <c r="G19" s="73">
        <f t="shared" si="1"/>
        <v>49341.64000000013</v>
      </c>
    </row>
    <row r="20" spans="1:7" s="50" customFormat="1" x14ac:dyDescent="0.2">
      <c r="A20" s="53" t="s">
        <v>141</v>
      </c>
      <c r="B20" s="71">
        <v>9343005.8399999999</v>
      </c>
      <c r="C20" s="107">
        <v>3285053.2</v>
      </c>
      <c r="D20" s="71">
        <f t="shared" si="0"/>
        <v>12628059.039999999</v>
      </c>
      <c r="E20" s="108">
        <v>11804284.460000001</v>
      </c>
      <c r="F20" s="108">
        <v>11804284.460000001</v>
      </c>
      <c r="G20" s="73">
        <f t="shared" si="1"/>
        <v>823774.57999999821</v>
      </c>
    </row>
    <row r="21" spans="1:7" s="50" customFormat="1" x14ac:dyDescent="0.2">
      <c r="A21" s="53" t="s">
        <v>142</v>
      </c>
      <c r="B21" s="71">
        <v>6556452.7699999996</v>
      </c>
      <c r="C21" s="107">
        <v>5411406.2800000003</v>
      </c>
      <c r="D21" s="71">
        <f t="shared" si="0"/>
        <v>11967859.050000001</v>
      </c>
      <c r="E21" s="108">
        <v>10121564.23</v>
      </c>
      <c r="F21" s="108">
        <v>7084357.8200000003</v>
      </c>
      <c r="G21" s="73">
        <f t="shared" si="1"/>
        <v>1846294.8200000003</v>
      </c>
    </row>
    <row r="22" spans="1:7" s="50" customFormat="1" x14ac:dyDescent="0.2">
      <c r="A22" s="53" t="s">
        <v>143</v>
      </c>
      <c r="B22" s="71">
        <v>7863385.25</v>
      </c>
      <c r="C22" s="107">
        <v>1533780.37</v>
      </c>
      <c r="D22" s="71">
        <f t="shared" si="0"/>
        <v>9397165.620000001</v>
      </c>
      <c r="E22" s="108">
        <v>8564379.25</v>
      </c>
      <c r="F22" s="108">
        <v>8564379.25</v>
      </c>
      <c r="G22" s="73">
        <f t="shared" si="1"/>
        <v>832786.37000000104</v>
      </c>
    </row>
    <row r="23" spans="1:7" s="50" customFormat="1" x14ac:dyDescent="0.2">
      <c r="A23" s="53" t="s">
        <v>144</v>
      </c>
      <c r="B23" s="71">
        <v>20673332.739999998</v>
      </c>
      <c r="C23" s="107">
        <v>3927365.11</v>
      </c>
      <c r="D23" s="71">
        <f t="shared" si="0"/>
        <v>24600697.849999998</v>
      </c>
      <c r="E23" s="108">
        <v>24504390.32</v>
      </c>
      <c r="F23" s="108">
        <v>24504390.32</v>
      </c>
      <c r="G23" s="73">
        <f t="shared" si="1"/>
        <v>96307.529999997467</v>
      </c>
    </row>
    <row r="24" spans="1:7" s="50" customFormat="1" x14ac:dyDescent="0.2">
      <c r="A24" s="53" t="s">
        <v>145</v>
      </c>
      <c r="B24" s="71">
        <v>84711851.219999999</v>
      </c>
      <c r="C24" s="107">
        <v>-4033344.53</v>
      </c>
      <c r="D24" s="71">
        <f t="shared" si="0"/>
        <v>80678506.689999998</v>
      </c>
      <c r="E24" s="108">
        <v>79081482.730000004</v>
      </c>
      <c r="F24" s="108">
        <v>79081482.730000004</v>
      </c>
      <c r="G24" s="73">
        <f t="shared" si="1"/>
        <v>1597023.9599999934</v>
      </c>
    </row>
    <row r="25" spans="1:7" s="50" customFormat="1" x14ac:dyDescent="0.2">
      <c r="A25" s="53" t="s">
        <v>146</v>
      </c>
      <c r="B25" s="71">
        <v>13174282.17</v>
      </c>
      <c r="C25" s="107">
        <v>379915.55</v>
      </c>
      <c r="D25" s="71">
        <f t="shared" si="0"/>
        <v>13554197.720000001</v>
      </c>
      <c r="E25" s="108">
        <v>13070480.050000001</v>
      </c>
      <c r="F25" s="108">
        <v>13070480.050000001</v>
      </c>
      <c r="G25" s="73">
        <f t="shared" si="1"/>
        <v>483717.66999999993</v>
      </c>
    </row>
    <row r="26" spans="1:7" s="50" customFormat="1" x14ac:dyDescent="0.2">
      <c r="A26" s="53" t="s">
        <v>147</v>
      </c>
      <c r="B26" s="71">
        <v>17187853.27</v>
      </c>
      <c r="C26" s="107">
        <v>-9932665.0899999999</v>
      </c>
      <c r="D26" s="71">
        <f t="shared" si="0"/>
        <v>7255188.1799999997</v>
      </c>
      <c r="E26" s="108">
        <v>5468160.2800000003</v>
      </c>
      <c r="F26" s="108">
        <v>5468160.2800000003</v>
      </c>
      <c r="G26" s="73">
        <f t="shared" si="1"/>
        <v>1787027.8999999994</v>
      </c>
    </row>
    <row r="27" spans="1:7" s="50" customFormat="1" x14ac:dyDescent="0.2">
      <c r="A27" s="53" t="s">
        <v>148</v>
      </c>
      <c r="B27" s="71">
        <v>7427814.1900000004</v>
      </c>
      <c r="C27" s="107">
        <v>-2450854.84</v>
      </c>
      <c r="D27" s="71">
        <f t="shared" si="0"/>
        <v>4976959.3500000006</v>
      </c>
      <c r="E27" s="108">
        <v>4825283.46</v>
      </c>
      <c r="F27" s="108">
        <v>4825283.46</v>
      </c>
      <c r="G27" s="73">
        <f t="shared" si="1"/>
        <v>151675.8900000006</v>
      </c>
    </row>
    <row r="28" spans="1:7" s="50" customFormat="1" x14ac:dyDescent="0.2">
      <c r="A28" s="53" t="s">
        <v>149</v>
      </c>
      <c r="B28" s="71">
        <v>4494170.59</v>
      </c>
      <c r="C28" s="107">
        <v>3142199.42</v>
      </c>
      <c r="D28" s="71">
        <f t="shared" si="0"/>
        <v>7636370.0099999998</v>
      </c>
      <c r="E28" s="108">
        <v>5854297.1799999997</v>
      </c>
      <c r="F28" s="108">
        <v>5929561.1799999997</v>
      </c>
      <c r="G28" s="73">
        <f t="shared" si="1"/>
        <v>1782072.83</v>
      </c>
    </row>
    <row r="29" spans="1:7" s="50" customFormat="1" x14ac:dyDescent="0.2">
      <c r="A29" s="53" t="s">
        <v>150</v>
      </c>
      <c r="B29" s="71">
        <v>6492499.46</v>
      </c>
      <c r="C29" s="107">
        <v>-360070.33</v>
      </c>
      <c r="D29" s="71">
        <f t="shared" si="0"/>
        <v>6132429.1299999999</v>
      </c>
      <c r="E29" s="108">
        <v>5804503.9199999999</v>
      </c>
      <c r="F29" s="108">
        <v>5804503.9199999999</v>
      </c>
      <c r="G29" s="73">
        <f t="shared" si="1"/>
        <v>327925.20999999996</v>
      </c>
    </row>
    <row r="30" spans="1:7" s="50" customFormat="1" x14ac:dyDescent="0.2">
      <c r="A30" s="53" t="s">
        <v>151</v>
      </c>
      <c r="B30" s="71">
        <v>167084876.55000001</v>
      </c>
      <c r="C30" s="107">
        <v>72601497.930000007</v>
      </c>
      <c r="D30" s="71">
        <f t="shared" si="0"/>
        <v>239686374.48000002</v>
      </c>
      <c r="E30" s="108">
        <v>148787515.08000001</v>
      </c>
      <c r="F30" s="108">
        <v>148912858.52000001</v>
      </c>
      <c r="G30" s="73">
        <f t="shared" si="1"/>
        <v>90898859.400000006</v>
      </c>
    </row>
    <row r="31" spans="1:7" s="50" customFormat="1" x14ac:dyDescent="0.2">
      <c r="A31" s="53" t="s">
        <v>152</v>
      </c>
      <c r="B31" s="71">
        <v>10259537.609999999</v>
      </c>
      <c r="C31" s="107">
        <v>10315396.800000001</v>
      </c>
      <c r="D31" s="71">
        <f t="shared" si="0"/>
        <v>20574934.41</v>
      </c>
      <c r="E31" s="108">
        <v>19344737.309999999</v>
      </c>
      <c r="F31" s="108">
        <v>13253937.310000001</v>
      </c>
      <c r="G31" s="73">
        <f t="shared" si="1"/>
        <v>1230197.1000000015</v>
      </c>
    </row>
    <row r="32" spans="1:7" s="50" customFormat="1" x14ac:dyDescent="0.2">
      <c r="A32" s="53" t="s">
        <v>153</v>
      </c>
      <c r="B32" s="71">
        <v>4230454.62</v>
      </c>
      <c r="C32" s="107">
        <v>28668548.870000001</v>
      </c>
      <c r="D32" s="71">
        <f t="shared" si="0"/>
        <v>32899003.490000002</v>
      </c>
      <c r="E32" s="108">
        <v>8909775.1400000006</v>
      </c>
      <c r="F32" s="108">
        <v>8909775.1400000006</v>
      </c>
      <c r="G32" s="73">
        <f t="shared" si="1"/>
        <v>23989228.350000001</v>
      </c>
    </row>
    <row r="33" spans="1:7" s="50" customFormat="1" x14ac:dyDescent="0.2">
      <c r="A33" s="53" t="s">
        <v>154</v>
      </c>
      <c r="B33" s="71">
        <v>2883756.93</v>
      </c>
      <c r="C33" s="107">
        <v>-103055.57</v>
      </c>
      <c r="D33" s="71">
        <f t="shared" si="0"/>
        <v>2780701.3600000003</v>
      </c>
      <c r="E33" s="108">
        <v>2343088.9300000002</v>
      </c>
      <c r="F33" s="108">
        <v>2357088.6800000002</v>
      </c>
      <c r="G33" s="73">
        <f t="shared" si="1"/>
        <v>437612.43000000017</v>
      </c>
    </row>
    <row r="34" spans="1:7" s="50" customFormat="1" x14ac:dyDescent="0.2">
      <c r="A34" s="53" t="s">
        <v>155</v>
      </c>
      <c r="B34" s="71">
        <v>5250000</v>
      </c>
      <c r="C34" s="107">
        <v>2180760.0099999998</v>
      </c>
      <c r="D34" s="71">
        <f t="shared" si="0"/>
        <v>7430760.0099999998</v>
      </c>
      <c r="E34" s="108">
        <v>6494484.6100000003</v>
      </c>
      <c r="F34" s="108">
        <v>6494484.6100000003</v>
      </c>
      <c r="G34" s="73">
        <f t="shared" si="1"/>
        <v>936275.39999999944</v>
      </c>
    </row>
    <row r="35" spans="1:7" s="50" customFormat="1" x14ac:dyDescent="0.2">
      <c r="A35" s="53" t="s">
        <v>156</v>
      </c>
      <c r="B35" s="71">
        <v>2838972.14</v>
      </c>
      <c r="C35" s="107">
        <v>-15890.48</v>
      </c>
      <c r="D35" s="71">
        <f t="shared" si="0"/>
        <v>2823081.66</v>
      </c>
      <c r="E35" s="108">
        <v>2742652.18</v>
      </c>
      <c r="F35" s="108">
        <v>2742652.18</v>
      </c>
      <c r="G35" s="73">
        <f t="shared" si="1"/>
        <v>80429.479999999981</v>
      </c>
    </row>
    <row r="36" spans="1:7" s="50" customFormat="1" x14ac:dyDescent="0.2">
      <c r="A36" s="53" t="s">
        <v>157</v>
      </c>
      <c r="B36" s="71">
        <v>1857391.9</v>
      </c>
      <c r="C36" s="107">
        <v>252180.4</v>
      </c>
      <c r="D36" s="71">
        <f t="shared" si="0"/>
        <v>2109572.2999999998</v>
      </c>
      <c r="E36" s="108">
        <v>1939350.44</v>
      </c>
      <c r="F36" s="108">
        <v>1939350.44</v>
      </c>
      <c r="G36" s="73">
        <f t="shared" si="1"/>
        <v>170221.85999999987</v>
      </c>
    </row>
    <row r="37" spans="1:7" s="50" customFormat="1" x14ac:dyDescent="0.2">
      <c r="A37" s="53" t="s">
        <v>158</v>
      </c>
      <c r="B37" s="71">
        <v>870336.95</v>
      </c>
      <c r="C37" s="107">
        <v>21960.720000000001</v>
      </c>
      <c r="D37" s="71">
        <f t="shared" si="0"/>
        <v>892297.66999999993</v>
      </c>
      <c r="E37" s="108">
        <v>870194.69</v>
      </c>
      <c r="F37" s="108">
        <v>870194.69</v>
      </c>
      <c r="G37" s="73">
        <f t="shared" si="1"/>
        <v>22102.979999999981</v>
      </c>
    </row>
    <row r="38" spans="1:7" s="50" customFormat="1" x14ac:dyDescent="0.2">
      <c r="A38" s="53" t="s">
        <v>159</v>
      </c>
      <c r="B38" s="71">
        <v>5455866.6799999997</v>
      </c>
      <c r="C38" s="107">
        <v>425534.9</v>
      </c>
      <c r="D38" s="71">
        <f t="shared" si="0"/>
        <v>5881401.5800000001</v>
      </c>
      <c r="E38" s="108">
        <v>5299646.29</v>
      </c>
      <c r="F38" s="108">
        <v>5299646.29</v>
      </c>
      <c r="G38" s="73">
        <f t="shared" si="1"/>
        <v>581755.29</v>
      </c>
    </row>
    <row r="39" spans="1:7" s="50" customFormat="1" x14ac:dyDescent="0.2">
      <c r="A39" s="53" t="s">
        <v>160</v>
      </c>
      <c r="B39" s="71">
        <v>33571040.170000002</v>
      </c>
      <c r="C39" s="107">
        <v>3094708.58</v>
      </c>
      <c r="D39" s="71">
        <f t="shared" si="0"/>
        <v>36665748.75</v>
      </c>
      <c r="E39" s="108">
        <v>32822284.399999999</v>
      </c>
      <c r="F39" s="108">
        <v>32664431.600000001</v>
      </c>
      <c r="G39" s="73">
        <f t="shared" si="1"/>
        <v>3843464.3500000015</v>
      </c>
    </row>
    <row r="40" spans="1:7" s="50" customFormat="1" x14ac:dyDescent="0.2">
      <c r="A40" s="53" t="s">
        <v>161</v>
      </c>
      <c r="B40" s="71">
        <v>3529365.37</v>
      </c>
      <c r="C40" s="107">
        <v>681333.39</v>
      </c>
      <c r="D40" s="71">
        <f t="shared" si="0"/>
        <v>4210698.76</v>
      </c>
      <c r="E40" s="108">
        <v>4099676.52</v>
      </c>
      <c r="F40" s="108">
        <v>4099676.52</v>
      </c>
      <c r="G40" s="73">
        <f t="shared" si="1"/>
        <v>111022.23999999976</v>
      </c>
    </row>
    <row r="41" spans="1:7" s="50" customFormat="1" x14ac:dyDescent="0.2">
      <c r="A41" s="53" t="s">
        <v>162</v>
      </c>
      <c r="B41" s="71">
        <v>19522669.239999998</v>
      </c>
      <c r="C41" s="107">
        <v>22170645.120000001</v>
      </c>
      <c r="D41" s="71">
        <f t="shared" si="0"/>
        <v>41693314.359999999</v>
      </c>
      <c r="E41" s="108">
        <v>40970593.350000001</v>
      </c>
      <c r="F41" s="108">
        <v>40970593.350000001</v>
      </c>
      <c r="G41" s="73">
        <f t="shared" si="1"/>
        <v>722721.00999999791</v>
      </c>
    </row>
    <row r="42" spans="1:7" s="50" customFormat="1" x14ac:dyDescent="0.2">
      <c r="A42" s="53" t="s">
        <v>163</v>
      </c>
      <c r="B42" s="71">
        <v>1601775.68</v>
      </c>
      <c r="C42" s="107">
        <v>-287309.75</v>
      </c>
      <c r="D42" s="71">
        <f t="shared" si="0"/>
        <v>1314465.93</v>
      </c>
      <c r="E42" s="108">
        <v>1198561.54</v>
      </c>
      <c r="F42" s="108">
        <v>1198561.54</v>
      </c>
      <c r="G42" s="73">
        <f t="shared" si="1"/>
        <v>115904.3899999999</v>
      </c>
    </row>
    <row r="43" spans="1:7" s="50" customFormat="1" x14ac:dyDescent="0.2">
      <c r="A43" s="53" t="s">
        <v>164</v>
      </c>
      <c r="B43" s="71">
        <v>10512116.74</v>
      </c>
      <c r="C43" s="107">
        <v>-602640.73</v>
      </c>
      <c r="D43" s="71">
        <f t="shared" si="0"/>
        <v>9909476.0099999998</v>
      </c>
      <c r="E43" s="108">
        <v>9664204.5</v>
      </c>
      <c r="F43" s="108">
        <v>9664204.5</v>
      </c>
      <c r="G43" s="73">
        <f t="shared" si="1"/>
        <v>245271.50999999978</v>
      </c>
    </row>
    <row r="44" spans="1:7" s="50" customFormat="1" x14ac:dyDescent="0.2">
      <c r="A44" s="53" t="s">
        <v>165</v>
      </c>
      <c r="B44" s="71">
        <v>3074561.58</v>
      </c>
      <c r="C44" s="107">
        <v>935897.19</v>
      </c>
      <c r="D44" s="71">
        <f t="shared" si="0"/>
        <v>4010458.77</v>
      </c>
      <c r="E44" s="108">
        <v>3868638.32</v>
      </c>
      <c r="F44" s="108">
        <v>3868638.32</v>
      </c>
      <c r="G44" s="73">
        <f t="shared" si="1"/>
        <v>141820.45000000019</v>
      </c>
    </row>
    <row r="45" spans="1:7" s="50" customFormat="1" x14ac:dyDescent="0.2">
      <c r="A45" s="53" t="s">
        <v>166</v>
      </c>
      <c r="B45" s="71">
        <v>1004983.06</v>
      </c>
      <c r="C45" s="107">
        <v>111331.83</v>
      </c>
      <c r="D45" s="71">
        <f t="shared" si="0"/>
        <v>1116314.8900000001</v>
      </c>
      <c r="E45" s="108">
        <v>1019383.5</v>
      </c>
      <c r="F45" s="108">
        <v>1002727.5</v>
      </c>
      <c r="G45" s="73">
        <f t="shared" si="1"/>
        <v>96931.39000000013</v>
      </c>
    </row>
    <row r="46" spans="1:7" s="50" customFormat="1" x14ac:dyDescent="0.2">
      <c r="A46" s="53" t="s">
        <v>167</v>
      </c>
      <c r="B46" s="71">
        <v>22999999.989999998</v>
      </c>
      <c r="C46" s="107">
        <v>0</v>
      </c>
      <c r="D46" s="71">
        <f t="shared" si="0"/>
        <v>22999999.989999998</v>
      </c>
      <c r="E46" s="108">
        <v>22999999.989999998</v>
      </c>
      <c r="F46" s="108">
        <v>22999999.989999998</v>
      </c>
      <c r="G46" s="73">
        <f t="shared" si="1"/>
        <v>0</v>
      </c>
    </row>
    <row r="47" spans="1:7" x14ac:dyDescent="0.2">
      <c r="A47" s="53" t="s">
        <v>168</v>
      </c>
      <c r="B47" s="71">
        <v>1900000.61</v>
      </c>
      <c r="C47" s="107">
        <v>200000</v>
      </c>
      <c r="D47" s="71">
        <f t="shared" si="0"/>
        <v>2100000.6100000003</v>
      </c>
      <c r="E47" s="108">
        <v>2100000</v>
      </c>
      <c r="F47" s="108">
        <v>2100000</v>
      </c>
      <c r="G47" s="73">
        <f t="shared" si="1"/>
        <v>0.61000000033527613</v>
      </c>
    </row>
    <row r="48" spans="1:7" x14ac:dyDescent="0.2">
      <c r="A48" s="53" t="s">
        <v>169</v>
      </c>
      <c r="B48" s="71">
        <v>1000000</v>
      </c>
      <c r="C48" s="107">
        <v>-997898.07</v>
      </c>
      <c r="D48" s="71">
        <f t="shared" si="0"/>
        <v>2101.9300000000512</v>
      </c>
      <c r="E48" s="108">
        <v>0</v>
      </c>
      <c r="F48" s="108">
        <v>0</v>
      </c>
      <c r="G48" s="73">
        <f t="shared" si="1"/>
        <v>2101.9300000000512</v>
      </c>
    </row>
    <row r="49" spans="1:7" x14ac:dyDescent="0.2">
      <c r="A49" s="29"/>
      <c r="B49" s="7"/>
      <c r="C49" s="7"/>
      <c r="D49" s="7"/>
      <c r="E49" s="7"/>
      <c r="F49" s="7"/>
      <c r="G49" s="7"/>
    </row>
    <row r="50" spans="1:7" x14ac:dyDescent="0.2">
      <c r="A50" s="30" t="s">
        <v>82</v>
      </c>
      <c r="B50" s="54">
        <f>SUM(B7:B49)</f>
        <v>528261041.86000007</v>
      </c>
      <c r="C50" s="72">
        <f>SUM(C7:C49)</f>
        <v>174043026.23000005</v>
      </c>
      <c r="D50" s="54">
        <f t="shared" ref="D50:G50" si="2">SUM(D7:D49)</f>
        <v>702304068.08999979</v>
      </c>
      <c r="E50" s="54">
        <f t="shared" si="2"/>
        <v>565427908.82000017</v>
      </c>
      <c r="F50" s="54">
        <f t="shared" si="2"/>
        <v>555932737.05000007</v>
      </c>
      <c r="G50" s="54">
        <f t="shared" si="2"/>
        <v>136876159.26999998</v>
      </c>
    </row>
    <row r="53" spans="1:7" ht="45" customHeight="1" x14ac:dyDescent="0.2">
      <c r="A53" s="122" t="s">
        <v>174</v>
      </c>
      <c r="B53" s="123"/>
      <c r="C53" s="123"/>
      <c r="D53" s="123"/>
      <c r="E53" s="123"/>
      <c r="F53" s="123"/>
      <c r="G53" s="124"/>
    </row>
    <row r="55" spans="1:7" x14ac:dyDescent="0.2">
      <c r="A55" s="22"/>
      <c r="B55" s="25" t="s">
        <v>0</v>
      </c>
      <c r="C55" s="26"/>
      <c r="D55" s="26"/>
      <c r="E55" s="26"/>
      <c r="F55" s="27"/>
      <c r="G55" s="120" t="s">
        <v>7</v>
      </c>
    </row>
    <row r="56" spans="1:7" ht="22.5" x14ac:dyDescent="0.2">
      <c r="A56" s="23" t="s">
        <v>1</v>
      </c>
      <c r="B56" s="3" t="s">
        <v>2</v>
      </c>
      <c r="C56" s="3" t="s">
        <v>3</v>
      </c>
      <c r="D56" s="3" t="s">
        <v>4</v>
      </c>
      <c r="E56" s="3" t="s">
        <v>5</v>
      </c>
      <c r="F56" s="3" t="s">
        <v>6</v>
      </c>
      <c r="G56" s="121"/>
    </row>
    <row r="57" spans="1:7" x14ac:dyDescent="0.2">
      <c r="A57" s="24"/>
      <c r="B57" s="4">
        <v>1</v>
      </c>
      <c r="C57" s="4">
        <v>2</v>
      </c>
      <c r="D57" s="4" t="s">
        <v>8</v>
      </c>
      <c r="E57" s="4">
        <v>4</v>
      </c>
      <c r="F57" s="4">
        <v>5</v>
      </c>
      <c r="G57" s="4" t="s">
        <v>9</v>
      </c>
    </row>
    <row r="58" spans="1:7" x14ac:dyDescent="0.2">
      <c r="A58" s="13"/>
      <c r="B58" s="14"/>
      <c r="C58" s="14"/>
      <c r="D58" s="14"/>
      <c r="E58" s="14"/>
      <c r="F58" s="14"/>
      <c r="G58" s="14"/>
    </row>
    <row r="59" spans="1:7" x14ac:dyDescent="0.2">
      <c r="A59" s="29" t="s">
        <v>86</v>
      </c>
      <c r="B59" s="64">
        <v>0</v>
      </c>
      <c r="C59" s="64">
        <v>0</v>
      </c>
      <c r="D59" s="64">
        <v>0</v>
      </c>
      <c r="E59" s="64">
        <v>0</v>
      </c>
      <c r="F59" s="64">
        <v>0</v>
      </c>
      <c r="G59" s="64">
        <v>0</v>
      </c>
    </row>
    <row r="60" spans="1:7" x14ac:dyDescent="0.2">
      <c r="A60" s="29" t="s">
        <v>87</v>
      </c>
      <c r="B60" s="64">
        <v>0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</row>
    <row r="61" spans="1:7" x14ac:dyDescent="0.2">
      <c r="A61" s="29" t="s">
        <v>88</v>
      </c>
      <c r="B61" s="64">
        <v>0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</row>
    <row r="62" spans="1:7" x14ac:dyDescent="0.2">
      <c r="A62" s="29" t="s">
        <v>89</v>
      </c>
      <c r="B62" s="64">
        <v>0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</row>
    <row r="63" spans="1:7" x14ac:dyDescent="0.2">
      <c r="A63" s="2"/>
      <c r="B63" s="16"/>
      <c r="C63" s="16"/>
      <c r="D63" s="16"/>
      <c r="E63" s="16"/>
      <c r="F63" s="16"/>
      <c r="G63" s="16"/>
    </row>
    <row r="64" spans="1:7" x14ac:dyDescent="0.2">
      <c r="A64" s="30" t="s">
        <v>82</v>
      </c>
      <c r="B64" s="67">
        <f>SUM(B59:B63)</f>
        <v>0</v>
      </c>
      <c r="C64" s="67">
        <f t="shared" ref="C64:G64" si="3">SUM(C59:C63)</f>
        <v>0</v>
      </c>
      <c r="D64" s="67">
        <f t="shared" si="3"/>
        <v>0</v>
      </c>
      <c r="E64" s="67">
        <f t="shared" si="3"/>
        <v>0</v>
      </c>
      <c r="F64" s="67">
        <f t="shared" si="3"/>
        <v>0</v>
      </c>
      <c r="G64" s="67">
        <f t="shared" si="3"/>
        <v>0</v>
      </c>
    </row>
    <row r="67" spans="1:7" ht="45" customHeight="1" x14ac:dyDescent="0.2">
      <c r="A67" s="122" t="s">
        <v>175</v>
      </c>
      <c r="B67" s="123"/>
      <c r="C67" s="123"/>
      <c r="D67" s="123"/>
      <c r="E67" s="123"/>
      <c r="F67" s="123"/>
      <c r="G67" s="124"/>
    </row>
    <row r="68" spans="1:7" x14ac:dyDescent="0.2">
      <c r="A68" s="22"/>
      <c r="B68" s="25" t="s">
        <v>0</v>
      </c>
      <c r="C68" s="26"/>
      <c r="D68" s="26"/>
      <c r="E68" s="26"/>
      <c r="F68" s="27"/>
      <c r="G68" s="120" t="s">
        <v>7</v>
      </c>
    </row>
    <row r="69" spans="1:7" ht="22.5" x14ac:dyDescent="0.2">
      <c r="A69" s="23" t="s">
        <v>1</v>
      </c>
      <c r="B69" s="3" t="s">
        <v>2</v>
      </c>
      <c r="C69" s="3" t="s">
        <v>3</v>
      </c>
      <c r="D69" s="3" t="s">
        <v>4</v>
      </c>
      <c r="E69" s="3" t="s">
        <v>5</v>
      </c>
      <c r="F69" s="3" t="s">
        <v>6</v>
      </c>
      <c r="G69" s="121"/>
    </row>
    <row r="70" spans="1:7" x14ac:dyDescent="0.2">
      <c r="A70" s="24"/>
      <c r="B70" s="4">
        <v>1</v>
      </c>
      <c r="C70" s="4">
        <v>2</v>
      </c>
      <c r="D70" s="4" t="s">
        <v>8</v>
      </c>
      <c r="E70" s="4">
        <v>4</v>
      </c>
      <c r="F70" s="4">
        <v>5</v>
      </c>
      <c r="G70" s="4" t="s">
        <v>9</v>
      </c>
    </row>
    <row r="71" spans="1:7" x14ac:dyDescent="0.2">
      <c r="A71" s="13"/>
      <c r="B71" s="14"/>
      <c r="C71" s="14"/>
      <c r="D71" s="14"/>
      <c r="E71" s="14"/>
      <c r="F71" s="14"/>
      <c r="G71" s="14"/>
    </row>
    <row r="72" spans="1:7" ht="22.5" x14ac:dyDescent="0.2">
      <c r="A72" s="31" t="s">
        <v>90</v>
      </c>
      <c r="B72" s="105">
        <v>25060087.57</v>
      </c>
      <c r="C72" s="105">
        <v>39913.03</v>
      </c>
      <c r="D72" s="55">
        <f>B72+C72</f>
        <v>25100000.600000001</v>
      </c>
      <c r="E72" s="106">
        <v>25099999.989999998</v>
      </c>
      <c r="F72" s="106">
        <v>25099999.989999998</v>
      </c>
      <c r="G72" s="55">
        <f>D72-E72</f>
        <v>0.61000000312924385</v>
      </c>
    </row>
    <row r="73" spans="1:7" x14ac:dyDescent="0.2">
      <c r="A73" s="31"/>
      <c r="B73" s="15"/>
      <c r="C73" s="15"/>
      <c r="D73" s="15"/>
      <c r="E73" s="15"/>
      <c r="F73" s="15"/>
      <c r="G73" s="15"/>
    </row>
    <row r="74" spans="1:7" x14ac:dyDescent="0.2">
      <c r="A74" s="31" t="s">
        <v>91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</row>
    <row r="75" spans="1:7" x14ac:dyDescent="0.2">
      <c r="A75" s="31"/>
      <c r="B75" s="15"/>
      <c r="C75" s="15"/>
      <c r="D75" s="15"/>
      <c r="E75" s="15"/>
      <c r="F75" s="15"/>
      <c r="G75" s="15"/>
    </row>
    <row r="76" spans="1:7" ht="22.5" x14ac:dyDescent="0.2">
      <c r="A76" s="31" t="s">
        <v>92</v>
      </c>
      <c r="B76" s="57">
        <v>0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</row>
    <row r="77" spans="1:7" x14ac:dyDescent="0.2">
      <c r="A77" s="31"/>
      <c r="B77" s="15"/>
      <c r="C77" s="15"/>
      <c r="D77" s="15"/>
      <c r="E77" s="15"/>
      <c r="F77" s="15"/>
      <c r="G77" s="15"/>
    </row>
    <row r="78" spans="1:7" ht="22.5" x14ac:dyDescent="0.2">
      <c r="A78" s="31" t="s">
        <v>93</v>
      </c>
      <c r="B78" s="57">
        <v>0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</row>
    <row r="79" spans="1:7" x14ac:dyDescent="0.2">
      <c r="A79" s="31"/>
      <c r="B79" s="15"/>
      <c r="C79" s="15"/>
      <c r="D79" s="15"/>
      <c r="E79" s="15"/>
      <c r="F79" s="15"/>
      <c r="G79" s="15"/>
    </row>
    <row r="80" spans="1:7" ht="22.5" x14ac:dyDescent="0.2">
      <c r="A80" s="31" t="s">
        <v>94</v>
      </c>
      <c r="B80" s="57">
        <v>0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</row>
    <row r="81" spans="1:7" x14ac:dyDescent="0.2">
      <c r="A81" s="31"/>
      <c r="B81" s="15"/>
      <c r="C81" s="15"/>
      <c r="D81" s="15"/>
      <c r="E81" s="15"/>
      <c r="F81" s="15"/>
      <c r="G81" s="15"/>
    </row>
    <row r="82" spans="1:7" ht="22.5" x14ac:dyDescent="0.2">
      <c r="A82" s="31" t="s">
        <v>95</v>
      </c>
      <c r="B82" s="57">
        <v>0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</row>
    <row r="83" spans="1:7" x14ac:dyDescent="0.2">
      <c r="A83" s="31"/>
      <c r="B83" s="15"/>
      <c r="C83" s="15"/>
      <c r="D83" s="15"/>
      <c r="E83" s="15"/>
      <c r="F83" s="15"/>
      <c r="G83" s="15"/>
    </row>
    <row r="84" spans="1:7" x14ac:dyDescent="0.2">
      <c r="A84" s="31" t="s">
        <v>96</v>
      </c>
      <c r="B84" s="57">
        <v>0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</row>
    <row r="85" spans="1:7" x14ac:dyDescent="0.2">
      <c r="A85" s="32"/>
      <c r="B85" s="16"/>
      <c r="C85" s="16"/>
      <c r="D85" s="16"/>
      <c r="E85" s="16"/>
      <c r="F85" s="16"/>
      <c r="G85" s="16"/>
    </row>
    <row r="86" spans="1:7" x14ac:dyDescent="0.2">
      <c r="A86" s="21" t="s">
        <v>82</v>
      </c>
      <c r="B86" s="56">
        <f>SUM(B72:B85)</f>
        <v>25060087.57</v>
      </c>
      <c r="C86" s="74">
        <f t="shared" ref="C86:G86" si="4">SUM(C72:C85)</f>
        <v>39913.03</v>
      </c>
      <c r="D86" s="74">
        <f t="shared" si="4"/>
        <v>25100000.600000001</v>
      </c>
      <c r="E86" s="74">
        <f t="shared" si="4"/>
        <v>25099999.989999998</v>
      </c>
      <c r="F86" s="74">
        <f t="shared" si="4"/>
        <v>25099999.989999998</v>
      </c>
      <c r="G86" s="74">
        <f t="shared" si="4"/>
        <v>0.61000000312924385</v>
      </c>
    </row>
  </sheetData>
  <sheetProtection formatCells="0" formatColumns="0" formatRows="0" insertRows="0" deleteRows="0" autoFilter="0"/>
  <mergeCells count="6">
    <mergeCell ref="G3:G4"/>
    <mergeCell ref="G55:G56"/>
    <mergeCell ref="G68:G69"/>
    <mergeCell ref="A1:G1"/>
    <mergeCell ref="A53:G53"/>
    <mergeCell ref="A67:G6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opLeftCell="A19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122" t="s">
        <v>176</v>
      </c>
      <c r="B1" s="125"/>
      <c r="C1" s="125"/>
      <c r="D1" s="125"/>
      <c r="E1" s="125"/>
      <c r="F1" s="125"/>
      <c r="G1" s="126"/>
    </row>
    <row r="2" spans="1:7" x14ac:dyDescent="0.2">
      <c r="A2" s="22"/>
      <c r="B2" s="25" t="s">
        <v>0</v>
      </c>
      <c r="C2" s="26"/>
      <c r="D2" s="26"/>
      <c r="E2" s="26"/>
      <c r="F2" s="27"/>
      <c r="G2" s="120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121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0"/>
      <c r="B5" s="5"/>
      <c r="C5" s="5"/>
      <c r="D5" s="5"/>
      <c r="E5" s="5"/>
      <c r="F5" s="5"/>
      <c r="G5" s="5"/>
    </row>
    <row r="6" spans="1:7" x14ac:dyDescent="0.2">
      <c r="A6" s="18" t="s">
        <v>97</v>
      </c>
      <c r="B6" s="59">
        <f t="shared" ref="B6:G6" si="0">SUM(B7:B14)</f>
        <v>183588743.58000001</v>
      </c>
      <c r="C6" s="66">
        <f t="shared" si="0"/>
        <v>21209235.210000001</v>
      </c>
      <c r="D6" s="66">
        <f t="shared" si="0"/>
        <v>204797978.78999999</v>
      </c>
      <c r="E6" s="66">
        <f t="shared" si="0"/>
        <v>195953913.90000001</v>
      </c>
      <c r="F6" s="66">
        <f t="shared" si="0"/>
        <v>192523443.49000001</v>
      </c>
      <c r="G6" s="66">
        <f t="shared" si="0"/>
        <v>8844064.8900000025</v>
      </c>
    </row>
    <row r="7" spans="1:7" x14ac:dyDescent="0.2">
      <c r="A7" s="28" t="s">
        <v>98</v>
      </c>
      <c r="B7" s="58">
        <v>11599428.4</v>
      </c>
      <c r="C7" s="109">
        <v>117993.26</v>
      </c>
      <c r="D7" s="58">
        <f>B7+C7</f>
        <v>11717421.66</v>
      </c>
      <c r="E7" s="110">
        <v>11428228.210000001</v>
      </c>
      <c r="F7" s="110">
        <v>11428228.210000001</v>
      </c>
      <c r="G7" s="58">
        <f>D7-E7</f>
        <v>289193.44999999925</v>
      </c>
    </row>
    <row r="8" spans="1:7" x14ac:dyDescent="0.2">
      <c r="A8" s="28" t="s">
        <v>99</v>
      </c>
      <c r="B8" s="58">
        <v>0</v>
      </c>
      <c r="C8" s="109">
        <v>0</v>
      </c>
      <c r="D8" s="75">
        <f t="shared" ref="D8:D14" si="1">B8+C8</f>
        <v>0</v>
      </c>
      <c r="E8" s="110">
        <v>0</v>
      </c>
      <c r="F8" s="110">
        <v>0</v>
      </c>
      <c r="G8" s="76">
        <f t="shared" ref="G8:G14" si="2">D8-E8</f>
        <v>0</v>
      </c>
    </row>
    <row r="9" spans="1:7" x14ac:dyDescent="0.2">
      <c r="A9" s="28" t="s">
        <v>100</v>
      </c>
      <c r="B9" s="58">
        <v>25000173.93</v>
      </c>
      <c r="C9" s="109">
        <v>28515248.34</v>
      </c>
      <c r="D9" s="75">
        <f t="shared" si="1"/>
        <v>53515422.269999996</v>
      </c>
      <c r="E9" s="110">
        <v>50286062.909999996</v>
      </c>
      <c r="F9" s="110">
        <v>49744354.450000003</v>
      </c>
      <c r="G9" s="76">
        <f t="shared" si="2"/>
        <v>3229359.3599999994</v>
      </c>
    </row>
    <row r="10" spans="1:7" x14ac:dyDescent="0.2">
      <c r="A10" s="28" t="s">
        <v>101</v>
      </c>
      <c r="B10" s="58">
        <v>0</v>
      </c>
      <c r="C10" s="109">
        <v>0</v>
      </c>
      <c r="D10" s="75">
        <f t="shared" si="1"/>
        <v>0</v>
      </c>
      <c r="E10" s="110">
        <v>0</v>
      </c>
      <c r="F10" s="110">
        <v>0</v>
      </c>
      <c r="G10" s="76">
        <f t="shared" si="2"/>
        <v>0</v>
      </c>
    </row>
    <row r="11" spans="1:7" x14ac:dyDescent="0.2">
      <c r="A11" s="28" t="s">
        <v>102</v>
      </c>
      <c r="B11" s="58">
        <v>29685007.199999999</v>
      </c>
      <c r="C11" s="109">
        <v>-2156769.46</v>
      </c>
      <c r="D11" s="75">
        <f t="shared" si="1"/>
        <v>27528237.739999998</v>
      </c>
      <c r="E11" s="110">
        <v>24710844.460000001</v>
      </c>
      <c r="F11" s="110">
        <v>21673638.050000001</v>
      </c>
      <c r="G11" s="76">
        <f t="shared" si="2"/>
        <v>2817393.2799999975</v>
      </c>
    </row>
    <row r="12" spans="1:7" x14ac:dyDescent="0.2">
      <c r="A12" s="28" t="s">
        <v>103</v>
      </c>
      <c r="B12" s="58">
        <v>0</v>
      </c>
      <c r="C12" s="109">
        <v>0</v>
      </c>
      <c r="D12" s="75">
        <f t="shared" si="1"/>
        <v>0</v>
      </c>
      <c r="E12" s="110">
        <v>0</v>
      </c>
      <c r="F12" s="110">
        <v>0</v>
      </c>
      <c r="G12" s="76">
        <f t="shared" si="2"/>
        <v>0</v>
      </c>
    </row>
    <row r="13" spans="1:7" x14ac:dyDescent="0.2">
      <c r="A13" s="28" t="s">
        <v>104</v>
      </c>
      <c r="B13" s="58">
        <v>112085669.37</v>
      </c>
      <c r="C13" s="109">
        <v>-9271328.4700000007</v>
      </c>
      <c r="D13" s="75">
        <f t="shared" si="1"/>
        <v>102814340.90000001</v>
      </c>
      <c r="E13" s="110">
        <v>100643088.47</v>
      </c>
      <c r="F13" s="110">
        <v>100637532.93000001</v>
      </c>
      <c r="G13" s="76">
        <f t="shared" si="2"/>
        <v>2171252.4300000072</v>
      </c>
    </row>
    <row r="14" spans="1:7" x14ac:dyDescent="0.2">
      <c r="A14" s="28" t="s">
        <v>37</v>
      </c>
      <c r="B14" s="58">
        <v>5218464.68</v>
      </c>
      <c r="C14" s="109">
        <v>4004091.54</v>
      </c>
      <c r="D14" s="75">
        <f t="shared" si="1"/>
        <v>9222556.2199999988</v>
      </c>
      <c r="E14" s="110">
        <v>8885689.8499999996</v>
      </c>
      <c r="F14" s="110">
        <v>9039689.8499999996</v>
      </c>
      <c r="G14" s="76">
        <f t="shared" si="2"/>
        <v>336866.36999999918</v>
      </c>
    </row>
    <row r="15" spans="1:7" x14ac:dyDescent="0.2">
      <c r="A15" s="19"/>
      <c r="B15" s="6"/>
      <c r="C15" s="6"/>
      <c r="D15" s="6"/>
      <c r="E15" s="6"/>
      <c r="F15" s="6"/>
      <c r="G15" s="6"/>
    </row>
    <row r="16" spans="1:7" x14ac:dyDescent="0.2">
      <c r="A16" s="18" t="s">
        <v>105</v>
      </c>
      <c r="B16" s="61">
        <f t="shared" ref="B16:G16" si="3">SUM(B17:B23)</f>
        <v>296993894.48000002</v>
      </c>
      <c r="C16" s="66">
        <f t="shared" si="3"/>
        <v>145468592.74000001</v>
      </c>
      <c r="D16" s="66">
        <f t="shared" si="3"/>
        <v>442462487.21999997</v>
      </c>
      <c r="E16" s="66">
        <f t="shared" si="3"/>
        <v>315947488.43000001</v>
      </c>
      <c r="F16" s="66">
        <f t="shared" si="3"/>
        <v>315973587.06999999</v>
      </c>
      <c r="G16" s="66">
        <f t="shared" si="3"/>
        <v>126514998.78999998</v>
      </c>
    </row>
    <row r="17" spans="1:7" x14ac:dyDescent="0.2">
      <c r="A17" s="28" t="s">
        <v>106</v>
      </c>
      <c r="B17" s="60">
        <v>39571040.170000002</v>
      </c>
      <c r="C17" s="111">
        <v>2081305.33</v>
      </c>
      <c r="D17" s="77">
        <f t="shared" ref="D17:D23" si="4">B17+C17</f>
        <v>41652345.5</v>
      </c>
      <c r="E17" s="114">
        <v>37812049.920000002</v>
      </c>
      <c r="F17" s="114">
        <v>37654197.119999997</v>
      </c>
      <c r="G17" s="78">
        <f t="shared" ref="G17:G23" si="5">D17-E17</f>
        <v>3840295.5799999982</v>
      </c>
    </row>
    <row r="18" spans="1:7" x14ac:dyDescent="0.2">
      <c r="A18" s="28" t="s">
        <v>107</v>
      </c>
      <c r="B18" s="60">
        <v>218359712.81</v>
      </c>
      <c r="C18" s="111">
        <v>106373158.97</v>
      </c>
      <c r="D18" s="77">
        <f t="shared" si="4"/>
        <v>324732871.77999997</v>
      </c>
      <c r="E18" s="114">
        <v>229093931.34999999</v>
      </c>
      <c r="F18" s="114">
        <v>229202618.78999999</v>
      </c>
      <c r="G18" s="78">
        <f t="shared" si="5"/>
        <v>95638940.429999977</v>
      </c>
    </row>
    <row r="19" spans="1:7" x14ac:dyDescent="0.2">
      <c r="A19" s="28" t="s">
        <v>108</v>
      </c>
      <c r="B19" s="60">
        <v>0</v>
      </c>
      <c r="C19" s="111">
        <v>0</v>
      </c>
      <c r="D19" s="77">
        <f t="shared" si="4"/>
        <v>0</v>
      </c>
      <c r="E19" s="114">
        <v>0</v>
      </c>
      <c r="F19" s="114">
        <v>0</v>
      </c>
      <c r="G19" s="78">
        <f t="shared" si="5"/>
        <v>0</v>
      </c>
    </row>
    <row r="20" spans="1:7" x14ac:dyDescent="0.2">
      <c r="A20" s="28" t="s">
        <v>109</v>
      </c>
      <c r="B20" s="60">
        <v>9386670.0500000007</v>
      </c>
      <c r="C20" s="111">
        <v>2941909.09</v>
      </c>
      <c r="D20" s="77">
        <f t="shared" si="4"/>
        <v>12328579.140000001</v>
      </c>
      <c r="E20" s="114">
        <v>10218581.1</v>
      </c>
      <c r="F20" s="114">
        <v>10293845.1</v>
      </c>
      <c r="G20" s="78">
        <f t="shared" si="5"/>
        <v>2109998.040000001</v>
      </c>
    </row>
    <row r="21" spans="1:7" x14ac:dyDescent="0.2">
      <c r="A21" s="28" t="s">
        <v>110</v>
      </c>
      <c r="B21" s="60">
        <v>1600000</v>
      </c>
      <c r="C21" s="111">
        <v>-159780</v>
      </c>
      <c r="D21" s="77">
        <f t="shared" si="4"/>
        <v>1440220</v>
      </c>
      <c r="E21" s="114">
        <v>1440220</v>
      </c>
      <c r="F21" s="114">
        <v>1440220</v>
      </c>
      <c r="G21" s="78">
        <f t="shared" si="5"/>
        <v>0</v>
      </c>
    </row>
    <row r="22" spans="1:7" x14ac:dyDescent="0.2">
      <c r="A22" s="28" t="s">
        <v>111</v>
      </c>
      <c r="B22" s="60">
        <v>28076471.449999999</v>
      </c>
      <c r="C22" s="111">
        <v>34231999.350000001</v>
      </c>
      <c r="D22" s="77">
        <f t="shared" si="4"/>
        <v>62308470.799999997</v>
      </c>
      <c r="E22" s="114">
        <v>37382706.060000002</v>
      </c>
      <c r="F22" s="114">
        <v>37382706.060000002</v>
      </c>
      <c r="G22" s="78">
        <f t="shared" si="5"/>
        <v>24925764.739999995</v>
      </c>
    </row>
    <row r="23" spans="1:7" x14ac:dyDescent="0.2">
      <c r="A23" s="28" t="s">
        <v>112</v>
      </c>
      <c r="B23" s="60">
        <v>0</v>
      </c>
      <c r="C23" s="111">
        <v>0</v>
      </c>
      <c r="D23" s="77">
        <f t="shared" si="4"/>
        <v>0</v>
      </c>
      <c r="E23" s="114">
        <v>0</v>
      </c>
      <c r="F23" s="114">
        <v>0</v>
      </c>
      <c r="G23" s="78">
        <f t="shared" si="5"/>
        <v>0</v>
      </c>
    </row>
    <row r="24" spans="1:7" x14ac:dyDescent="0.2">
      <c r="A24" s="19"/>
      <c r="B24" s="6"/>
      <c r="C24" s="6"/>
      <c r="D24" s="6"/>
      <c r="E24" s="6"/>
      <c r="F24" s="6"/>
      <c r="G24" s="6"/>
    </row>
    <row r="25" spans="1:7" x14ac:dyDescent="0.2">
      <c r="A25" s="18" t="s">
        <v>113</v>
      </c>
      <c r="B25" s="63">
        <f t="shared" ref="B25:G25" si="6">SUM(B26:B34)</f>
        <v>22778403.199999996</v>
      </c>
      <c r="C25" s="66">
        <f t="shared" si="6"/>
        <v>7165198.2800000012</v>
      </c>
      <c r="D25" s="66">
        <f t="shared" si="6"/>
        <v>29943601.479999997</v>
      </c>
      <c r="E25" s="66">
        <f t="shared" si="6"/>
        <v>28426506.5</v>
      </c>
      <c r="F25" s="66">
        <f t="shared" si="6"/>
        <v>22335706.5</v>
      </c>
      <c r="G25" s="66">
        <f t="shared" si="6"/>
        <v>1517094.9800000004</v>
      </c>
    </row>
    <row r="26" spans="1:7" x14ac:dyDescent="0.2">
      <c r="A26" s="28" t="s">
        <v>114</v>
      </c>
      <c r="B26" s="62">
        <v>8427814.1899999995</v>
      </c>
      <c r="C26" s="112">
        <v>-3450854.84</v>
      </c>
      <c r="D26" s="79">
        <f t="shared" ref="D26:D34" si="7">B26+C26</f>
        <v>4976959.3499999996</v>
      </c>
      <c r="E26" s="115">
        <v>4825283.46</v>
      </c>
      <c r="F26" s="115">
        <v>4825283.46</v>
      </c>
      <c r="G26" s="80">
        <f t="shared" ref="G26:G34" si="8">D26-E26</f>
        <v>151675.88999999966</v>
      </c>
    </row>
    <row r="27" spans="1:7" x14ac:dyDescent="0.2">
      <c r="A27" s="28" t="s">
        <v>115</v>
      </c>
      <c r="B27" s="62">
        <v>0</v>
      </c>
      <c r="C27" s="112">
        <v>0</v>
      </c>
      <c r="D27" s="79">
        <f t="shared" si="7"/>
        <v>0</v>
      </c>
      <c r="E27" s="115">
        <v>0</v>
      </c>
      <c r="F27" s="115">
        <v>0</v>
      </c>
      <c r="G27" s="80">
        <f t="shared" si="8"/>
        <v>0</v>
      </c>
    </row>
    <row r="28" spans="1:7" x14ac:dyDescent="0.2">
      <c r="A28" s="28" t="s">
        <v>116</v>
      </c>
      <c r="B28" s="62">
        <v>0</v>
      </c>
      <c r="C28" s="112">
        <v>0</v>
      </c>
      <c r="D28" s="79">
        <f t="shared" si="7"/>
        <v>0</v>
      </c>
      <c r="E28" s="115">
        <v>0</v>
      </c>
      <c r="F28" s="115">
        <v>0</v>
      </c>
      <c r="G28" s="80">
        <f t="shared" si="8"/>
        <v>0</v>
      </c>
    </row>
    <row r="29" spans="1:7" x14ac:dyDescent="0.2">
      <c r="A29" s="28" t="s">
        <v>117</v>
      </c>
      <c r="B29" s="62">
        <v>0</v>
      </c>
      <c r="C29" s="112">
        <v>0</v>
      </c>
      <c r="D29" s="79">
        <f t="shared" si="7"/>
        <v>0</v>
      </c>
      <c r="E29" s="115">
        <v>0</v>
      </c>
      <c r="F29" s="115">
        <v>0</v>
      </c>
      <c r="G29" s="80">
        <f t="shared" si="8"/>
        <v>0</v>
      </c>
    </row>
    <row r="30" spans="1:7" x14ac:dyDescent="0.2">
      <c r="A30" s="28" t="s">
        <v>118</v>
      </c>
      <c r="B30" s="62">
        <v>0</v>
      </c>
      <c r="C30" s="112">
        <v>0</v>
      </c>
      <c r="D30" s="79">
        <f t="shared" si="7"/>
        <v>0</v>
      </c>
      <c r="E30" s="115">
        <v>0</v>
      </c>
      <c r="F30" s="115">
        <v>0</v>
      </c>
      <c r="G30" s="80">
        <f t="shared" si="8"/>
        <v>0</v>
      </c>
    </row>
    <row r="31" spans="1:7" x14ac:dyDescent="0.2">
      <c r="A31" s="28" t="s">
        <v>119</v>
      </c>
      <c r="B31" s="62">
        <v>0</v>
      </c>
      <c r="C31" s="112">
        <v>0</v>
      </c>
      <c r="D31" s="79">
        <f t="shared" si="7"/>
        <v>0</v>
      </c>
      <c r="E31" s="115">
        <v>0</v>
      </c>
      <c r="F31" s="115">
        <v>0</v>
      </c>
      <c r="G31" s="80">
        <f t="shared" si="8"/>
        <v>0</v>
      </c>
    </row>
    <row r="32" spans="1:7" x14ac:dyDescent="0.2">
      <c r="A32" s="28" t="s">
        <v>120</v>
      </c>
      <c r="B32" s="62">
        <v>10259537.609999999</v>
      </c>
      <c r="C32" s="112">
        <v>10315396.800000001</v>
      </c>
      <c r="D32" s="79">
        <f t="shared" si="7"/>
        <v>20574934.41</v>
      </c>
      <c r="E32" s="115">
        <v>19344737.309999999</v>
      </c>
      <c r="F32" s="115">
        <v>13253937.310000001</v>
      </c>
      <c r="G32" s="80">
        <f t="shared" si="8"/>
        <v>1230197.1000000015</v>
      </c>
    </row>
    <row r="33" spans="1:7" x14ac:dyDescent="0.2">
      <c r="A33" s="28" t="s">
        <v>121</v>
      </c>
      <c r="B33" s="62">
        <v>4091051.4</v>
      </c>
      <c r="C33" s="112">
        <v>300656.32</v>
      </c>
      <c r="D33" s="79">
        <f t="shared" si="7"/>
        <v>4391707.72</v>
      </c>
      <c r="E33" s="115">
        <v>4256485.7300000004</v>
      </c>
      <c r="F33" s="115">
        <v>4256485.7300000004</v>
      </c>
      <c r="G33" s="80">
        <f t="shared" si="8"/>
        <v>135221.98999999929</v>
      </c>
    </row>
    <row r="34" spans="1:7" x14ac:dyDescent="0.2">
      <c r="A34" s="28" t="s">
        <v>122</v>
      </c>
      <c r="B34" s="62">
        <v>0</v>
      </c>
      <c r="C34" s="112">
        <v>0</v>
      </c>
      <c r="D34" s="79">
        <f t="shared" si="7"/>
        <v>0</v>
      </c>
      <c r="E34" s="115">
        <v>0</v>
      </c>
      <c r="F34" s="115">
        <v>0</v>
      </c>
      <c r="G34" s="80">
        <f t="shared" si="8"/>
        <v>0</v>
      </c>
    </row>
    <row r="35" spans="1:7" x14ac:dyDescent="0.2">
      <c r="A35" s="19"/>
      <c r="B35" s="6"/>
      <c r="C35" s="6"/>
      <c r="D35" s="6"/>
      <c r="E35" s="6"/>
      <c r="F35" s="6"/>
      <c r="G35" s="6"/>
    </row>
    <row r="36" spans="1:7" x14ac:dyDescent="0.2">
      <c r="A36" s="18" t="s">
        <v>123</v>
      </c>
      <c r="B36" s="65">
        <f t="shared" ref="B36:G36" si="9">SUM(B37:B40)</f>
        <v>24900000.600000001</v>
      </c>
      <c r="C36" s="66">
        <f t="shared" si="9"/>
        <v>200000</v>
      </c>
      <c r="D36" s="66">
        <f>SUM(D37:D40)</f>
        <v>25100000.600000001</v>
      </c>
      <c r="E36" s="66">
        <f t="shared" si="9"/>
        <v>25099999.989999998</v>
      </c>
      <c r="F36" s="66">
        <f t="shared" si="9"/>
        <v>25099999.989999998</v>
      </c>
      <c r="G36" s="66">
        <f t="shared" si="9"/>
        <v>0.61000000312924385</v>
      </c>
    </row>
    <row r="37" spans="1:7" x14ac:dyDescent="0.2">
      <c r="A37" s="28" t="s">
        <v>124</v>
      </c>
      <c r="B37" s="64">
        <v>0</v>
      </c>
      <c r="C37" s="64">
        <v>0</v>
      </c>
      <c r="D37" s="64">
        <f>B37+C37</f>
        <v>0</v>
      </c>
      <c r="E37" s="64">
        <v>0</v>
      </c>
      <c r="F37" s="64">
        <v>0</v>
      </c>
      <c r="G37" s="81">
        <f t="shared" ref="G37" si="10">D37-E37</f>
        <v>0</v>
      </c>
    </row>
    <row r="38" spans="1:7" ht="22.5" x14ac:dyDescent="0.2">
      <c r="A38" s="28" t="s">
        <v>125</v>
      </c>
      <c r="B38" s="64">
        <v>24900000.600000001</v>
      </c>
      <c r="C38" s="113">
        <v>200000</v>
      </c>
      <c r="D38" s="84">
        <f>B38+C38</f>
        <v>25100000.600000001</v>
      </c>
      <c r="E38" s="116">
        <v>25099999.989999998</v>
      </c>
      <c r="F38" s="116">
        <v>25099999.989999998</v>
      </c>
      <c r="G38" s="81">
        <f t="shared" ref="G38:G40" si="11">D38-E38</f>
        <v>0.61000000312924385</v>
      </c>
    </row>
    <row r="39" spans="1:7" x14ac:dyDescent="0.2">
      <c r="A39" s="28" t="s">
        <v>126</v>
      </c>
      <c r="B39" s="64">
        <v>0</v>
      </c>
      <c r="C39" s="64">
        <v>0</v>
      </c>
      <c r="D39" s="85">
        <f>B39+C39</f>
        <v>0</v>
      </c>
      <c r="E39" s="64">
        <v>0</v>
      </c>
      <c r="F39" s="64">
        <v>0</v>
      </c>
      <c r="G39" s="81">
        <f t="shared" si="11"/>
        <v>0</v>
      </c>
    </row>
    <row r="40" spans="1:7" x14ac:dyDescent="0.2">
      <c r="A40" s="28" t="s">
        <v>127</v>
      </c>
      <c r="B40" s="64">
        <v>0</v>
      </c>
      <c r="C40" s="64">
        <v>0</v>
      </c>
      <c r="D40" s="85">
        <f>B40+C40</f>
        <v>0</v>
      </c>
      <c r="E40" s="64">
        <v>0</v>
      </c>
      <c r="F40" s="64">
        <v>0</v>
      </c>
      <c r="G40" s="81">
        <f t="shared" si="11"/>
        <v>0</v>
      </c>
    </row>
    <row r="41" spans="1:7" x14ac:dyDescent="0.2">
      <c r="A41" s="19"/>
      <c r="B41" s="6"/>
      <c r="C41" s="6"/>
      <c r="D41" s="6"/>
      <c r="E41" s="6"/>
      <c r="F41" s="6"/>
      <c r="G41" s="6"/>
    </row>
    <row r="42" spans="1:7" x14ac:dyDescent="0.2">
      <c r="A42" s="21" t="s">
        <v>82</v>
      </c>
      <c r="B42" s="67">
        <f t="shared" ref="B42:G42" si="12">SUM(B6+B16+B25+B36)</f>
        <v>528261041.86000007</v>
      </c>
      <c r="C42" s="67">
        <f t="shared" si="12"/>
        <v>174043026.23000002</v>
      </c>
      <c r="D42" s="67">
        <f t="shared" si="12"/>
        <v>702304068.09000003</v>
      </c>
      <c r="E42" s="67">
        <f t="shared" si="12"/>
        <v>565427908.82000005</v>
      </c>
      <c r="F42" s="67">
        <f t="shared" si="12"/>
        <v>555932737.04999995</v>
      </c>
      <c r="G42" s="67">
        <f t="shared" si="12"/>
        <v>136876159.26999998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2014-02-10T03:37:14Z</dcterms:created>
  <dcterms:modified xsi:type="dcterms:W3CDTF">2023-01-27T20:46:33Z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