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3040" windowHeight="9525" tabRatio="863" firstSheet="10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<sst xmlns="http://schemas.openxmlformats.org/spreadsheetml/2006/main" count="935" uniqueCount="664">
  <si>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</si>
  <si>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</si>
  <si>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</si>
  <si>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</si>
  <si>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</si>
  <si>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</si>
  <si>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</si>
  <si>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</si>
  <si>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</si>
  <si>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</si>
  <si>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</si>
  <si>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</si>
  <si>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</si>
  <si>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</si>
  <si>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</si>
  <si>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</si>
  <si>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</si>
  <si>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</si>
  <si>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</si>
  <si>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</si>
  <si>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</si>
  <si>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</si>
  <si>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</si>
  <si>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</si>
  <si>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</si>
  <si>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</si>
  <si>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</si>
  <si>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</si>
  <si>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</si>
  <si>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</si>
  <si>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</si>
  <si>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</si>
  <si>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</si>
  <si>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</si>
  <si>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</si>
  <si>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</si>
  <si>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</si>
  <si>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</si>
  <si>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</si>
  <si>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</si>
  <si>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</si>
  <si>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</si>
  <si>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</si>
  <si>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</si>
  <si>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</si>
  <si>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</si>
  <si>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</si>
  <si>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</si>
  <si>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</si>
  <si>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</si>
  <si>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</si>
  <si>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</si>
  <si>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</si>
  <si>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</si>
  <si>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</si>
  <si>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</si>
  <si>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</si>
  <si>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</si>
  <si>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</si>
  <si>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</si>
  <si>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</si>
  <si>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</si>
  <si>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</si>
  <si>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</si>
  <si>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</si>
  <si>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</si>
  <si>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</si>
  <si>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</si>
  <si>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</si>
  <si>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</si>
  <si>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</si>
  <si>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</si>
  <si>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</si>
  <si>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</si>
  <si>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</si>
  <si>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</si>
  <si>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</si>
  <si>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</si>
  <si>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</si>
  <si>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</si>
  <si>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</si>
  <si>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</si>
  <si>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</si>
  <si>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</si>
  <si>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</si>
  <si>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</si>
  <si>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</si>
  <si>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</si>
  <si>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</si>
  <si>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</si>
  <si>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</si>
  <si>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</si>
  <si>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</si>
  <si>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</si>
  <si>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</si>
  <si>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</si>
  <si>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</si>
  <si>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</si>
  <si>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</si>
  <si>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</si>
  <si>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</si>
  <si>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</si>
  <si>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</si>
  <si>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</si>
  <si>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</si>
  <si>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</si>
  <si>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</si>
  <si>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</si>
  <si>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</si>
  <si>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</si>
  <si>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</si>
  <si>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</si>
  <si>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</si>
  <si>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</si>
  <si>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</si>
  <si>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</si>
  <si>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</si>
  <si>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</si>
  <si>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</si>
  <si>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</si>
  <si>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</si>
  <si>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</si>
  <si>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</si>
  <si>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</si>
  <si>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</si>
  <si>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</si>
  <si>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</si>
  <si>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</si>
  <si>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</si>
  <si>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</si>
  <si>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</si>
  <si>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</si>
  <si>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</si>
  <si>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</si>
  <si>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</si>
  <si>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</si>
  <si>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</si>
  <si>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</si>
  <si>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</si>
  <si>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</si>
  <si>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</si>
  <si>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</si>
  <si>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</si>
  <si>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</si>
  <si>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</si>
  <si>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</si>
  <si>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</si>
  <si>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</si>
  <si>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</si>
  <si>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</si>
  <si>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</si>
  <si>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</si>
  <si>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</si>
  <si>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</si>
  <si>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</si>
  <si>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</si>
  <si>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</si>
  <si>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</si>
  <si>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</si>
  <si>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</si>
  <si>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</si>
  <si>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</si>
  <si>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</si>
  <si>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</si>
  <si>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</si>
  <si>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</si>
  <si>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</si>
  <si>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</si>
  <si>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</si>
  <si>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</si>
  <si>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</si>
  <si>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</si>
  <si>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</si>
  <si>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</si>
  <si>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</si>
  <si>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</si>
  <si>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</si>
  <si>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</si>
  <si>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</si>
  <si>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</si>
  <si>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</si>
  <si>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</si>
  <si>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</si>
  <si>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</si>
  <si>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</si>
  <si>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</si>
  <si>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</si>
  <si>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</si>
  <si>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</si>
  <si>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</si>
  <si>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</si>
  <si>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</si>
  <si>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</si>
  <si>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</si>
  <si>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</si>
  <si>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</si>
  <si>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</si>
  <si>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</si>
  <si>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</si>
  <si>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</si>
  <si>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</si>
  <si>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</si>
  <si>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</si>
  <si>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</si>
  <si>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</si>
  <si>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</si>
  <si>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</si>
  <si>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</si>
  <si>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</si>
  <si>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</si>
  <si>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</si>
  <si>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</si>
  <si>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</si>
  <si>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</si>
  <si>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</si>
  <si>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</si>
  <si>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</si>
  <si>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</si>
  <si>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</si>
  <si>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</si>
  <si>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</si>
  <si>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</si>
  <si>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</si>
  <si>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</si>
  <si>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</si>
  <si>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</si>
  <si>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</si>
  <si>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</si>
  <si>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</si>
  <si>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</si>
  <si>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</si>
  <si>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</si>
  <si>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</si>
  <si>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</si>
  <si>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</si>
  <si>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</si>
  <si>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</si>
  <si>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</si>
  <si>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</si>
  <si>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</si>
  <si>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</si>
  <si>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</si>
  <si>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</si>
  <si>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</si>
  <si>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</si>
  <si>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</si>
  <si>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</si>
  <si>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</si>
  <si>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</si>
  <si>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</si>
  <si>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</si>
  <si>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</si>
  <si>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</si>
  <si>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</si>
  <si>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</si>
  <si>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</si>
  <si>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</si>
  <si>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</si>
  <si>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</si>
  <si>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</si>
  <si>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</si>
  <si>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</si>
  <si>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</si>
  <si>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</si>
  <si>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</si>
  <si>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</si>
  <si>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</si>
  <si>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</si>
  <si>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</si>
  <si>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</si>
  <si>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</si>
  <si>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</si>
  <si>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</si>
  <si>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</si>
  <si>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</si>
  <si>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</si>
  <si>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</si>
  <si>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</si>
  <si>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</si>
  <si>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</si>
  <si>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</si>
  <si>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</si>
  <si>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</si>
  <si>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</si>
  <si>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</si>
  <si>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</si>
  <si>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</si>
  <si>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</si>
  <si>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</si>
  <si>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</si>
  <si>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</si>
  <si>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</si>
  <si>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</si>
  <si>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</si>
  <si>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</si>
  <si>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</si>
  <si>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</si>
  <si>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</si>
  <si>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</si>
  <si>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</si>
  <si>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</si>
  <si>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</si>
  <si>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</si>
  <si>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</si>
  <si>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</si>
  <si>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</si>
  <si>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</si>
  <si>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</si>
  <si>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</si>
  <si>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</si>
  <si>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</si>
  <si>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</si>
  <si>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</si>
  <si>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</si>
  <si>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</si>
  <si>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</si>
  <si>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</si>
  <si>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</si>
  <si>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</si>
  <si>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</si>
  <si>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</si>
  <si>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</si>
  <si>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</si>
  <si>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</si>
  <si>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</si>
  <si>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</si>
  <si>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</si>
  <si>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</si>
  <si>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</si>
  <si>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</si>
  <si>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</si>
  <si>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</si>
  <si>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</si>
  <si>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</si>
  <si>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</si>
  <si>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</si>
  <si>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</si>
  <si>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</si>
  <si>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</si>
  <si>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</si>
  <si>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</si>
  <si>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</si>
  <si>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</si>
  <si>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</si>
  <si>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</si>
  <si>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</si>
  <si>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</si>
  <si>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</si>
  <si>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</si>
  <si>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</si>
  <si>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</si>
  <si>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</si>
  <si>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</si>
  <si>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</si>
  <si>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</si>
  <si>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</si>
  <si>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</si>
  <si>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</si>
  <si>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</si>
  <si>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</si>
  <si>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</si>
  <si>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</si>
  <si>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</si>
  <si>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</si>
  <si>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</si>
  <si>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</si>
  <si>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</si>
  <si>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</si>
  <si>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</si>
  <si>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</si>
  <si>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</si>
  <si>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</si>
  <si>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</si>
  <si>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</si>
  <si>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</si>
  <si>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</si>
  <si>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</si>
  <si>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</si>
  <si>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</si>
  <si>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</si>
  <si>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</si>
  <si>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</si>
  <si>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</si>
  <si>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</si>
  <si>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</si>
  <si>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</si>
  <si>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</si>
  <si>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</si>
  <si>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</si>
  <si>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</si>
  <si>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</si>
  <si>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</si>
  <si>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</si>
  <si>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</si>
  <si>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</si>
  <si>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</si>
  <si>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</si>
  <si>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</si>
  <si>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</si>
  <si>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</si>
  <si>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</si>
  <si>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</si>
  <si>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</si>
  <si>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</si>
  <si>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</si>
  <si>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</si>
  <si>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</si>
  <si>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</si>
  <si>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</si>
  <si>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</si>
  <si>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</si>
  <si>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</si>
  <si>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</si>
  <si>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</si>
  <si>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</si>
  <si>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</si>
  <si>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</si>
  <si>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</si>
  <si>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</si>
  <si>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</si>
  <si>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</si>
  <si>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</si>
  <si>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</si>
  <si>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</si>
  <si>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</si>
  <si>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</si>
  <si>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</si>
  <si>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</si>
  <si>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</si>
  <si>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</si>
  <si>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</si>
  <si>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</si>
  <si>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</si>
  <si>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</si>
  <si>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</si>
  <si>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</si>
  <si>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</si>
  <si>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</si>
  <si>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</si>
  <si>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</si>
  <si>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</si>
  <si>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</si>
  <si>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</si>
  <si>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</si>
  <si>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</si>
  <si>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</si>
  <si>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</si>
  <si>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</si>
  <si>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</si>
  <si>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</si>
  <si>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</si>
  <si>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</si>
  <si>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</si>
  <si>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</si>
  <si>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</si>
  <si>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</si>
  <si>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</si>
  <si>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</si>
  <si>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</si>
  <si>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</si>
  <si>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</si>
  <si>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</si>
  <si>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</si>
  <si>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</si>
  <si>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</si>
  <si>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</si>
  <si>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</si>
  <si>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</si>
  <si>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</si>
  <si>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</si>
  <si>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</si>
  <si>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</si>
  <si>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</si>
  <si>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</si>
  <si>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</si>
  <si>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</si>
  <si>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</si>
  <si>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</si>
  <si>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</si>
  <si>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</si>
  <si>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</si>
  <si>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</si>
  <si>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</si>
  <si>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</si>
  <si>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</si>
  <si>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</si>
  <si>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</si>
  <si>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</si>
  <si>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</si>
  <si>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</si>
  <si>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</si>
  <si>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</si>
  <si>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</si>
  <si>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</si>
  <si>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</si>
  <si>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</si>
  <si>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</si>
  <si>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</si>
  <si>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</si>
  <si>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</si>
  <si>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</si>
  <si>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</si>
  <si>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</si>
  <si>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</si>
  <si>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</si>
  <si>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</si>
  <si>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</si>
  <si>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</si>
  <si>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</si>
  <si>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</si>
  <si>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</si>
  <si>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</si>
  <si>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</si>
  <si>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</si>
  <si>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</si>
  <si>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</si>
  <si>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</si>
  <si>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</si>
  <si>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</si>
  <si>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</si>
  <si>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</si>
  <si>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</si>
  <si>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</si>
  <si>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</si>
  <si>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</si>
  <si>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</si>
  <si>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</si>
  <si>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</si>
  <si>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</si>
  <si>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</si>
  <si>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</si>
  <si>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</si>
  <si>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</si>
  <si>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</si>
  <si>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</si>
  <si>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</si>
  <si>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</si>
  <si>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</si>
  <si>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</si>
  <si>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</si>
  <si>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</si>
  <si>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</si>
  <si>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</si>
  <si>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</si>
  <si>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</si>
  <si>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</si>
  <si>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</si>
  <si>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</si>
  <si>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</si>
  <si>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</si>
  <si>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</si>
  <si>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</si>
  <si>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</si>
  <si>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</si>
  <si>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</si>
  <si>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</si>
  <si>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</si>
  <si>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</si>
  <si>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</si>
  <si>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</si>
  <si>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</si>
  <si>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</si>
  <si>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</si>
  <si>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</si>
  <si>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</si>
  <si>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</si>
  <si>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</si>
  <si>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</si>
  <si>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</si>
  <si>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</si>
  <si>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</si>
  <si>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</si>
  <si>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</si>
  <si>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</si>
  <si>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</si>
  <si>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</si>
  <si>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</si>
  <si>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</si>
  <si>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</si>
  <si>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</si>
  <si>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</si>
  <si>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</si>
  <si>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</si>
  <si>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</si>
  <si>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</si>
  <si>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</si>
  <si>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</si>
  <si>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</si>
  <si>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</si>
  <si>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</si>
  <si>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</si>
  <si>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</si>
  <si>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</si>
  <si>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</si>
  <si>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</si>
  <si>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</si>
  <si>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</si>
  <si>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</si>
  <si>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</si>
  <si>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</si>
  <si>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</si>
  <si>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</si>
  <si>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</si>
  <si>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</si>
  <si>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</si>
  <si>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</si>
  <si>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</si>
  <si>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</si>
  <si>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</si>
  <si>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</si>
  <si>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</si>
  <si>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</si>
  <si>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</si>
  <si>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</si>
  <si>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</si>
  <si>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</si>
  <si>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</si>
  <si>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</si>
  <si>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</si>
  <si>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</si>
  <si>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</si>
  <si>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</si>
  <si>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</si>
  <si>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</si>
  <si>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</si>
  <si>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</si>
  <si>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</si>
  <si>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</si>
  <si>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</si>
  <si>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</si>
  <si>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</si>
  <si>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</si>
  <si>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</si>
  <si>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</si>
  <si>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</si>
  <si>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</si>
  <si>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</si>
  <si>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</si>
  <si>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</si>
  <si>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</si>
  <si>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</si>
  <si>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</si>
  <si>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</si>
  <si>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</si>
  <si>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</si>
  <si>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</si>
  <si>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</si>
  <si>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</si>
  <si>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</si>
  <si>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</si>
  <si>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</si>
  <si>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</si>
  <si>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</si>
  <si>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</si>
  <si>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</si>
  <si>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</si>
  <si>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</si>
  <si>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</si>
  <si>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</si>
  <si>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Comisión Municipal del Deporte de Dolores Hidalgo, CIN</t>
  </si>
  <si>
    <t>Correspondiente del 1 de Enero 31 de Marzo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</si>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</sst>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0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12" xfId="13" applyFont="1" applyBorder="1" applyAlignment="1">
      <alignment horizontal="left" vertical="center" wrapText="1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2" t="s">
        <v>659</v>
      </c>
      <c r="B1" s="172"/>
      <c r="C1" s="17"/>
      <c r="D1" s="14" t="s">
        <v>599</v>
      </c>
      <c r="E1" s="15">
        <v>2023</v>
      </c>
    </row>
    <row r="2" spans="1:5" ht="18.95" customHeight="1" x14ac:dyDescent="0.2">
      <c r="A2" s="173" t="s">
        <v>598</v>
      </c>
      <c r="B2" s="173"/>
      <c r="C2" s="36"/>
      <c r="D2" s="14" t="s">
        <v>600</v>
      </c>
      <c r="E2" s="17" t="s">
        <v>605</v>
      </c>
    </row>
    <row r="3" spans="1:5" ht="18.95" customHeight="1" x14ac:dyDescent="0.2">
      <c r="A3" s="174" t="s">
        <v>660</v>
      </c>
      <c r="B3" s="174"/>
      <c r="C3" s="17"/>
      <c r="D3" s="14" t="s">
        <v>601</v>
      </c>
      <c r="E3" s="15">
        <v>1</v>
      </c>
    </row>
    <row r="4" spans="1:5" s="93" customFormat="1" ht="18.95" customHeight="1" x14ac:dyDescent="0.2">
      <c r="A4" s="174" t="s">
        <v>620</v>
      </c>
      <c r="B4" s="174"/>
      <c r="C4" s="174"/>
      <c r="D4" s="174"/>
      <c r="E4" s="174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582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182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x14ac:dyDescent="0.2">
      <c r="A26" s="94" t="s">
        <v>569</v>
      </c>
      <c r="B26" s="95" t="s">
        <v>340</v>
      </c>
    </row>
    <row r="27" spans="1:2" x14ac:dyDescent="0.2">
      <c r="A27" s="94" t="s">
        <v>570</v>
      </c>
      <c r="B27" s="95" t="s">
        <v>357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621</v>
      </c>
    </row>
    <row r="41" spans="1:2" ht="12" thickBot="1" x14ac:dyDescent="0.25">
      <c r="A41" s="11"/>
      <c r="B41" s="12"/>
    </row>
    <row r="44" spans="1:2" x14ac:dyDescent="0.2">
      <c r="B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8" t="s">
        <v>659</v>
      </c>
      <c r="B1" s="179"/>
      <c r="C1" s="180"/>
    </row>
    <row r="2" spans="1:3" s="37" customFormat="1" ht="18" customHeight="1" x14ac:dyDescent="0.25">
      <c r="A2" s="181" t="s">
        <v>610</v>
      </c>
      <c r="B2" s="182"/>
      <c r="C2" s="183"/>
    </row>
    <row r="3" spans="1:3" s="37" customFormat="1" ht="18" customHeight="1" x14ac:dyDescent="0.25">
      <c r="A3" s="181" t="s">
        <v>660</v>
      </c>
      <c r="B3" s="184"/>
      <c r="C3" s="183"/>
    </row>
    <row r="4" spans="1:3" s="40" customFormat="1" ht="18" customHeight="1" x14ac:dyDescent="0.2">
      <c r="A4" s="185" t="s">
        <v>611</v>
      </c>
      <c r="B4" s="186"/>
      <c r="C4" s="187"/>
    </row>
    <row r="5" spans="1:3" s="38" customFormat="1" x14ac:dyDescent="0.2">
      <c r="A5" s="58" t="s">
        <v>520</v>
      </c>
      <c r="B5" s="58"/>
      <c r="C5" s="145">
        <v>500750.15</v>
      </c>
    </row>
    <row r="6" spans="1:3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3" x14ac:dyDescent="0.2">
      <c r="A17" s="70">
        <v>3.2</v>
      </c>
      <c r="B17" s="63" t="s">
        <v>529</v>
      </c>
      <c r="C17" s="147">
        <v>0</v>
      </c>
    </row>
    <row r="18" spans="1:3" x14ac:dyDescent="0.2">
      <c r="A18" s="70">
        <v>3.3</v>
      </c>
      <c r="B18" s="65" t="s">
        <v>530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657</v>
      </c>
      <c r="B20" s="73"/>
      <c r="C20" s="145">
        <f>C5+C7-C15</f>
        <v>500750.15</v>
      </c>
    </row>
    <row r="22" spans="1:3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6" workbookViewId="0">
      <selection activeCell="A34" sqref="A34:C3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8" t="s">
        <v>659</v>
      </c>
      <c r="B1" s="189"/>
      <c r="C1" s="190"/>
    </row>
    <row r="2" spans="1:3" s="41" customFormat="1" ht="18.95" customHeight="1" x14ac:dyDescent="0.25">
      <c r="A2" s="191" t="s">
        <v>612</v>
      </c>
      <c r="B2" s="192"/>
      <c r="C2" s="193"/>
    </row>
    <row r="3" spans="1:3" s="41" customFormat="1" ht="18.95" customHeight="1" x14ac:dyDescent="0.25">
      <c r="A3" s="191" t="s">
        <v>660</v>
      </c>
      <c r="B3" s="194"/>
      <c r="C3" s="193"/>
    </row>
    <row r="4" spans="1:3" s="42" customFormat="1" x14ac:dyDescent="0.2">
      <c r="A4" s="185" t="s">
        <v>611</v>
      </c>
      <c r="B4" s="186"/>
      <c r="C4" s="187"/>
    </row>
    <row r="5" spans="1:3" x14ac:dyDescent="0.2">
      <c r="A5" s="84" t="s">
        <v>533</v>
      </c>
      <c r="B5" s="58"/>
      <c r="C5" s="162">
        <v>389138.19</v>
      </c>
    </row>
    <row r="6" spans="1:3" x14ac:dyDescent="0.2">
      <c r="A6" s="78"/>
      <c r="B6" s="60"/>
      <c r="C6" s="79"/>
    </row>
    <row r="7" spans="1:3" x14ac:dyDescent="0.2">
      <c r="A7" s="68" t="s">
        <v>534</v>
      </c>
      <c r="B7" s="80"/>
      <c r="C7" s="163">
        <f>SUM(C8:C28)</f>
        <v>0</v>
      </c>
    </row>
    <row r="8" spans="1:3" x14ac:dyDescent="0.2">
      <c r="A8" s="128">
        <v>2.1</v>
      </c>
      <c r="B8" s="85" t="s">
        <v>369</v>
      </c>
      <c r="C8" s="164">
        <v>0</v>
      </c>
    </row>
    <row r="9" spans="1:3" x14ac:dyDescent="0.2">
      <c r="A9" s="128">
        <v>2.2000000000000002</v>
      </c>
      <c r="B9" s="85" t="s">
        <v>366</v>
      </c>
      <c r="C9" s="164">
        <v>0</v>
      </c>
    </row>
    <row r="10" spans="1:3" x14ac:dyDescent="0.2">
      <c r="A10" s="90">
        <v>2.2999999999999998</v>
      </c>
      <c r="B10" s="77" t="s">
        <v>236</v>
      </c>
      <c r="C10" s="164">
        <v>0</v>
      </c>
    </row>
    <row r="11" spans="1:3" x14ac:dyDescent="0.2">
      <c r="A11" s="90">
        <v>2.4</v>
      </c>
      <c r="B11" s="77" t="s">
        <v>237</v>
      </c>
      <c r="C11" s="164">
        <v>0</v>
      </c>
    </row>
    <row r="12" spans="1:3" x14ac:dyDescent="0.2">
      <c r="A12" s="90">
        <v>2.5</v>
      </c>
      <c r="B12" s="77" t="s">
        <v>238</v>
      </c>
      <c r="C12" s="164">
        <v>0</v>
      </c>
    </row>
    <row r="13" spans="1:3" x14ac:dyDescent="0.2">
      <c r="A13" s="90">
        <v>2.6</v>
      </c>
      <c r="B13" s="77" t="s">
        <v>239</v>
      </c>
      <c r="C13" s="164">
        <v>0</v>
      </c>
    </row>
    <row r="14" spans="1:3" x14ac:dyDescent="0.2">
      <c r="A14" s="90">
        <v>2.7</v>
      </c>
      <c r="B14" s="77" t="s">
        <v>240</v>
      </c>
      <c r="C14" s="164">
        <v>0</v>
      </c>
    </row>
    <row r="15" spans="1:3" x14ac:dyDescent="0.2">
      <c r="A15" s="90">
        <v>2.8</v>
      </c>
      <c r="B15" s="77" t="s">
        <v>241</v>
      </c>
      <c r="C15" s="164">
        <v>0</v>
      </c>
    </row>
    <row r="16" spans="1:3" x14ac:dyDescent="0.2">
      <c r="A16" s="90">
        <v>2.9</v>
      </c>
      <c r="B16" s="77" t="s">
        <v>243</v>
      </c>
      <c r="C16" s="164">
        <v>0</v>
      </c>
    </row>
    <row r="17" spans="1:3" x14ac:dyDescent="0.2">
      <c r="A17" s="90" t="s">
        <v>535</v>
      </c>
      <c r="B17" s="77" t="s">
        <v>536</v>
      </c>
      <c r="C17" s="164">
        <v>0</v>
      </c>
    </row>
    <row r="18" spans="1:3" x14ac:dyDescent="0.2">
      <c r="A18" s="90" t="s">
        <v>559</v>
      </c>
      <c r="B18" s="77" t="s">
        <v>245</v>
      </c>
      <c r="C18" s="164">
        <v>0</v>
      </c>
    </row>
    <row r="19" spans="1:3" x14ac:dyDescent="0.2">
      <c r="A19" s="90" t="s">
        <v>560</v>
      </c>
      <c r="B19" s="77" t="s">
        <v>537</v>
      </c>
      <c r="C19" s="164">
        <v>0</v>
      </c>
    </row>
    <row r="20" spans="1:3" x14ac:dyDescent="0.2">
      <c r="A20" s="90" t="s">
        <v>561</v>
      </c>
      <c r="B20" s="77" t="s">
        <v>538</v>
      </c>
      <c r="C20" s="164">
        <v>0</v>
      </c>
    </row>
    <row r="21" spans="1:3" x14ac:dyDescent="0.2">
      <c r="A21" s="90" t="s">
        <v>562</v>
      </c>
      <c r="B21" s="77" t="s">
        <v>539</v>
      </c>
      <c r="C21" s="164">
        <v>0</v>
      </c>
    </row>
    <row r="22" spans="1:3" x14ac:dyDescent="0.2">
      <c r="A22" s="90" t="s">
        <v>540</v>
      </c>
      <c r="B22" s="77" t="s">
        <v>541</v>
      </c>
      <c r="C22" s="164">
        <v>0</v>
      </c>
    </row>
    <row r="23" spans="1:3" x14ac:dyDescent="0.2">
      <c r="A23" s="90" t="s">
        <v>542</v>
      </c>
      <c r="B23" s="77" t="s">
        <v>543</v>
      </c>
      <c r="C23" s="164">
        <v>0</v>
      </c>
    </row>
    <row r="24" spans="1:3" x14ac:dyDescent="0.2">
      <c r="A24" s="90" t="s">
        <v>544</v>
      </c>
      <c r="B24" s="77" t="s">
        <v>545</v>
      </c>
      <c r="C24" s="164">
        <v>0</v>
      </c>
    </row>
    <row r="25" spans="1:3" x14ac:dyDescent="0.2">
      <c r="A25" s="90" t="s">
        <v>546</v>
      </c>
      <c r="B25" s="77" t="s">
        <v>547</v>
      </c>
      <c r="C25" s="164">
        <v>0</v>
      </c>
    </row>
    <row r="26" spans="1:3" x14ac:dyDescent="0.2">
      <c r="A26" s="90" t="s">
        <v>548</v>
      </c>
      <c r="B26" s="77" t="s">
        <v>549</v>
      </c>
      <c r="C26" s="164">
        <v>0</v>
      </c>
    </row>
    <row r="27" spans="1:3" x14ac:dyDescent="0.2">
      <c r="A27" s="90" t="s">
        <v>550</v>
      </c>
      <c r="B27" s="77" t="s">
        <v>551</v>
      </c>
      <c r="C27" s="164">
        <v>0</v>
      </c>
    </row>
    <row r="28" spans="1:3" x14ac:dyDescent="0.2">
      <c r="A28" s="90" t="s">
        <v>552</v>
      </c>
      <c r="B28" s="85" t="s">
        <v>553</v>
      </c>
      <c r="C28" s="164">
        <v>0</v>
      </c>
    </row>
    <row r="29" spans="1:3" x14ac:dyDescent="0.2">
      <c r="A29" s="91"/>
      <c r="B29" s="86"/>
      <c r="C29" s="87"/>
    </row>
    <row r="30" spans="1:3" x14ac:dyDescent="0.2">
      <c r="A30" s="88" t="s">
        <v>554</v>
      </c>
      <c r="B30" s="89"/>
      <c r="C30" s="165">
        <f>SUM(C31:C35)</f>
        <v>0</v>
      </c>
    </row>
    <row r="31" spans="1:3" x14ac:dyDescent="0.2">
      <c r="A31" s="90" t="s">
        <v>555</v>
      </c>
      <c r="B31" s="77" t="s">
        <v>438</v>
      </c>
      <c r="C31" s="164">
        <v>0</v>
      </c>
    </row>
    <row r="32" spans="1:3" x14ac:dyDescent="0.2">
      <c r="A32" s="90" t="s">
        <v>556</v>
      </c>
      <c r="B32" s="77" t="s">
        <v>80</v>
      </c>
      <c r="C32" s="164">
        <v>0</v>
      </c>
    </row>
    <row r="33" spans="1:3" x14ac:dyDescent="0.2">
      <c r="A33" s="90" t="s">
        <v>557</v>
      </c>
      <c r="B33" s="77" t="s">
        <v>448</v>
      </c>
      <c r="C33" s="164">
        <v>0</v>
      </c>
    </row>
    <row r="34" spans="1:3" x14ac:dyDescent="0.2">
      <c r="A34" s="167" t="s">
        <v>661</v>
      </c>
      <c r="B34" s="168" t="s">
        <v>454</v>
      </c>
      <c r="C34" s="169">
        <v>0</v>
      </c>
    </row>
    <row r="35" spans="1:3" x14ac:dyDescent="0.2">
      <c r="A35" s="167" t="s">
        <v>662</v>
      </c>
      <c r="B35" s="170" t="s">
        <v>558</v>
      </c>
      <c r="C35" s="171">
        <v>0</v>
      </c>
    </row>
    <row r="36" spans="1:3" x14ac:dyDescent="0.2">
      <c r="A36" s="78"/>
      <c r="B36" s="81"/>
      <c r="C36" s="82"/>
    </row>
    <row r="37" spans="1:3" x14ac:dyDescent="0.2">
      <c r="A37" s="83" t="s">
        <v>658</v>
      </c>
      <c r="B37" s="58"/>
      <c r="C37" s="166">
        <f>C5-C7+C30</f>
        <v>389138.19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2" workbookViewId="0">
      <selection activeCell="A27" sqref="A27:B2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7" t="s">
        <v>659</v>
      </c>
      <c r="B1" s="195"/>
      <c r="C1" s="195"/>
      <c r="D1" s="195"/>
      <c r="E1" s="195"/>
      <c r="F1" s="195"/>
      <c r="G1" s="27" t="s">
        <v>602</v>
      </c>
      <c r="H1" s="28">
        <v>2023</v>
      </c>
    </row>
    <row r="2" spans="1:10" ht="18.95" customHeight="1" x14ac:dyDescent="0.2">
      <c r="A2" s="177" t="s">
        <v>613</v>
      </c>
      <c r="B2" s="195"/>
      <c r="C2" s="195"/>
      <c r="D2" s="195"/>
      <c r="E2" s="195"/>
      <c r="F2" s="195"/>
      <c r="G2" s="27" t="s">
        <v>603</v>
      </c>
      <c r="H2" s="28" t="s">
        <v>605</v>
      </c>
    </row>
    <row r="3" spans="1:10" ht="18.95" customHeight="1" x14ac:dyDescent="0.2">
      <c r="A3" s="196" t="s">
        <v>660</v>
      </c>
      <c r="B3" s="197"/>
      <c r="C3" s="197"/>
      <c r="D3" s="197"/>
      <c r="E3" s="197"/>
      <c r="F3" s="197"/>
      <c r="G3" s="27" t="s">
        <v>604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130">
        <v>7410</v>
      </c>
      <c r="B27" s="130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2095000</v>
      </c>
      <c r="E36" s="34">
        <v>0</v>
      </c>
      <c r="F36" s="34">
        <f t="shared" si="0"/>
        <v>2095000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669000.19999999995</v>
      </c>
      <c r="E37" s="34">
        <v>-2263250.0499999998</v>
      </c>
      <c r="F37" s="34">
        <f t="shared" si="0"/>
        <v>-1594249.8499999999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334500.09999999998</v>
      </c>
      <c r="E39" s="34">
        <v>-334500.09999999998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-500750.15</v>
      </c>
      <c r="E40" s="34">
        <v>0</v>
      </c>
      <c r="F40" s="34">
        <f t="shared" si="0"/>
        <v>-500750.15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-2095000</v>
      </c>
      <c r="F41" s="34">
        <f t="shared" si="0"/>
        <v>-2095000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2484138.19</v>
      </c>
      <c r="E42" s="34">
        <v>-2120488.44</v>
      </c>
      <c r="F42" s="34">
        <f t="shared" si="0"/>
        <v>363649.75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1731350.25</v>
      </c>
      <c r="E44" s="34">
        <v>-389138.19</v>
      </c>
      <c r="F44" s="34">
        <f t="shared" si="0"/>
        <v>1342212.06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389138.19</v>
      </c>
      <c r="E45" s="34">
        <v>-389138.19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307395.19</v>
      </c>
      <c r="E46" s="34">
        <v>-307395.19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307395.19</v>
      </c>
      <c r="E47" s="34">
        <v>81743</v>
      </c>
      <c r="F47" s="34">
        <f t="shared" si="0"/>
        <v>389138.19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8" t="s">
        <v>34</v>
      </c>
      <c r="B5" s="198"/>
      <c r="C5" s="198"/>
      <c r="D5" s="198"/>
      <c r="E5" s="198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9" t="s">
        <v>36</v>
      </c>
      <c r="C10" s="199"/>
      <c r="D10" s="199"/>
      <c r="E10" s="199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9" t="s">
        <v>38</v>
      </c>
      <c r="C12" s="199"/>
      <c r="D12" s="199"/>
      <c r="E12" s="199"/>
    </row>
    <row r="13" spans="1:8" s="119" customFormat="1" ht="26.1" customHeight="1" x14ac:dyDescent="0.2">
      <c r="A13" s="123" t="s">
        <v>592</v>
      </c>
      <c r="B13" s="199" t="s">
        <v>39</v>
      </c>
      <c r="C13" s="199"/>
      <c r="D13" s="199"/>
      <c r="E13" s="199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x14ac:dyDescent="0.2">
      <c r="A25" s="120" t="s">
        <v>518</v>
      </c>
      <c r="B25" s="120"/>
      <c r="C25" s="120"/>
      <c r="D25" s="120"/>
    </row>
    <row r="26" spans="1:4" s="119" customFormat="1" x14ac:dyDescent="0.2">
      <c r="A26" s="120" t="s">
        <v>519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5" t="s">
        <v>659</v>
      </c>
      <c r="B1" s="176"/>
      <c r="C1" s="176"/>
      <c r="D1" s="176"/>
      <c r="E1" s="176"/>
      <c r="F1" s="176"/>
      <c r="G1" s="14" t="s">
        <v>602</v>
      </c>
      <c r="H1" s="25">
        <v>2023</v>
      </c>
    </row>
    <row r="2" spans="1:8" s="16" customFormat="1" ht="18.95" customHeight="1" x14ac:dyDescent="0.25">
      <c r="A2" s="175" t="s">
        <v>606</v>
      </c>
      <c r="B2" s="176"/>
      <c r="C2" s="176"/>
      <c r="D2" s="176"/>
      <c r="E2" s="176"/>
      <c r="F2" s="176"/>
      <c r="G2" s="14" t="s">
        <v>603</v>
      </c>
      <c r="H2" s="25" t="s">
        <v>605</v>
      </c>
    </row>
    <row r="3" spans="1:8" s="16" customFormat="1" ht="18.95" customHeight="1" x14ac:dyDescent="0.25">
      <c r="A3" s="175" t="s">
        <v>660</v>
      </c>
      <c r="B3" s="176"/>
      <c r="C3" s="176"/>
      <c r="D3" s="176"/>
      <c r="E3" s="176"/>
      <c r="F3" s="176"/>
      <c r="G3" s="14" t="s">
        <v>604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0</v>
      </c>
      <c r="D15" s="24">
        <v>0</v>
      </c>
      <c r="E15" s="24">
        <v>-585000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630590.15</v>
      </c>
      <c r="D62" s="24">
        <f t="shared" ref="D62:E62" si="0">SUM(D63:D70)</f>
        <v>0</v>
      </c>
      <c r="E62" s="24">
        <f t="shared" si="0"/>
        <v>432444.13</v>
      </c>
    </row>
    <row r="63" spans="1:9" x14ac:dyDescent="0.2">
      <c r="A63" s="22">
        <v>1241</v>
      </c>
      <c r="B63" s="20" t="s">
        <v>236</v>
      </c>
      <c r="C63" s="24">
        <v>59187.31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433447.84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116600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432444.13</v>
      </c>
    </row>
    <row r="68" spans="1:9" x14ac:dyDescent="0.2">
      <c r="A68" s="22">
        <v>1246</v>
      </c>
      <c r="B68" s="20" t="s">
        <v>241</v>
      </c>
      <c r="C68" s="24">
        <v>21355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85369.25</v>
      </c>
      <c r="D110" s="24">
        <f>SUM(D111:D119)</f>
        <v>85369.25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94465.33</v>
      </c>
      <c r="D111" s="24">
        <f>C111</f>
        <v>94465.33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-479.18</v>
      </c>
      <c r="D112" s="24">
        <f t="shared" ref="D112:D119" si="1">C112</f>
        <v>-479.18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-3222.3</v>
      </c>
      <c r="D117" s="24">
        <f t="shared" si="1"/>
        <v>-3222.3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-12231.6</v>
      </c>
      <c r="D119" s="24">
        <f t="shared" si="1"/>
        <v>-12231.6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3" t="s">
        <v>659</v>
      </c>
      <c r="B1" s="173"/>
      <c r="C1" s="173"/>
      <c r="D1" s="14" t="s">
        <v>602</v>
      </c>
      <c r="E1" s="25">
        <v>2023</v>
      </c>
    </row>
    <row r="2" spans="1:5" s="16" customFormat="1" ht="18.95" customHeight="1" x14ac:dyDescent="0.25">
      <c r="A2" s="173" t="s">
        <v>607</v>
      </c>
      <c r="B2" s="173"/>
      <c r="C2" s="173"/>
      <c r="D2" s="14" t="s">
        <v>603</v>
      </c>
      <c r="E2" s="25" t="s">
        <v>605</v>
      </c>
    </row>
    <row r="3" spans="1:5" s="16" customFormat="1" ht="18.95" customHeight="1" x14ac:dyDescent="0.25">
      <c r="A3" s="173" t="s">
        <v>660</v>
      </c>
      <c r="B3" s="173"/>
      <c r="C3" s="173"/>
      <c r="D3" s="14" t="s">
        <v>604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2000</v>
      </c>
      <c r="D8" s="92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2000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2000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498750.15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335</v>
      </c>
      <c r="C65" s="55">
        <f>SUM(C66:C69)</f>
        <v>498750.15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498750.15</v>
      </c>
      <c r="D66" s="92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389138.19000000006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353161.78</v>
      </c>
      <c r="D99" s="57">
        <f>C99/$C$98</f>
        <v>0.90754849838819462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308279.34000000003</v>
      </c>
      <c r="D100" s="57">
        <f t="shared" ref="D100:D163" si="0">C100/$C$98</f>
        <v>0.79221044842707411</v>
      </c>
      <c r="E100" s="56"/>
    </row>
    <row r="101" spans="1:5" x14ac:dyDescent="0.2">
      <c r="A101" s="54">
        <v>5111</v>
      </c>
      <c r="B101" s="51" t="s">
        <v>360</v>
      </c>
      <c r="C101" s="55">
        <v>240079.76</v>
      </c>
      <c r="D101" s="57">
        <f t="shared" si="0"/>
        <v>0.61695245074763794</v>
      </c>
      <c r="E101" s="56"/>
    </row>
    <row r="102" spans="1:5" x14ac:dyDescent="0.2">
      <c r="A102" s="54">
        <v>5112</v>
      </c>
      <c r="B102" s="51" t="s">
        <v>361</v>
      </c>
      <c r="C102" s="55">
        <v>1266</v>
      </c>
      <c r="D102" s="57">
        <f t="shared" si="0"/>
        <v>3.2533429833756481E-3</v>
      </c>
      <c r="E102" s="56"/>
    </row>
    <row r="103" spans="1:5" x14ac:dyDescent="0.2">
      <c r="A103" s="54">
        <v>5113</v>
      </c>
      <c r="B103" s="51" t="s">
        <v>362</v>
      </c>
      <c r="C103" s="55">
        <v>4525.97</v>
      </c>
      <c r="D103" s="57">
        <f t="shared" si="0"/>
        <v>1.1630752561191693E-2</v>
      </c>
      <c r="E103" s="56"/>
    </row>
    <row r="104" spans="1:5" x14ac:dyDescent="0.2">
      <c r="A104" s="54">
        <v>5114</v>
      </c>
      <c r="B104" s="51" t="s">
        <v>363</v>
      </c>
      <c r="C104" s="55">
        <v>1594.5</v>
      </c>
      <c r="D104" s="57">
        <f t="shared" si="0"/>
        <v>4.0975161034695661E-3</v>
      </c>
      <c r="E104" s="56"/>
    </row>
    <row r="105" spans="1:5" x14ac:dyDescent="0.2">
      <c r="A105" s="54">
        <v>5115</v>
      </c>
      <c r="B105" s="51" t="s">
        <v>364</v>
      </c>
      <c r="C105" s="55">
        <v>60813.11</v>
      </c>
      <c r="D105" s="57">
        <f t="shared" si="0"/>
        <v>0.15627638603139926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13055.21</v>
      </c>
      <c r="D107" s="57">
        <f t="shared" si="0"/>
        <v>3.3549033056868557E-2</v>
      </c>
      <c r="E107" s="56"/>
    </row>
    <row r="108" spans="1:5" x14ac:dyDescent="0.2">
      <c r="A108" s="54">
        <v>5121</v>
      </c>
      <c r="B108" s="51" t="s">
        <v>367</v>
      </c>
      <c r="C108" s="55">
        <v>540</v>
      </c>
      <c r="D108" s="57">
        <f t="shared" si="0"/>
        <v>1.3876818412502765E-3</v>
      </c>
      <c r="E108" s="56"/>
    </row>
    <row r="109" spans="1:5" x14ac:dyDescent="0.2">
      <c r="A109" s="54">
        <v>5122</v>
      </c>
      <c r="B109" s="51" t="s">
        <v>368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790.01</v>
      </c>
      <c r="D111" s="57">
        <f t="shared" si="0"/>
        <v>2.0301528359372794E-3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372</v>
      </c>
      <c r="C113" s="55">
        <v>7317.2</v>
      </c>
      <c r="D113" s="57">
        <f t="shared" si="0"/>
        <v>1.8803602905178747E-2</v>
      </c>
      <c r="E113" s="56"/>
    </row>
    <row r="114" spans="1:5" x14ac:dyDescent="0.2">
      <c r="A114" s="54">
        <v>5127</v>
      </c>
      <c r="B114" s="51" t="s">
        <v>373</v>
      </c>
      <c r="C114" s="55">
        <v>4408</v>
      </c>
      <c r="D114" s="57">
        <f t="shared" si="0"/>
        <v>1.1327595474502256E-2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31827.23</v>
      </c>
      <c r="D117" s="57">
        <f t="shared" si="0"/>
        <v>8.1789016904251916E-2</v>
      </c>
      <c r="E117" s="56"/>
    </row>
    <row r="118" spans="1:5" x14ac:dyDescent="0.2">
      <c r="A118" s="54">
        <v>5131</v>
      </c>
      <c r="B118" s="51" t="s">
        <v>377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1464</v>
      </c>
      <c r="D120" s="57">
        <f t="shared" si="0"/>
        <v>3.7621596585007493E-3</v>
      </c>
      <c r="E120" s="56"/>
    </row>
    <row r="121" spans="1:5" x14ac:dyDescent="0.2">
      <c r="A121" s="54">
        <v>5134</v>
      </c>
      <c r="B121" s="51" t="s">
        <v>380</v>
      </c>
      <c r="C121" s="55">
        <v>16915.22</v>
      </c>
      <c r="D121" s="57">
        <f t="shared" si="0"/>
        <v>4.3468414138432415E-2</v>
      </c>
      <c r="E121" s="56"/>
    </row>
    <row r="122" spans="1:5" x14ac:dyDescent="0.2">
      <c r="A122" s="54">
        <v>5135</v>
      </c>
      <c r="B122" s="51" t="s">
        <v>381</v>
      </c>
      <c r="C122" s="55">
        <v>950.01</v>
      </c>
      <c r="D122" s="57">
        <f t="shared" si="0"/>
        <v>2.4413178259373612E-3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384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385</v>
      </c>
      <c r="C126" s="55">
        <v>12498</v>
      </c>
      <c r="D126" s="57">
        <f t="shared" si="0"/>
        <v>3.2117125281381401E-2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35976.410000000003</v>
      </c>
      <c r="D127" s="57">
        <f t="shared" si="0"/>
        <v>9.2451501611805306E-2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35976.410000000003</v>
      </c>
      <c r="D137" s="57">
        <f t="shared" si="0"/>
        <v>9.2451501611805306E-2</v>
      </c>
      <c r="E137" s="56"/>
    </row>
    <row r="138" spans="1:5" x14ac:dyDescent="0.2">
      <c r="A138" s="54">
        <v>5241</v>
      </c>
      <c r="B138" s="51" t="s">
        <v>395</v>
      </c>
      <c r="C138" s="55">
        <v>35976.410000000003</v>
      </c>
      <c r="D138" s="57">
        <f t="shared" si="0"/>
        <v>9.2451501611805306E-2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7" t="s">
        <v>659</v>
      </c>
      <c r="B1" s="177"/>
      <c r="C1" s="177"/>
      <c r="D1" s="27" t="s">
        <v>602</v>
      </c>
      <c r="E1" s="28">
        <v>2023</v>
      </c>
    </row>
    <row r="2" spans="1:5" ht="18.95" customHeight="1" x14ac:dyDescent="0.2">
      <c r="A2" s="177" t="s">
        <v>608</v>
      </c>
      <c r="B2" s="177"/>
      <c r="C2" s="177"/>
      <c r="D2" s="27" t="s">
        <v>603</v>
      </c>
      <c r="E2" s="28" t="s">
        <v>605</v>
      </c>
    </row>
    <row r="3" spans="1:5" ht="18.95" customHeight="1" x14ac:dyDescent="0.2">
      <c r="A3" s="177" t="s">
        <v>660</v>
      </c>
      <c r="B3" s="177"/>
      <c r="C3" s="177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92935.6</v>
      </c>
    </row>
    <row r="9" spans="1:5" x14ac:dyDescent="0.2">
      <c r="A9" s="33">
        <v>3120</v>
      </c>
      <c r="B9" s="29" t="s">
        <v>464</v>
      </c>
      <c r="C9" s="34">
        <v>88790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111611.96</v>
      </c>
    </row>
    <row r="15" spans="1:5" x14ac:dyDescent="0.2">
      <c r="A15" s="33">
        <v>3220</v>
      </c>
      <c r="B15" s="29" t="s">
        <v>468</v>
      </c>
      <c r="C15" s="34">
        <v>471117.46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7" t="s">
        <v>659</v>
      </c>
      <c r="B1" s="177"/>
      <c r="C1" s="177"/>
      <c r="D1" s="27" t="s">
        <v>602</v>
      </c>
      <c r="E1" s="28">
        <v>2023</v>
      </c>
    </row>
    <row r="2" spans="1:5" s="35" customFormat="1" ht="18.95" customHeight="1" x14ac:dyDescent="0.25">
      <c r="A2" s="177" t="s">
        <v>609</v>
      </c>
      <c r="B2" s="177"/>
      <c r="C2" s="177"/>
      <c r="D2" s="27" t="s">
        <v>603</v>
      </c>
      <c r="E2" s="28" t="s">
        <v>605</v>
      </c>
    </row>
    <row r="3" spans="1:5" s="35" customFormat="1" ht="18.95" customHeight="1" x14ac:dyDescent="0.25">
      <c r="A3" s="177" t="s">
        <v>660</v>
      </c>
      <c r="B3" s="177"/>
      <c r="C3" s="177"/>
      <c r="D3" s="27" t="s">
        <v>604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650386.55000000005</v>
      </c>
      <c r="D9" s="34">
        <v>550749.86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624</v>
      </c>
      <c r="C15" s="135">
        <f>SUM(C8:C14)</f>
        <v>650386.55000000005</v>
      </c>
      <c r="D15" s="135">
        <f>SUM(D8:D14)</f>
        <v>550749.86</v>
      </c>
    </row>
    <row r="18" spans="1: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x14ac:dyDescent="0.2">
      <c r="A20" s="133">
        <v>1230</v>
      </c>
      <c r="B20" s="134" t="s">
        <v>227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235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236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241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626</v>
      </c>
      <c r="C47" s="135">
        <v>111611.96</v>
      </c>
      <c r="D47" s="135">
        <v>41500.74</v>
      </c>
    </row>
    <row r="48" spans="1:5" x14ac:dyDescent="0.2">
      <c r="A48" s="131"/>
      <c r="B48" s="136" t="s">
        <v>614</v>
      </c>
      <c r="C48" s="135">
        <f>C51+C63+C91+C94+C49</f>
        <v>0</v>
      </c>
      <c r="D48" s="135">
        <f>D51+D63+D91+D94+D49</f>
        <v>55178.879999999997</v>
      </c>
    </row>
    <row r="49" spans="1:4" s="130" customFormat="1" x14ac:dyDescent="0.2">
      <c r="A49" s="149">
        <v>5100</v>
      </c>
      <c r="B49" s="150" t="s">
        <v>358</v>
      </c>
      <c r="C49" s="151">
        <f>SUM(C50:C50)</f>
        <v>0</v>
      </c>
      <c r="D49" s="151">
        <f>SUM(D50:D50)</f>
        <v>0</v>
      </c>
    </row>
    <row r="50" spans="1:4" s="130" customFormat="1" x14ac:dyDescent="0.2">
      <c r="A50" s="152">
        <v>5130</v>
      </c>
      <c r="B50" s="153" t="s">
        <v>647</v>
      </c>
      <c r="C50" s="154">
        <v>0</v>
      </c>
      <c r="D50" s="154">
        <v>0</v>
      </c>
    </row>
    <row r="51" spans="1:4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437</v>
      </c>
      <c r="C63" s="135">
        <f>C64+C73+C76+C82</f>
        <v>0</v>
      </c>
      <c r="D63" s="135">
        <f>D64+D73+D76+D82</f>
        <v>55178.879999999997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55178.879999999997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55178.879999999997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628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631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49">
        <v>3100</v>
      </c>
      <c r="B101" s="155" t="s">
        <v>648</v>
      </c>
      <c r="C101" s="156">
        <f>SUM(C102:C105)</f>
        <v>0</v>
      </c>
      <c r="D101" s="156">
        <f>SUM(D102:D105)</f>
        <v>0</v>
      </c>
    </row>
    <row r="102" spans="1:4" s="130" customFormat="1" x14ac:dyDescent="0.2">
      <c r="A102" s="152"/>
      <c r="B102" s="157" t="s">
        <v>649</v>
      </c>
      <c r="C102" s="158">
        <v>0</v>
      </c>
      <c r="D102" s="158">
        <v>0</v>
      </c>
    </row>
    <row r="103" spans="1:4" s="130" customFormat="1" x14ac:dyDescent="0.2">
      <c r="A103" s="152"/>
      <c r="B103" s="157" t="s">
        <v>650</v>
      </c>
      <c r="C103" s="158">
        <v>0</v>
      </c>
      <c r="D103" s="158">
        <v>0</v>
      </c>
    </row>
    <row r="104" spans="1:4" s="130" customFormat="1" x14ac:dyDescent="0.2">
      <c r="A104" s="152"/>
      <c r="B104" s="157" t="s">
        <v>651</v>
      </c>
      <c r="C104" s="158">
        <v>0</v>
      </c>
      <c r="D104" s="158">
        <v>0</v>
      </c>
    </row>
    <row r="105" spans="1:4" s="130" customFormat="1" x14ac:dyDescent="0.2">
      <c r="A105" s="152"/>
      <c r="B105" s="157" t="s">
        <v>652</v>
      </c>
      <c r="C105" s="158">
        <v>0</v>
      </c>
      <c r="D105" s="158">
        <v>0</v>
      </c>
    </row>
    <row r="106" spans="1:4" s="130" customFormat="1" x14ac:dyDescent="0.2">
      <c r="A106" s="152"/>
      <c r="B106" s="160" t="s">
        <v>653</v>
      </c>
      <c r="C106" s="151">
        <f>+C107</f>
        <v>0</v>
      </c>
      <c r="D106" s="151">
        <f>+D107</f>
        <v>0</v>
      </c>
    </row>
    <row r="107" spans="1:4" s="130" customFormat="1" x14ac:dyDescent="0.2">
      <c r="A107" s="149">
        <v>1270</v>
      </c>
      <c r="B107" s="159" t="s">
        <v>251</v>
      </c>
      <c r="C107" s="156">
        <f>+C108</f>
        <v>0</v>
      </c>
      <c r="D107" s="156">
        <f>+D108</f>
        <v>0</v>
      </c>
    </row>
    <row r="108" spans="1:4" s="130" customFormat="1" x14ac:dyDescent="0.2">
      <c r="A108" s="152">
        <v>1273</v>
      </c>
      <c r="B108" s="153" t="s">
        <v>654</v>
      </c>
      <c r="C108" s="158">
        <v>0</v>
      </c>
      <c r="D108" s="158">
        <v>0</v>
      </c>
    </row>
    <row r="109" spans="1:4" s="130" customFormat="1" x14ac:dyDescent="0.2">
      <c r="A109" s="152"/>
      <c r="B109" s="160" t="s">
        <v>655</v>
      </c>
      <c r="C109" s="151">
        <f>+C110+C112</f>
        <v>0</v>
      </c>
      <c r="D109" s="151">
        <f>+D110+D112</f>
        <v>0</v>
      </c>
    </row>
    <row r="110" spans="1:4" s="130" customFormat="1" x14ac:dyDescent="0.2">
      <c r="A110" s="149">
        <v>4300</v>
      </c>
      <c r="B110" s="155" t="s">
        <v>656</v>
      </c>
      <c r="C110" s="156">
        <f>+C111</f>
        <v>0</v>
      </c>
      <c r="D110" s="161">
        <f>+D111</f>
        <v>0</v>
      </c>
    </row>
    <row r="111" spans="1:4" s="130" customFormat="1" x14ac:dyDescent="0.2">
      <c r="A111" s="152">
        <v>4399</v>
      </c>
      <c r="B111" s="157" t="s">
        <v>351</v>
      </c>
      <c r="C111" s="158">
        <v>0</v>
      </c>
      <c r="D111" s="158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641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4" x14ac:dyDescent="0.2">
      <c r="A122" s="131"/>
      <c r="B122" s="143" t="s">
        <v>644</v>
      </c>
      <c r="C122" s="135">
        <f>C47+C48+C100-C106-C109</f>
        <v>111611.96</v>
      </c>
      <c r="D122" s="135">
        <f>D47+D48+D100-D106-D109</f>
        <v>96679.62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2019-02-13T21:19:08Z</cp:lastPrinted>
  <dcterms:created xsi:type="dcterms:W3CDTF">2012-12-11T20:36:24Z</dcterms:created>
  <dcterms:modified xsi:type="dcterms:W3CDTF">2023-04-28T22:42:30Z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