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Formatos SIRET 1ertrim2023 pValidar\"/>
    </mc:Choice>
  </mc:AlternateContent>
  <bookViews>
    <workbookView xWindow="-105" yWindow="-105" windowWidth="19425" windowHeight="1030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40" i="5" l="1"/>
  <c r="G39" i="5"/>
  <c r="G38" i="5"/>
  <c r="G37" i="5"/>
  <c r="G34" i="5"/>
  <c r="G33" i="5"/>
  <c r="G32" i="5"/>
  <c r="G31" i="5"/>
  <c r="G30" i="5"/>
  <c r="G29" i="5"/>
  <c r="G28" i="5"/>
  <c r="G27" i="5"/>
  <c r="G26" i="5"/>
  <c r="G18" i="5"/>
  <c r="G19" i="5"/>
  <c r="G16" i="5" s="1"/>
  <c r="G20" i="5"/>
  <c r="G21" i="5"/>
  <c r="G22" i="5"/>
  <c r="G23" i="5"/>
  <c r="G17" i="5"/>
  <c r="G10" i="5"/>
  <c r="G11" i="5"/>
  <c r="G12" i="5"/>
  <c r="G13" i="5"/>
  <c r="G14" i="5"/>
  <c r="G8" i="5"/>
  <c r="G9" i="5"/>
  <c r="G7" i="5"/>
  <c r="D40" i="5"/>
  <c r="D39" i="5"/>
  <c r="D38" i="5"/>
  <c r="D37" i="5"/>
  <c r="D27" i="5"/>
  <c r="D28" i="5"/>
  <c r="D25" i="5" s="1"/>
  <c r="D29" i="5"/>
  <c r="D30" i="5"/>
  <c r="D31" i="5"/>
  <c r="D32" i="5"/>
  <c r="D33" i="5"/>
  <c r="D34" i="5"/>
  <c r="D26" i="5"/>
  <c r="D18" i="5"/>
  <c r="D19" i="5"/>
  <c r="D20" i="5"/>
  <c r="D21" i="5"/>
  <c r="D22" i="5"/>
  <c r="D23" i="5"/>
  <c r="D17" i="5"/>
  <c r="D8" i="5"/>
  <c r="D9" i="5"/>
  <c r="D10" i="5"/>
  <c r="D11" i="5"/>
  <c r="D12" i="5"/>
  <c r="D13" i="5"/>
  <c r="D14" i="5"/>
  <c r="D7" i="5"/>
  <c r="F42" i="5"/>
  <c r="E42" i="5"/>
  <c r="C42" i="5"/>
  <c r="B42" i="5"/>
  <c r="C36" i="5"/>
  <c r="D36" i="5"/>
  <c r="E36" i="5"/>
  <c r="F36" i="5"/>
  <c r="G36" i="5"/>
  <c r="B36" i="5"/>
  <c r="C25" i="5"/>
  <c r="E25" i="5"/>
  <c r="F25" i="5"/>
  <c r="G25" i="5"/>
  <c r="B25" i="5"/>
  <c r="C16" i="5"/>
  <c r="D16" i="5"/>
  <c r="E16" i="5"/>
  <c r="F16" i="5"/>
  <c r="B16" i="5"/>
  <c r="C6" i="5"/>
  <c r="D6" i="5"/>
  <c r="E6" i="5"/>
  <c r="F6" i="5"/>
  <c r="B6" i="5"/>
  <c r="C89" i="4"/>
  <c r="D89" i="4"/>
  <c r="E89" i="4"/>
  <c r="F89" i="4"/>
  <c r="G89" i="4"/>
  <c r="B89" i="4"/>
  <c r="G87" i="4"/>
  <c r="G85" i="4"/>
  <c r="G83" i="4"/>
  <c r="G81" i="4"/>
  <c r="G79" i="4"/>
  <c r="G77" i="4"/>
  <c r="G75" i="4"/>
  <c r="D87" i="4"/>
  <c r="D85" i="4"/>
  <c r="D83" i="4"/>
  <c r="D81" i="4"/>
  <c r="D79" i="4"/>
  <c r="D77" i="4"/>
  <c r="D75" i="4"/>
  <c r="G63" i="4"/>
  <c r="G64" i="4"/>
  <c r="G67" i="4" s="1"/>
  <c r="G65" i="4"/>
  <c r="G62" i="4"/>
  <c r="D63" i="4"/>
  <c r="D64" i="4"/>
  <c r="D65" i="4"/>
  <c r="D62" i="4"/>
  <c r="C67" i="4"/>
  <c r="D67" i="4"/>
  <c r="E67" i="4"/>
  <c r="F67" i="4"/>
  <c r="B67" i="4"/>
  <c r="G6" i="5" l="1"/>
  <c r="G42" i="5" s="1"/>
  <c r="D42" i="5"/>
  <c r="C53" i="4"/>
  <c r="D53" i="4"/>
  <c r="E53" i="4"/>
  <c r="F53" i="4"/>
  <c r="G53" i="4"/>
  <c r="B53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8" i="4"/>
  <c r="G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8" i="4"/>
  <c r="D7" i="4"/>
  <c r="G16" i="8"/>
  <c r="F16" i="8"/>
  <c r="E16" i="8"/>
  <c r="D16" i="8"/>
  <c r="C16" i="8"/>
  <c r="B16" i="8"/>
  <c r="G14" i="8"/>
  <c r="G12" i="8"/>
  <c r="G10" i="8"/>
  <c r="G8" i="8"/>
  <c r="G6" i="8"/>
  <c r="D14" i="8"/>
  <c r="D12" i="8"/>
  <c r="D10" i="8"/>
  <c r="D8" i="8"/>
  <c r="D6" i="8"/>
  <c r="G77" i="6"/>
  <c r="F77" i="6"/>
  <c r="E77" i="6"/>
  <c r="D77" i="6"/>
  <c r="C77" i="6"/>
  <c r="B77" i="6"/>
  <c r="G76" i="6"/>
  <c r="G71" i="6"/>
  <c r="G72" i="6"/>
  <c r="G73" i="6"/>
  <c r="G74" i="6"/>
  <c r="G75" i="6"/>
  <c r="G70" i="6"/>
  <c r="G69" i="6"/>
  <c r="D76" i="6"/>
  <c r="D71" i="6"/>
  <c r="D72" i="6"/>
  <c r="D73" i="6"/>
  <c r="D74" i="6"/>
  <c r="D75" i="6"/>
  <c r="D70" i="6"/>
  <c r="D69" i="6"/>
  <c r="F69" i="6"/>
  <c r="E69" i="6"/>
  <c r="C69" i="6"/>
  <c r="B69" i="6"/>
  <c r="G68" i="6"/>
  <c r="G67" i="6"/>
  <c r="G66" i="6"/>
  <c r="G65" i="6"/>
  <c r="D68" i="6"/>
  <c r="D67" i="6"/>
  <c r="D66" i="6"/>
  <c r="D65" i="6"/>
  <c r="F65" i="6"/>
  <c r="E65" i="6"/>
  <c r="C65" i="6"/>
  <c r="B65" i="6"/>
  <c r="G59" i="6"/>
  <c r="G60" i="6"/>
  <c r="G61" i="6"/>
  <c r="G62" i="6"/>
  <c r="G63" i="6"/>
  <c r="G64" i="6"/>
  <c r="G58" i="6"/>
  <c r="G57" i="6"/>
  <c r="D64" i="6"/>
  <c r="D63" i="6"/>
  <c r="D62" i="6"/>
  <c r="D61" i="6"/>
  <c r="D60" i="6"/>
  <c r="D59" i="6"/>
  <c r="D58" i="6"/>
  <c r="D57" i="6"/>
  <c r="F57" i="6"/>
  <c r="E57" i="6"/>
  <c r="C57" i="6"/>
  <c r="B57" i="6"/>
  <c r="G56" i="6"/>
  <c r="G55" i="6"/>
  <c r="G54" i="6"/>
  <c r="G53" i="6"/>
  <c r="D55" i="6"/>
  <c r="D56" i="6"/>
  <c r="D54" i="6"/>
  <c r="D53" i="6"/>
  <c r="F53" i="6"/>
  <c r="E53" i="6"/>
  <c r="C53" i="6"/>
  <c r="B53" i="6"/>
  <c r="G52" i="6"/>
  <c r="G51" i="6"/>
  <c r="G50" i="6"/>
  <c r="G49" i="6"/>
  <c r="G48" i="6"/>
  <c r="G47" i="6"/>
  <c r="G46" i="6"/>
  <c r="G45" i="6"/>
  <c r="G44" i="6"/>
  <c r="G43" i="6"/>
  <c r="D52" i="6"/>
  <c r="D51" i="6"/>
  <c r="D50" i="6"/>
  <c r="D49" i="6"/>
  <c r="D48" i="6"/>
  <c r="D47" i="6"/>
  <c r="D46" i="6"/>
  <c r="D45" i="6"/>
  <c r="D44" i="6"/>
  <c r="D43" i="6"/>
  <c r="F43" i="6"/>
  <c r="E43" i="6"/>
  <c r="C43" i="6"/>
  <c r="B43" i="6"/>
  <c r="G35" i="6"/>
  <c r="G36" i="6"/>
  <c r="G37" i="6"/>
  <c r="G38" i="6"/>
  <c r="G39" i="6"/>
  <c r="G40" i="6"/>
  <c r="G41" i="6"/>
  <c r="G42" i="6"/>
  <c r="G34" i="6"/>
  <c r="G33" i="6"/>
  <c r="G23" i="6"/>
  <c r="D42" i="6"/>
  <c r="D41" i="6"/>
  <c r="D40" i="6"/>
  <c r="D39" i="6"/>
  <c r="D38" i="6"/>
  <c r="D37" i="6"/>
  <c r="D36" i="6"/>
  <c r="D35" i="6"/>
  <c r="D34" i="6"/>
  <c r="D33" i="6"/>
  <c r="F33" i="6"/>
  <c r="E33" i="6"/>
  <c r="C33" i="6"/>
  <c r="B33" i="6"/>
  <c r="G32" i="6"/>
  <c r="G31" i="6"/>
  <c r="G30" i="6"/>
  <c r="G29" i="6"/>
  <c r="G28" i="6"/>
  <c r="G27" i="6"/>
  <c r="G26" i="6"/>
  <c r="G25" i="6"/>
  <c r="G24" i="6"/>
  <c r="F23" i="6"/>
  <c r="E23" i="6"/>
  <c r="D25" i="6"/>
  <c r="D26" i="6"/>
  <c r="D27" i="6"/>
  <c r="D28" i="6"/>
  <c r="D29" i="6"/>
  <c r="D30" i="6"/>
  <c r="D31" i="6"/>
  <c r="D32" i="6"/>
  <c r="D24" i="6"/>
  <c r="D23" i="6"/>
  <c r="C23" i="6"/>
  <c r="B23" i="6"/>
  <c r="C13" i="6"/>
  <c r="B13" i="6"/>
  <c r="F13" i="6"/>
  <c r="E13" i="6"/>
  <c r="D15" i="6"/>
  <c r="D16" i="6"/>
  <c r="G16" i="6" s="1"/>
  <c r="D17" i="6"/>
  <c r="D18" i="6"/>
  <c r="G18" i="6" s="1"/>
  <c r="D19" i="6"/>
  <c r="D20" i="6"/>
  <c r="G20" i="6" s="1"/>
  <c r="D21" i="6"/>
  <c r="D22" i="6"/>
  <c r="G22" i="6" s="1"/>
  <c r="D14" i="6"/>
  <c r="D13" i="6"/>
  <c r="G13" i="6" s="1"/>
  <c r="G15" i="6"/>
  <c r="G17" i="6"/>
  <c r="G19" i="6"/>
  <c r="G21" i="6"/>
  <c r="G14" i="6"/>
  <c r="G7" i="6"/>
  <c r="G8" i="6"/>
  <c r="G9" i="6"/>
  <c r="G10" i="6"/>
  <c r="G11" i="6"/>
  <c r="G12" i="6"/>
  <c r="G6" i="6"/>
  <c r="G5" i="6"/>
  <c r="D6" i="6"/>
  <c r="D7" i="6"/>
  <c r="D8" i="6"/>
  <c r="D9" i="6"/>
  <c r="D10" i="6"/>
  <c r="D11" i="6"/>
  <c r="D12" i="6"/>
  <c r="D5" i="6"/>
  <c r="F5" i="6"/>
  <c r="E5" i="6"/>
  <c r="C5" i="6"/>
  <c r="B5" i="6"/>
</calcChain>
</file>

<file path=xl/sharedStrings.xml><?xml version="1.0" encoding="utf-8"?>
<sst xmlns="http://schemas.openxmlformats.org/spreadsheetml/2006/main" count="241" uniqueCount="180">
  <si>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</si>
  <si>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</si>
  <si>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</si>
  <si>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</si>
  <si>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</si>
  <si>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</si>
  <si>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</si>
  <si>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</si>
  <si>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</si>
  <si>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</si>
  <si>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</si>
  <si>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</si>
  <si>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</si>
  <si>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</si>
  <si>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</si>
  <si>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</si>
  <si>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</si>
  <si>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</si>
  <si>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</si>
  <si>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</si>
  <si>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</si>
  <si>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</si>
  <si>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</si>
  <si>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</si>
  <si>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</si>
  <si>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</si>
  <si>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</si>
  <si>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</si>
  <si>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</si>
  <si>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</si>
  <si>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</si>
  <si>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</si>
  <si>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</si>
  <si>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</si>
  <si>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</si>
  <si>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</si>
  <si>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</si>
  <si>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</si>
  <si>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</si>
  <si>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</si>
  <si>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</si>
  <si>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</si>
  <si>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</si>
  <si>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</si>
  <si>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</si>
  <si>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</si>
  <si>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</si>
  <si>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</si>
  <si>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</si>
  <si>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</si>
  <si>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</si>
  <si>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</si>
  <si>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</si>
  <si>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</si>
  <si>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</si>
  <si>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</si>
  <si>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</si>
  <si>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</si>
  <si>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</si>
  <si>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</si>
  <si>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</si>
  <si>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</si>
  <si>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</si>
  <si>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</si>
  <si>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</si>
  <si>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</si>
  <si>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</si>
  <si>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</si>
  <si>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</si>
  <si>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</si>
  <si>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</si>
  <si>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</si>
  <si>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</si>
  <si>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</si>
  <si>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</si>
  <si>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</si>
  <si>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</si>
  <si>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</si>
  <si>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</si>
  <si>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</si>
  <si>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</si>
  <si>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</si>
  <si>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</si>
  <si>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</si>
  <si>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</si>
  <si>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</si>
  <si>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</si>
  <si>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</si>
  <si>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</si>
  <si>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</si>
  <si>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</si>
  <si>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</si>
  <si>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</si>
  <si>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</si>
  <si>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</si>
  <si>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</si>
  <si>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</si>
  <si>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</si>
  <si>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</si>
  <si>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</si>
  <si>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</si>
  <si>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</si>
  <si>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</si>
  <si>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</si>
  <si>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</si>
  <si>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</si>
  <si>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</si>
  <si>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</si>
  <si>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</si>
  <si>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</si>
  <si>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</si>
  <si>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</si>
  <si>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</si>
  <si>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</si>
  <si>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</si>
  <si>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</si>
  <si>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</si>
  <si>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</si>
  <si>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</si>
  <si>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</si>
  <si>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</si>
  <si>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</si>
  <si>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</si>
  <si>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</si>
  <si>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</si>
  <si>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</si>
  <si>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</si>
  <si>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</si>
  <si>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Municipio Dolores Hidalgo CIN
Estado Analítico del Ejercicio del Presupuesto de Egresos
Clasificación por Objeto del Gasto (Capítulo y Concepto)
Del 1 de Enero al 31 de Marzo de 2023</t>
  </si>
  <si>
    <t>“Bajo protesta de decir verdad declaramos que los Estados Financieros y sus notas, son razonablemente correctos y son responsabilidad del emisor”</t>
  </si>
  <si>
    <t>Municipio Dolores Hidalgo CIN
Estado Analítico del Ejercicio del Presupuesto de Egresos
Clasificación Económica (por Tipo de Gasto)
Del 1 de Enero al 31 de Marzo de 2023</t>
  </si>
  <si>
    <t>Municipio Dolores Hidalgo CIN
Estado Analítico del Ejercicio del Presupuesto de Egresos
Clasificación Administrativa
Del 1 de Enero al 31 de Marzo de 2023</t>
  </si>
  <si>
    <t>31111M120010000 H. AYUNTAMIENTO</t>
  </si>
  <si>
    <t>31111M120020100 SECRETARIA PARTICULAR</t>
  </si>
  <si>
    <t>31111M120020200 JEFATURA DE GABINETE</t>
  </si>
  <si>
    <t>31111M120020300 DESARROLLO INSTITUCIONAL</t>
  </si>
  <si>
    <t>31111M120020400 PLAN Y VINC</t>
  </si>
  <si>
    <t>31111M120020500 COORD DE COM SOCIAL</t>
  </si>
  <si>
    <t>31111M120020600 GIRAS Y EVENTOS</t>
  </si>
  <si>
    <t>31111M120040000 SEC DEL AYUNTAMIENTO</t>
  </si>
  <si>
    <t>31111M120040100 JURIDICO</t>
  </si>
  <si>
    <t>31111M120040200 ARCHIVO GENERAL</t>
  </si>
  <si>
    <t>31111M120040300 PROTECCION CIVIL</t>
  </si>
  <si>
    <t>31111M120040400 DERECHOS HUMANOS</t>
  </si>
  <si>
    <t>31111M120050000 DES SOCIAL Y HUMANO</t>
  </si>
  <si>
    <t>31111M120050100 DES SOCIAL URBANO</t>
  </si>
  <si>
    <t>31111M120050200 DES RURAL Y AGROALIM</t>
  </si>
  <si>
    <t>31111M120060000 TESORERIA MUNICIPAL</t>
  </si>
  <si>
    <t>31111M120060100 INGRESOS</t>
  </si>
  <si>
    <t>31111M120060200 FISCALIZACION</t>
  </si>
  <si>
    <t>31111M120060300 RECURSOS HUMANOS</t>
  </si>
  <si>
    <t>31111M120060400 EGRESOS</t>
  </si>
  <si>
    <t>31111M120060500 CATASTRO</t>
  </si>
  <si>
    <t>31111M120070100 SEGURIDAD PUBLICA</t>
  </si>
  <si>
    <t>31111M120070200 TRANSITO Y VIALIDAD</t>
  </si>
  <si>
    <t>31111M120080000 OFICIALIA MAYOR</t>
  </si>
  <si>
    <t>31111M120100000 DES ECONOM Y SUSTENTABLE</t>
  </si>
  <si>
    <t>31111M120110000 EDUCACION Y CULTURA</t>
  </si>
  <si>
    <t>31111M120110100 CASA DE LA CULTURA</t>
  </si>
  <si>
    <t>31111M120200000 INF Y CONECTIVIDAD</t>
  </si>
  <si>
    <t>31111M120210000 TURISMO, PAT HIST Y CULT</t>
  </si>
  <si>
    <t>31111M120230000 PROV SAL Y ECONOMICAS</t>
  </si>
  <si>
    <t>31111M120270000 CONTRALORIA MUNICIP</t>
  </si>
  <si>
    <t>31111M120290000 EROGACIONES NO SECTO</t>
  </si>
  <si>
    <t>31111M120330000 INSTANCIA DE LA MUJER</t>
  </si>
  <si>
    <t>31111M120340000 UNID TRANSPARENCIA</t>
  </si>
  <si>
    <t>31111M120350000 DR GRAL DE SERVICIOS MUN</t>
  </si>
  <si>
    <t>31111M120350100 RASTRO MUNICIPAL</t>
  </si>
  <si>
    <t>31111M120350200 ALUMBRADO PUBLICO</t>
  </si>
  <si>
    <t>31111M120350300 PANTEON MUNICIPAL</t>
  </si>
  <si>
    <t>31111M120350400 CENTRO ANTIRRABICO</t>
  </si>
  <si>
    <t>31111M120360000 PROTECCION AL AMBIEN</t>
  </si>
  <si>
    <t>31111M120370000 MAQUINARIA</t>
  </si>
  <si>
    <t>31111M120380000 MANTENIMIENTO URBANO</t>
  </si>
  <si>
    <t>31111M120900100 DIF MUNICIPAL</t>
  </si>
  <si>
    <t>31111M120900200 COMISION MUNICIPAL DEL D</t>
  </si>
  <si>
    <t>31111M120320000 DES URBA Y ORDEN ECO</t>
  </si>
  <si>
    <t>Municipio Dolores Hidalgo CIN
Estado Analítico del Ejercicio del Presupuesto de Egresos
Clasificación Administrativa (Poderes)
Del 1 de Enero al 31 de Marzo de 2023</t>
  </si>
  <si>
    <t>Municipio Dolores Hidalgo CIN
Estado Analítico del Ejercicio del Presupuesto de Egresos
Clasificación Administrativa (Sector Paraestatal)
Del 1 de Enero al 31 de Marzo de 2023</t>
  </si>
  <si>
    <t>Municipio Dolores Hidalgo CIN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</si>
</sst>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0" fontId="7" fillId="2" borderId="12" xfId="9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7" fillId="0" borderId="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" fillId="0" borderId="4" xfId="0" applyFont="1" applyFill="1" applyBorder="1" applyAlignment="1" applyProtection="1">
      <alignment horizontal="left" indent="1"/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7" fillId="0" borderId="7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84" t="s">
        <v>128</v>
      </c>
      <c r="B1" s="84"/>
      <c r="C1" s="84"/>
      <c r="D1" s="84"/>
      <c r="E1" s="84"/>
      <c r="F1" s="84"/>
      <c r="G1" s="85"/>
    </row>
    <row r="2" spans="1:7" x14ac:dyDescent="0.2">
      <c r="A2" s="21"/>
      <c r="B2" s="24" t="s">
        <v>0</v>
      </c>
      <c r="C2" s="25"/>
      <c r="D2" s="25"/>
      <c r="E2" s="25"/>
      <c r="F2" s="26"/>
      <c r="G2" s="82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3"/>
    </row>
    <row r="4" spans="1:7" x14ac:dyDescent="0.2">
      <c r="A4" s="23"/>
      <c r="B4" s="4">
        <v>1</v>
      </c>
      <c r="C4" s="4">
        <v>2</v>
      </c>
      <c r="D4" s="39" t="s">
        <v>8</v>
      </c>
      <c r="E4" s="4">
        <v>4</v>
      </c>
      <c r="F4" s="4">
        <v>5</v>
      </c>
      <c r="G4" s="4" t="s">
        <v>9</v>
      </c>
    </row>
    <row r="5" spans="1:7" x14ac:dyDescent="0.2">
      <c r="A5" s="38" t="s">
        <v>10</v>
      </c>
      <c r="B5" s="45">
        <f>SUM(B6:B12)</f>
        <v>194125600.84</v>
      </c>
      <c r="C5" s="43">
        <f>SUM(C6:C12)</f>
        <v>1768512.5799999998</v>
      </c>
      <c r="D5" s="45">
        <f>B5+C5</f>
        <v>195894113.42000002</v>
      </c>
      <c r="E5" s="41">
        <f>SUM(E6:E12)</f>
        <v>46551495.879999995</v>
      </c>
      <c r="F5" s="45">
        <f>SUM(F6:F12)</f>
        <v>46551495.879999995</v>
      </c>
      <c r="G5" s="45">
        <f>D5-E5</f>
        <v>149342617.54000002</v>
      </c>
    </row>
    <row r="6" spans="1:7" x14ac:dyDescent="0.2">
      <c r="A6" s="35" t="s">
        <v>11</v>
      </c>
      <c r="B6" s="44">
        <v>125720235</v>
      </c>
      <c r="C6" s="42">
        <v>0</v>
      </c>
      <c r="D6" s="44">
        <f t="shared" ref="D6:D71" si="0">B6+C6</f>
        <v>125720235</v>
      </c>
      <c r="E6" s="40">
        <v>32564191</v>
      </c>
      <c r="F6" s="44">
        <v>32564191</v>
      </c>
      <c r="G6" s="44">
        <f>D6-E6</f>
        <v>93156044</v>
      </c>
    </row>
    <row r="7" spans="1:7" x14ac:dyDescent="0.2">
      <c r="A7" s="35" t="s">
        <v>12</v>
      </c>
      <c r="B7" s="44">
        <v>508080</v>
      </c>
      <c r="C7" s="42">
        <v>0</v>
      </c>
      <c r="D7" s="44">
        <f t="shared" si="0"/>
        <v>508080</v>
      </c>
      <c r="E7" s="40">
        <v>135024</v>
      </c>
      <c r="F7" s="44">
        <v>135024</v>
      </c>
      <c r="G7" s="44">
        <f t="shared" ref="G7:G71" si="1">D7-E7</f>
        <v>373056</v>
      </c>
    </row>
    <row r="8" spans="1:7" x14ac:dyDescent="0.2">
      <c r="A8" s="35" t="s">
        <v>13</v>
      </c>
      <c r="B8" s="44">
        <v>22322820.440000001</v>
      </c>
      <c r="C8" s="42">
        <v>388761.69</v>
      </c>
      <c r="D8" s="44">
        <f t="shared" si="0"/>
        <v>22711582.130000003</v>
      </c>
      <c r="E8" s="40">
        <v>1686200.25</v>
      </c>
      <c r="F8" s="44">
        <v>1686200.25</v>
      </c>
      <c r="G8" s="44">
        <f t="shared" si="1"/>
        <v>21025381.880000003</v>
      </c>
    </row>
    <row r="9" spans="1:7" x14ac:dyDescent="0.2">
      <c r="A9" s="35" t="s">
        <v>14</v>
      </c>
      <c r="B9" s="44">
        <v>15568407.779999999</v>
      </c>
      <c r="C9" s="42">
        <v>1335000.8899999999</v>
      </c>
      <c r="D9" s="44">
        <f t="shared" si="0"/>
        <v>16903408.669999998</v>
      </c>
      <c r="E9" s="40">
        <v>4303126.5199999996</v>
      </c>
      <c r="F9" s="44">
        <v>4303126.5199999996</v>
      </c>
      <c r="G9" s="44">
        <f t="shared" si="1"/>
        <v>12600282.149999999</v>
      </c>
    </row>
    <row r="10" spans="1:7" x14ac:dyDescent="0.2">
      <c r="A10" s="35" t="s">
        <v>15</v>
      </c>
      <c r="B10" s="44">
        <v>28756057.620000001</v>
      </c>
      <c r="C10" s="42">
        <v>0</v>
      </c>
      <c r="D10" s="44">
        <f t="shared" si="0"/>
        <v>28756057.620000001</v>
      </c>
      <c r="E10" s="40">
        <v>7862954.1100000003</v>
      </c>
      <c r="F10" s="44">
        <v>7862954.1100000003</v>
      </c>
      <c r="G10" s="44">
        <f t="shared" si="1"/>
        <v>20893103.510000002</v>
      </c>
    </row>
    <row r="11" spans="1:7" x14ac:dyDescent="0.2">
      <c r="A11" s="35" t="s">
        <v>16</v>
      </c>
      <c r="B11" s="44">
        <v>0</v>
      </c>
      <c r="C11" s="42">
        <v>44750</v>
      </c>
      <c r="D11" s="44">
        <f t="shared" si="0"/>
        <v>44750</v>
      </c>
      <c r="E11" s="40">
        <v>0</v>
      </c>
      <c r="F11" s="44">
        <v>0</v>
      </c>
      <c r="G11" s="44">
        <f t="shared" si="1"/>
        <v>44750</v>
      </c>
    </row>
    <row r="12" spans="1:7" x14ac:dyDescent="0.2">
      <c r="A12" s="35" t="s">
        <v>17</v>
      </c>
      <c r="B12" s="44">
        <v>1250000</v>
      </c>
      <c r="C12" s="42">
        <v>0</v>
      </c>
      <c r="D12" s="44">
        <f t="shared" si="0"/>
        <v>1250000</v>
      </c>
      <c r="E12" s="40">
        <v>0</v>
      </c>
      <c r="F12" s="42">
        <v>0</v>
      </c>
      <c r="G12" s="44">
        <f t="shared" si="1"/>
        <v>1250000</v>
      </c>
    </row>
    <row r="13" spans="1:7" x14ac:dyDescent="0.2">
      <c r="A13" s="38" t="s">
        <v>125</v>
      </c>
      <c r="B13" s="46">
        <f>SUM(B14:B22)</f>
        <v>29533475.43</v>
      </c>
      <c r="C13" s="46">
        <f>SUM(C14:C22)</f>
        <v>2782373.26</v>
      </c>
      <c r="D13" s="46">
        <f>B13+C13</f>
        <v>32315848.689999998</v>
      </c>
      <c r="E13" s="46">
        <f>SUM(E14:E22)</f>
        <v>7997763.8799999999</v>
      </c>
      <c r="F13" s="46">
        <f>SUM(F14:F22)</f>
        <v>7997763.8799999999</v>
      </c>
      <c r="G13" s="46">
        <f>D13-E13</f>
        <v>24318084.809999999</v>
      </c>
    </row>
    <row r="14" spans="1:7" x14ac:dyDescent="0.2">
      <c r="A14" s="35" t="s">
        <v>18</v>
      </c>
      <c r="B14" s="44">
        <v>2319490</v>
      </c>
      <c r="C14" s="44">
        <v>34321.440000000002</v>
      </c>
      <c r="D14" s="44">
        <f t="shared" si="0"/>
        <v>2353811.44</v>
      </c>
      <c r="E14" s="44">
        <v>478466</v>
      </c>
      <c r="F14" s="44">
        <v>478466</v>
      </c>
      <c r="G14" s="44">
        <f t="shared" si="1"/>
        <v>1875345.44</v>
      </c>
    </row>
    <row r="15" spans="1:7" x14ac:dyDescent="0.2">
      <c r="A15" s="35" t="s">
        <v>19</v>
      </c>
      <c r="B15" s="44">
        <v>18000</v>
      </c>
      <c r="C15" s="44">
        <v>0</v>
      </c>
      <c r="D15" s="44">
        <f t="shared" si="0"/>
        <v>18000</v>
      </c>
      <c r="E15" s="44">
        <v>0</v>
      </c>
      <c r="F15" s="44">
        <v>0</v>
      </c>
      <c r="G15" s="44">
        <f t="shared" si="1"/>
        <v>18000</v>
      </c>
    </row>
    <row r="16" spans="1:7" x14ac:dyDescent="0.2">
      <c r="A16" s="35" t="s">
        <v>20</v>
      </c>
      <c r="B16" s="44">
        <v>0</v>
      </c>
      <c r="C16" s="44">
        <v>0</v>
      </c>
      <c r="D16" s="44">
        <f t="shared" si="0"/>
        <v>0</v>
      </c>
      <c r="E16" s="44">
        <v>0</v>
      </c>
      <c r="F16" s="44">
        <v>0</v>
      </c>
      <c r="G16" s="44">
        <f t="shared" si="1"/>
        <v>0</v>
      </c>
    </row>
    <row r="17" spans="1:7" x14ac:dyDescent="0.2">
      <c r="A17" s="35" t="s">
        <v>21</v>
      </c>
      <c r="B17" s="44">
        <v>825000</v>
      </c>
      <c r="C17" s="44">
        <v>2205450</v>
      </c>
      <c r="D17" s="44">
        <f t="shared" si="0"/>
        <v>3030450</v>
      </c>
      <c r="E17" s="44">
        <v>435327.52</v>
      </c>
      <c r="F17" s="44">
        <v>435327.52</v>
      </c>
      <c r="G17" s="44">
        <f t="shared" si="1"/>
        <v>2595122.48</v>
      </c>
    </row>
    <row r="18" spans="1:7" x14ac:dyDescent="0.2">
      <c r="A18" s="35" t="s">
        <v>22</v>
      </c>
      <c r="B18" s="44">
        <v>255000</v>
      </c>
      <c r="C18" s="44">
        <v>0</v>
      </c>
      <c r="D18" s="44">
        <f t="shared" si="0"/>
        <v>255000</v>
      </c>
      <c r="E18" s="44">
        <v>21520</v>
      </c>
      <c r="F18" s="44">
        <v>21520</v>
      </c>
      <c r="G18" s="44">
        <f t="shared" si="1"/>
        <v>233480</v>
      </c>
    </row>
    <row r="19" spans="1:7" x14ac:dyDescent="0.2">
      <c r="A19" s="35" t="s">
        <v>23</v>
      </c>
      <c r="B19" s="44">
        <v>17569500</v>
      </c>
      <c r="C19" s="44">
        <v>307.39999999999998</v>
      </c>
      <c r="D19" s="44">
        <f t="shared" si="0"/>
        <v>17569807.399999999</v>
      </c>
      <c r="E19" s="44">
        <v>5980869.9000000004</v>
      </c>
      <c r="F19" s="44">
        <v>5980869.9000000004</v>
      </c>
      <c r="G19" s="44">
        <f t="shared" si="1"/>
        <v>11588937.499999998</v>
      </c>
    </row>
    <row r="20" spans="1:7" x14ac:dyDescent="0.2">
      <c r="A20" s="35" t="s">
        <v>24</v>
      </c>
      <c r="B20" s="44">
        <v>2480085.4300000002</v>
      </c>
      <c r="C20" s="44">
        <v>8000</v>
      </c>
      <c r="D20" s="44">
        <f t="shared" si="0"/>
        <v>2488085.4300000002</v>
      </c>
      <c r="E20" s="44">
        <v>0</v>
      </c>
      <c r="F20" s="44">
        <v>0</v>
      </c>
      <c r="G20" s="44">
        <f t="shared" si="1"/>
        <v>2488085.4300000002</v>
      </c>
    </row>
    <row r="21" spans="1:7" x14ac:dyDescent="0.2">
      <c r="A21" s="35" t="s">
        <v>25</v>
      </c>
      <c r="B21" s="44">
        <v>845000</v>
      </c>
      <c r="C21" s="44">
        <v>-220000</v>
      </c>
      <c r="D21" s="44">
        <f t="shared" si="0"/>
        <v>625000</v>
      </c>
      <c r="E21" s="44">
        <v>221739.09</v>
      </c>
      <c r="F21" s="44">
        <v>221739.09</v>
      </c>
      <c r="G21" s="44">
        <f t="shared" si="1"/>
        <v>403260.91000000003</v>
      </c>
    </row>
    <row r="22" spans="1:7" x14ac:dyDescent="0.2">
      <c r="A22" s="35" t="s">
        <v>26</v>
      </c>
      <c r="B22" s="44">
        <v>5221400</v>
      </c>
      <c r="C22" s="44">
        <v>754294.42</v>
      </c>
      <c r="D22" s="44">
        <f t="shared" si="0"/>
        <v>5975694.4199999999</v>
      </c>
      <c r="E22" s="44">
        <v>859841.37</v>
      </c>
      <c r="F22" s="44">
        <v>859841.37</v>
      </c>
      <c r="G22" s="44">
        <f t="shared" si="1"/>
        <v>5115853.05</v>
      </c>
    </row>
    <row r="23" spans="1:7" x14ac:dyDescent="0.2">
      <c r="A23" s="38" t="s">
        <v>27</v>
      </c>
      <c r="B23" s="46">
        <f>SUM(B24:B32)</f>
        <v>65765650.789999999</v>
      </c>
      <c r="C23" s="46">
        <f>SUM(C24:C32)</f>
        <v>33426831.159999996</v>
      </c>
      <c r="D23" s="46">
        <f>B23+C23</f>
        <v>99192481.949999988</v>
      </c>
      <c r="E23" s="46">
        <f>SUM(E24:E32)</f>
        <v>24718410.770000003</v>
      </c>
      <c r="F23" s="46">
        <f>SUM(F24:F32)</f>
        <v>24728410.770000003</v>
      </c>
      <c r="G23" s="46">
        <f>D23-E23</f>
        <v>74474071.179999977</v>
      </c>
    </row>
    <row r="24" spans="1:7" x14ac:dyDescent="0.2">
      <c r="A24" s="35" t="s">
        <v>28</v>
      </c>
      <c r="B24" s="44">
        <v>22837500</v>
      </c>
      <c r="C24" s="44">
        <v>25892644.449999999</v>
      </c>
      <c r="D24" s="44">
        <f t="shared" si="0"/>
        <v>48730144.450000003</v>
      </c>
      <c r="E24" s="44">
        <v>17610514.359999999</v>
      </c>
      <c r="F24" s="44">
        <v>17610514.359999999</v>
      </c>
      <c r="G24" s="44">
        <f t="shared" si="1"/>
        <v>31119630.090000004</v>
      </c>
    </row>
    <row r="25" spans="1:7" x14ac:dyDescent="0.2">
      <c r="A25" s="35" t="s">
        <v>29</v>
      </c>
      <c r="B25" s="44">
        <v>3962165.66</v>
      </c>
      <c r="C25" s="44">
        <v>150000</v>
      </c>
      <c r="D25" s="44">
        <f t="shared" si="0"/>
        <v>4112165.66</v>
      </c>
      <c r="E25" s="44">
        <v>881027.38</v>
      </c>
      <c r="F25" s="44">
        <v>881027.38</v>
      </c>
      <c r="G25" s="44">
        <f t="shared" si="1"/>
        <v>3231138.2800000003</v>
      </c>
    </row>
    <row r="26" spans="1:7" x14ac:dyDescent="0.2">
      <c r="A26" s="35" t="s">
        <v>30</v>
      </c>
      <c r="B26" s="44">
        <v>1840520</v>
      </c>
      <c r="C26" s="44">
        <v>417500</v>
      </c>
      <c r="D26" s="44">
        <f t="shared" si="0"/>
        <v>2258020</v>
      </c>
      <c r="E26" s="44">
        <v>378996</v>
      </c>
      <c r="F26" s="44">
        <v>378996</v>
      </c>
      <c r="G26" s="44">
        <f t="shared" si="1"/>
        <v>1879024</v>
      </c>
    </row>
    <row r="27" spans="1:7" x14ac:dyDescent="0.2">
      <c r="A27" s="35" t="s">
        <v>31</v>
      </c>
      <c r="B27" s="44">
        <v>1761300</v>
      </c>
      <c r="C27" s="44">
        <v>274928.59999999998</v>
      </c>
      <c r="D27" s="44">
        <f t="shared" si="0"/>
        <v>2036228.6</v>
      </c>
      <c r="E27" s="44">
        <v>420081</v>
      </c>
      <c r="F27" s="44">
        <v>420081</v>
      </c>
      <c r="G27" s="44">
        <f t="shared" si="1"/>
        <v>1616147.6</v>
      </c>
    </row>
    <row r="28" spans="1:7" x14ac:dyDescent="0.2">
      <c r="A28" s="35" t="s">
        <v>32</v>
      </c>
      <c r="B28" s="44">
        <v>5709000</v>
      </c>
      <c r="C28" s="44">
        <v>2201164.56</v>
      </c>
      <c r="D28" s="44">
        <f t="shared" si="0"/>
        <v>7910164.5600000005</v>
      </c>
      <c r="E28" s="44">
        <v>1837517.62</v>
      </c>
      <c r="F28" s="44">
        <v>1837517.62</v>
      </c>
      <c r="G28" s="44">
        <f t="shared" si="1"/>
        <v>6072646.9400000004</v>
      </c>
    </row>
    <row r="29" spans="1:7" x14ac:dyDescent="0.2">
      <c r="A29" s="35" t="s">
        <v>33</v>
      </c>
      <c r="B29" s="44">
        <v>2000000</v>
      </c>
      <c r="C29" s="44">
        <v>0</v>
      </c>
      <c r="D29" s="44">
        <f t="shared" si="0"/>
        <v>2000000</v>
      </c>
      <c r="E29" s="44">
        <v>97292</v>
      </c>
      <c r="F29" s="44">
        <v>97292</v>
      </c>
      <c r="G29" s="44">
        <f t="shared" si="1"/>
        <v>1902708</v>
      </c>
    </row>
    <row r="30" spans="1:7" x14ac:dyDescent="0.2">
      <c r="A30" s="35" t="s">
        <v>34</v>
      </c>
      <c r="B30" s="44">
        <v>285500</v>
      </c>
      <c r="C30" s="44">
        <v>170573.06</v>
      </c>
      <c r="D30" s="44">
        <f t="shared" si="0"/>
        <v>456073.06</v>
      </c>
      <c r="E30" s="44">
        <v>181057.12</v>
      </c>
      <c r="F30" s="44">
        <v>181057.12</v>
      </c>
      <c r="G30" s="44">
        <f t="shared" si="1"/>
        <v>275015.94</v>
      </c>
    </row>
    <row r="31" spans="1:7" x14ac:dyDescent="0.2">
      <c r="A31" s="35" t="s">
        <v>35</v>
      </c>
      <c r="B31" s="44">
        <v>21439500</v>
      </c>
      <c r="C31" s="44">
        <v>792053.49</v>
      </c>
      <c r="D31" s="44">
        <f t="shared" si="0"/>
        <v>22231553.489999998</v>
      </c>
      <c r="E31" s="44">
        <v>1378015.21</v>
      </c>
      <c r="F31" s="44">
        <v>1388015.21</v>
      </c>
      <c r="G31" s="44">
        <f t="shared" si="1"/>
        <v>20853538.279999997</v>
      </c>
    </row>
    <row r="32" spans="1:7" x14ac:dyDescent="0.2">
      <c r="A32" s="35" t="s">
        <v>36</v>
      </c>
      <c r="B32" s="44">
        <v>5930165.1299999999</v>
      </c>
      <c r="C32" s="44">
        <v>3527967</v>
      </c>
      <c r="D32" s="44">
        <f t="shared" si="0"/>
        <v>9458132.129999999</v>
      </c>
      <c r="E32" s="44">
        <v>1933910.08</v>
      </c>
      <c r="F32" s="44">
        <v>1933910.08</v>
      </c>
      <c r="G32" s="44">
        <f t="shared" si="1"/>
        <v>7524222.0499999989</v>
      </c>
    </row>
    <row r="33" spans="1:7" x14ac:dyDescent="0.2">
      <c r="A33" s="38" t="s">
        <v>126</v>
      </c>
      <c r="B33" s="46">
        <f>SUM(B34:B42)</f>
        <v>60557182.460000008</v>
      </c>
      <c r="C33" s="46">
        <f>SUM(C34:C42)</f>
        <v>1623932.0300000003</v>
      </c>
      <c r="D33" s="46">
        <f>B33+C33</f>
        <v>62181114.49000001</v>
      </c>
      <c r="E33" s="46">
        <f>SUM(E34:E42)</f>
        <v>15071440.32</v>
      </c>
      <c r="F33" s="46">
        <f>SUM(F34:F42)</f>
        <v>15224544.32</v>
      </c>
      <c r="G33" s="46">
        <f>D33-E33</f>
        <v>47109674.170000009</v>
      </c>
    </row>
    <row r="34" spans="1:7" x14ac:dyDescent="0.2">
      <c r="A34" s="35" t="s">
        <v>37</v>
      </c>
      <c r="B34" s="44">
        <v>29108000.34</v>
      </c>
      <c r="C34" s="44">
        <v>0</v>
      </c>
      <c r="D34" s="44">
        <f t="shared" si="0"/>
        <v>29108000.34</v>
      </c>
      <c r="E34" s="44">
        <v>7281000.6100000003</v>
      </c>
      <c r="F34" s="44">
        <v>7281000.6100000003</v>
      </c>
      <c r="G34" s="44">
        <f t="shared" si="1"/>
        <v>21826999.73</v>
      </c>
    </row>
    <row r="35" spans="1:7" x14ac:dyDescent="0.2">
      <c r="A35" s="35" t="s">
        <v>38</v>
      </c>
      <c r="B35" s="44">
        <v>0</v>
      </c>
      <c r="C35" s="44">
        <v>0</v>
      </c>
      <c r="D35" s="44">
        <f t="shared" si="0"/>
        <v>0</v>
      </c>
      <c r="E35" s="44">
        <v>0</v>
      </c>
      <c r="F35" s="44">
        <v>0</v>
      </c>
      <c r="G35" s="44">
        <f t="shared" si="1"/>
        <v>0</v>
      </c>
    </row>
    <row r="36" spans="1:7" x14ac:dyDescent="0.2">
      <c r="A36" s="35" t="s">
        <v>39</v>
      </c>
      <c r="B36" s="44">
        <v>0</v>
      </c>
      <c r="C36" s="44">
        <v>0</v>
      </c>
      <c r="D36" s="44">
        <f t="shared" si="0"/>
        <v>0</v>
      </c>
      <c r="E36" s="44">
        <v>0</v>
      </c>
      <c r="F36" s="44">
        <v>153104</v>
      </c>
      <c r="G36" s="44">
        <f t="shared" si="1"/>
        <v>0</v>
      </c>
    </row>
    <row r="37" spans="1:7" x14ac:dyDescent="0.2">
      <c r="A37" s="35" t="s">
        <v>40</v>
      </c>
      <c r="B37" s="44">
        <v>7547510</v>
      </c>
      <c r="C37" s="44">
        <v>1092808.8500000001</v>
      </c>
      <c r="D37" s="44">
        <f t="shared" si="0"/>
        <v>8640318.8499999996</v>
      </c>
      <c r="E37" s="44">
        <v>2056371.23</v>
      </c>
      <c r="F37" s="44">
        <v>2056371.23</v>
      </c>
      <c r="G37" s="44">
        <f t="shared" si="1"/>
        <v>6583947.6199999992</v>
      </c>
    </row>
    <row r="38" spans="1:7" x14ac:dyDescent="0.2">
      <c r="A38" s="35" t="s">
        <v>41</v>
      </c>
      <c r="B38" s="44">
        <v>23901672.120000001</v>
      </c>
      <c r="C38" s="44">
        <v>531123.18000000005</v>
      </c>
      <c r="D38" s="44">
        <f t="shared" si="0"/>
        <v>24432795.300000001</v>
      </c>
      <c r="E38" s="44">
        <v>5734068.4800000004</v>
      </c>
      <c r="F38" s="44">
        <v>5734068.4800000004</v>
      </c>
      <c r="G38" s="44">
        <f t="shared" si="1"/>
        <v>18698726.82</v>
      </c>
    </row>
    <row r="39" spans="1:7" x14ac:dyDescent="0.2">
      <c r="A39" s="35" t="s">
        <v>42</v>
      </c>
      <c r="B39" s="44">
        <v>0</v>
      </c>
      <c r="C39" s="44">
        <v>0</v>
      </c>
      <c r="D39" s="44">
        <f t="shared" si="0"/>
        <v>0</v>
      </c>
      <c r="E39" s="44">
        <v>0</v>
      </c>
      <c r="F39" s="44">
        <v>0</v>
      </c>
      <c r="G39" s="44">
        <f t="shared" si="1"/>
        <v>0</v>
      </c>
    </row>
    <row r="40" spans="1:7" x14ac:dyDescent="0.2">
      <c r="A40" s="35" t="s">
        <v>43</v>
      </c>
      <c r="B40" s="44">
        <v>0</v>
      </c>
      <c r="C40" s="44">
        <v>0</v>
      </c>
      <c r="D40" s="44">
        <f t="shared" si="0"/>
        <v>0</v>
      </c>
      <c r="E40" s="44">
        <v>0</v>
      </c>
      <c r="F40" s="44">
        <v>0</v>
      </c>
      <c r="G40" s="44">
        <f t="shared" si="1"/>
        <v>0</v>
      </c>
    </row>
    <row r="41" spans="1:7" x14ac:dyDescent="0.2">
      <c r="A41" s="35" t="s">
        <v>44</v>
      </c>
      <c r="B41" s="44">
        <v>0</v>
      </c>
      <c r="C41" s="44">
        <v>0</v>
      </c>
      <c r="D41" s="44">
        <f t="shared" si="0"/>
        <v>0</v>
      </c>
      <c r="E41" s="44">
        <v>0</v>
      </c>
      <c r="F41" s="44">
        <v>0</v>
      </c>
      <c r="G41" s="44">
        <f t="shared" si="1"/>
        <v>0</v>
      </c>
    </row>
    <row r="42" spans="1:7" x14ac:dyDescent="0.2">
      <c r="A42" s="35" t="s">
        <v>45</v>
      </c>
      <c r="B42" s="44">
        <v>0</v>
      </c>
      <c r="C42" s="44">
        <v>0</v>
      </c>
      <c r="D42" s="44">
        <f t="shared" si="0"/>
        <v>0</v>
      </c>
      <c r="E42" s="44">
        <v>0</v>
      </c>
      <c r="F42" s="44">
        <v>0</v>
      </c>
      <c r="G42" s="44">
        <f t="shared" si="1"/>
        <v>0</v>
      </c>
    </row>
    <row r="43" spans="1:7" x14ac:dyDescent="0.2">
      <c r="A43" s="38" t="s">
        <v>127</v>
      </c>
      <c r="B43" s="46">
        <f>SUM(B44:B52)</f>
        <v>60655.46</v>
      </c>
      <c r="C43" s="46">
        <f>SUM(C44:C52)</f>
        <v>16143622.629999999</v>
      </c>
      <c r="D43" s="46">
        <f>B43+C43</f>
        <v>16204278.09</v>
      </c>
      <c r="E43" s="46">
        <f>SUM(E44:E52)</f>
        <v>157464.87</v>
      </c>
      <c r="F43" s="46">
        <f>SUM(F44:F52)</f>
        <v>157464.87</v>
      </c>
      <c r="G43" s="46">
        <f>D43-E43</f>
        <v>16046813.220000001</v>
      </c>
    </row>
    <row r="44" spans="1:7" x14ac:dyDescent="0.2">
      <c r="A44" s="35" t="s">
        <v>46</v>
      </c>
      <c r="B44" s="44">
        <v>52655.46</v>
      </c>
      <c r="C44" s="44">
        <v>991652.88</v>
      </c>
      <c r="D44" s="44">
        <f t="shared" si="0"/>
        <v>1044308.34</v>
      </c>
      <c r="E44" s="44">
        <v>139974.87</v>
      </c>
      <c r="F44" s="44">
        <v>139974.87</v>
      </c>
      <c r="G44" s="44">
        <f t="shared" si="1"/>
        <v>904333.47</v>
      </c>
    </row>
    <row r="45" spans="1:7" x14ac:dyDescent="0.2">
      <c r="A45" s="35" t="s">
        <v>47</v>
      </c>
      <c r="B45" s="44">
        <v>0</v>
      </c>
      <c r="C45" s="44">
        <v>651969.75</v>
      </c>
      <c r="D45" s="44">
        <f t="shared" si="0"/>
        <v>651969.75</v>
      </c>
      <c r="E45" s="44">
        <v>17490</v>
      </c>
      <c r="F45" s="44">
        <v>17490</v>
      </c>
      <c r="G45" s="44">
        <f t="shared" si="1"/>
        <v>634479.75</v>
      </c>
    </row>
    <row r="46" spans="1:7" x14ac:dyDescent="0.2">
      <c r="A46" s="35" t="s">
        <v>48</v>
      </c>
      <c r="B46" s="44">
        <v>0</v>
      </c>
      <c r="C46" s="44">
        <v>0</v>
      </c>
      <c r="D46" s="44">
        <f t="shared" si="0"/>
        <v>0</v>
      </c>
      <c r="E46" s="44">
        <v>0</v>
      </c>
      <c r="F46" s="44">
        <v>0</v>
      </c>
      <c r="G46" s="44">
        <f t="shared" si="1"/>
        <v>0</v>
      </c>
    </row>
    <row r="47" spans="1:7" x14ac:dyDescent="0.2">
      <c r="A47" s="35" t="s">
        <v>49</v>
      </c>
      <c r="B47" s="44">
        <v>0</v>
      </c>
      <c r="C47" s="44">
        <v>14500000</v>
      </c>
      <c r="D47" s="44">
        <f t="shared" si="0"/>
        <v>14500000</v>
      </c>
      <c r="E47" s="44">
        <v>0</v>
      </c>
      <c r="F47" s="44">
        <v>0</v>
      </c>
      <c r="G47" s="44">
        <f t="shared" si="1"/>
        <v>14500000</v>
      </c>
    </row>
    <row r="48" spans="1:7" x14ac:dyDescent="0.2">
      <c r="A48" s="35" t="s">
        <v>50</v>
      </c>
      <c r="B48" s="44">
        <v>0</v>
      </c>
      <c r="C48" s="44">
        <v>0</v>
      </c>
      <c r="D48" s="44">
        <f t="shared" si="0"/>
        <v>0</v>
      </c>
      <c r="E48" s="44">
        <v>0</v>
      </c>
      <c r="F48" s="44">
        <v>0</v>
      </c>
      <c r="G48" s="44">
        <f t="shared" si="1"/>
        <v>0</v>
      </c>
    </row>
    <row r="49" spans="1:7" x14ac:dyDescent="0.2">
      <c r="A49" s="35" t="s">
        <v>51</v>
      </c>
      <c r="B49" s="44">
        <v>8000</v>
      </c>
      <c r="C49" s="44">
        <v>0</v>
      </c>
      <c r="D49" s="44">
        <f t="shared" si="0"/>
        <v>8000</v>
      </c>
      <c r="E49" s="44">
        <v>0</v>
      </c>
      <c r="F49" s="44">
        <v>0</v>
      </c>
      <c r="G49" s="44">
        <f t="shared" si="1"/>
        <v>8000</v>
      </c>
    </row>
    <row r="50" spans="1:7" x14ac:dyDescent="0.2">
      <c r="A50" s="35" t="s">
        <v>52</v>
      </c>
      <c r="B50" s="44">
        <v>0</v>
      </c>
      <c r="C50" s="44">
        <v>0</v>
      </c>
      <c r="D50" s="44">
        <f t="shared" si="0"/>
        <v>0</v>
      </c>
      <c r="E50" s="44">
        <v>0</v>
      </c>
      <c r="F50" s="44">
        <v>0</v>
      </c>
      <c r="G50" s="44">
        <f t="shared" si="1"/>
        <v>0</v>
      </c>
    </row>
    <row r="51" spans="1:7" x14ac:dyDescent="0.2">
      <c r="A51" s="35" t="s">
        <v>53</v>
      </c>
      <c r="B51" s="44">
        <v>0</v>
      </c>
      <c r="C51" s="44">
        <v>0</v>
      </c>
      <c r="D51" s="44">
        <f t="shared" si="0"/>
        <v>0</v>
      </c>
      <c r="E51" s="44">
        <v>0</v>
      </c>
      <c r="F51" s="44">
        <v>0</v>
      </c>
      <c r="G51" s="44">
        <f t="shared" si="1"/>
        <v>0</v>
      </c>
    </row>
    <row r="52" spans="1:7" x14ac:dyDescent="0.2">
      <c r="A52" s="35" t="s">
        <v>54</v>
      </c>
      <c r="B52" s="44">
        <v>0</v>
      </c>
      <c r="C52" s="44">
        <v>0</v>
      </c>
      <c r="D52" s="44">
        <f t="shared" si="0"/>
        <v>0</v>
      </c>
      <c r="E52" s="44">
        <v>0</v>
      </c>
      <c r="F52" s="44">
        <v>0</v>
      </c>
      <c r="G52" s="44">
        <f t="shared" si="1"/>
        <v>0</v>
      </c>
    </row>
    <row r="53" spans="1:7" x14ac:dyDescent="0.2">
      <c r="A53" s="38" t="s">
        <v>55</v>
      </c>
      <c r="B53" s="46">
        <f>SUM(B54:B56)</f>
        <v>153437022.45000002</v>
      </c>
      <c r="C53" s="46">
        <f>SUM(C54:C56)</f>
        <v>77856215.679999992</v>
      </c>
      <c r="D53" s="46">
        <f>B53+C53</f>
        <v>231293238.13</v>
      </c>
      <c r="E53" s="46">
        <f>SUM(E54:E56)</f>
        <v>39106952.409999996</v>
      </c>
      <c r="F53" s="46">
        <f>SUM(F54:F56)</f>
        <v>37042691.829999998</v>
      </c>
      <c r="G53" s="46">
        <f>D53-E53</f>
        <v>192186285.72</v>
      </c>
    </row>
    <row r="54" spans="1:7" x14ac:dyDescent="0.2">
      <c r="A54" s="35" t="s">
        <v>56</v>
      </c>
      <c r="B54" s="44">
        <v>117059555.65000001</v>
      </c>
      <c r="C54" s="44">
        <v>64301543.509999998</v>
      </c>
      <c r="D54" s="44">
        <f t="shared" si="0"/>
        <v>181361099.16</v>
      </c>
      <c r="E54" s="44">
        <v>31767098.300000001</v>
      </c>
      <c r="F54" s="44">
        <v>29702837.719999999</v>
      </c>
      <c r="G54" s="44">
        <f t="shared" si="1"/>
        <v>149594000.85999998</v>
      </c>
    </row>
    <row r="55" spans="1:7" x14ac:dyDescent="0.2">
      <c r="A55" s="35" t="s">
        <v>57</v>
      </c>
      <c r="B55" s="44">
        <v>36011156.689999998</v>
      </c>
      <c r="C55" s="44">
        <v>-6573151.4100000001</v>
      </c>
      <c r="D55" s="44">
        <f t="shared" si="0"/>
        <v>29438005.279999997</v>
      </c>
      <c r="E55" s="44">
        <v>6267970.3099999996</v>
      </c>
      <c r="F55" s="44">
        <v>6267970.3099999996</v>
      </c>
      <c r="G55" s="44">
        <f t="shared" si="1"/>
        <v>23170034.969999999</v>
      </c>
    </row>
    <row r="56" spans="1:7" x14ac:dyDescent="0.2">
      <c r="A56" s="35" t="s">
        <v>58</v>
      </c>
      <c r="B56" s="44">
        <v>366310.11</v>
      </c>
      <c r="C56" s="44">
        <v>20127823.579999998</v>
      </c>
      <c r="D56" s="44">
        <f t="shared" si="0"/>
        <v>20494133.689999998</v>
      </c>
      <c r="E56" s="44">
        <v>1071883.8</v>
      </c>
      <c r="F56" s="44">
        <v>1071883.8</v>
      </c>
      <c r="G56" s="44">
        <f t="shared" si="1"/>
        <v>19422249.889999997</v>
      </c>
    </row>
    <row r="57" spans="1:7" x14ac:dyDescent="0.2">
      <c r="A57" s="38" t="s">
        <v>123</v>
      </c>
      <c r="B57" s="46">
        <f>SUM(B58:B64)</f>
        <v>31304633.640000001</v>
      </c>
      <c r="C57" s="46">
        <f>SUM(C58:C64)</f>
        <v>50567539.140000001</v>
      </c>
      <c r="D57" s="46">
        <f>B57+C57</f>
        <v>81872172.780000001</v>
      </c>
      <c r="E57" s="46">
        <f>SUM(E58:E64)</f>
        <v>0</v>
      </c>
      <c r="F57" s="46">
        <f>SUM(F58:F64)</f>
        <v>0</v>
      </c>
      <c r="G57" s="46">
        <f>D57-E57</f>
        <v>81872172.780000001</v>
      </c>
    </row>
    <row r="58" spans="1:7" x14ac:dyDescent="0.2">
      <c r="A58" s="35" t="s">
        <v>59</v>
      </c>
      <c r="B58" s="44">
        <v>0</v>
      </c>
      <c r="C58" s="44">
        <v>0</v>
      </c>
      <c r="D58" s="44">
        <f t="shared" si="0"/>
        <v>0</v>
      </c>
      <c r="E58" s="44">
        <v>0</v>
      </c>
      <c r="F58" s="44">
        <v>0</v>
      </c>
      <c r="G58" s="44">
        <f t="shared" si="1"/>
        <v>0</v>
      </c>
    </row>
    <row r="59" spans="1:7" x14ac:dyDescent="0.2">
      <c r="A59" s="35" t="s">
        <v>60</v>
      </c>
      <c r="B59" s="44">
        <v>0</v>
      </c>
      <c r="C59" s="44">
        <v>0</v>
      </c>
      <c r="D59" s="44">
        <f t="shared" si="0"/>
        <v>0</v>
      </c>
      <c r="E59" s="44">
        <v>0</v>
      </c>
      <c r="F59" s="44">
        <v>0</v>
      </c>
      <c r="G59" s="44">
        <f t="shared" si="1"/>
        <v>0</v>
      </c>
    </row>
    <row r="60" spans="1:7" x14ac:dyDescent="0.2">
      <c r="A60" s="35" t="s">
        <v>61</v>
      </c>
      <c r="B60" s="44">
        <v>0</v>
      </c>
      <c r="C60" s="44">
        <v>0</v>
      </c>
      <c r="D60" s="44">
        <f t="shared" si="0"/>
        <v>0</v>
      </c>
      <c r="E60" s="44">
        <v>0</v>
      </c>
      <c r="F60" s="44">
        <v>0</v>
      </c>
      <c r="G60" s="44">
        <f t="shared" si="1"/>
        <v>0</v>
      </c>
    </row>
    <row r="61" spans="1:7" x14ac:dyDescent="0.2">
      <c r="A61" s="35" t="s">
        <v>62</v>
      </c>
      <c r="B61" s="44">
        <v>0</v>
      </c>
      <c r="C61" s="44">
        <v>0</v>
      </c>
      <c r="D61" s="44">
        <f t="shared" si="0"/>
        <v>0</v>
      </c>
      <c r="E61" s="44">
        <v>0</v>
      </c>
      <c r="F61" s="44">
        <v>0</v>
      </c>
      <c r="G61" s="44">
        <f t="shared" si="1"/>
        <v>0</v>
      </c>
    </row>
    <row r="62" spans="1:7" x14ac:dyDescent="0.2">
      <c r="A62" s="35" t="s">
        <v>63</v>
      </c>
      <c r="B62" s="44">
        <v>0</v>
      </c>
      <c r="C62" s="44">
        <v>0</v>
      </c>
      <c r="D62" s="44">
        <f t="shared" si="0"/>
        <v>0</v>
      </c>
      <c r="E62" s="44">
        <v>0</v>
      </c>
      <c r="F62" s="44">
        <v>0</v>
      </c>
      <c r="G62" s="44">
        <f t="shared" si="1"/>
        <v>0</v>
      </c>
    </row>
    <row r="63" spans="1:7" x14ac:dyDescent="0.2">
      <c r="A63" s="35" t="s">
        <v>64</v>
      </c>
      <c r="B63" s="44">
        <v>0</v>
      </c>
      <c r="C63" s="44">
        <v>0</v>
      </c>
      <c r="D63" s="44">
        <f t="shared" si="0"/>
        <v>0</v>
      </c>
      <c r="E63" s="44">
        <v>0</v>
      </c>
      <c r="F63" s="44">
        <v>0</v>
      </c>
      <c r="G63" s="44">
        <f t="shared" si="1"/>
        <v>0</v>
      </c>
    </row>
    <row r="64" spans="1:7" x14ac:dyDescent="0.2">
      <c r="A64" s="35" t="s">
        <v>65</v>
      </c>
      <c r="B64" s="44">
        <v>31304633.640000001</v>
      </c>
      <c r="C64" s="44">
        <v>50567539.140000001</v>
      </c>
      <c r="D64" s="44">
        <f t="shared" si="0"/>
        <v>81872172.780000001</v>
      </c>
      <c r="E64" s="44">
        <v>0</v>
      </c>
      <c r="F64" s="44">
        <v>0</v>
      </c>
      <c r="G64" s="44">
        <f t="shared" si="1"/>
        <v>81872172.780000001</v>
      </c>
    </row>
    <row r="65" spans="1:7" x14ac:dyDescent="0.2">
      <c r="A65" s="38" t="s">
        <v>124</v>
      </c>
      <c r="B65" s="46">
        <f>SUM(B66:B68)</f>
        <v>400000</v>
      </c>
      <c r="C65" s="46">
        <f>SUM(C66:C68)</f>
        <v>5225000</v>
      </c>
      <c r="D65" s="46">
        <f>B65+C65</f>
        <v>5625000</v>
      </c>
      <c r="E65" s="46">
        <f>SUM(E66:E68)</f>
        <v>25000</v>
      </c>
      <c r="F65" s="46">
        <f>SUM(F66:F68)</f>
        <v>25000</v>
      </c>
      <c r="G65" s="46">
        <f>D65-E65</f>
        <v>5600000</v>
      </c>
    </row>
    <row r="66" spans="1:7" x14ac:dyDescent="0.2">
      <c r="A66" s="35" t="s">
        <v>66</v>
      </c>
      <c r="B66" s="44">
        <v>0</v>
      </c>
      <c r="C66" s="44">
        <v>0</v>
      </c>
      <c r="D66" s="44">
        <f t="shared" si="0"/>
        <v>0</v>
      </c>
      <c r="E66" s="44">
        <v>0</v>
      </c>
      <c r="F66" s="44">
        <v>0</v>
      </c>
      <c r="G66" s="44">
        <f t="shared" si="1"/>
        <v>0</v>
      </c>
    </row>
    <row r="67" spans="1:7" x14ac:dyDescent="0.2">
      <c r="A67" s="35" t="s">
        <v>67</v>
      </c>
      <c r="B67" s="44">
        <v>0</v>
      </c>
      <c r="C67" s="44">
        <v>0</v>
      </c>
      <c r="D67" s="44">
        <f t="shared" si="0"/>
        <v>0</v>
      </c>
      <c r="E67" s="44">
        <v>0</v>
      </c>
      <c r="F67" s="44">
        <v>0</v>
      </c>
      <c r="G67" s="44">
        <f t="shared" si="1"/>
        <v>0</v>
      </c>
    </row>
    <row r="68" spans="1:7" x14ac:dyDescent="0.2">
      <c r="A68" s="35" t="s">
        <v>68</v>
      </c>
      <c r="B68" s="44">
        <v>400000</v>
      </c>
      <c r="C68" s="44">
        <v>5225000</v>
      </c>
      <c r="D68" s="44">
        <f t="shared" si="0"/>
        <v>5625000</v>
      </c>
      <c r="E68" s="44">
        <v>25000</v>
      </c>
      <c r="F68" s="44">
        <v>25000</v>
      </c>
      <c r="G68" s="44">
        <f t="shared" si="1"/>
        <v>5600000</v>
      </c>
    </row>
    <row r="69" spans="1:7" x14ac:dyDescent="0.2">
      <c r="A69" s="38" t="s">
        <v>69</v>
      </c>
      <c r="B69" s="46">
        <f>SUM(B70:B76)</f>
        <v>30167817.740000002</v>
      </c>
      <c r="C69" s="46">
        <f>SUM(C70:C76)</f>
        <v>0</v>
      </c>
      <c r="D69" s="46">
        <f>B69+C69</f>
        <v>30167817.740000002</v>
      </c>
      <c r="E69" s="46">
        <f>SUM(E70:E76)</f>
        <v>8023055.29</v>
      </c>
      <c r="F69" s="46">
        <f>SUM(F70:F76)</f>
        <v>8023055.29</v>
      </c>
      <c r="G69" s="46">
        <f>D69-E69</f>
        <v>22144762.450000003</v>
      </c>
    </row>
    <row r="70" spans="1:7" x14ac:dyDescent="0.2">
      <c r="A70" s="35" t="s">
        <v>70</v>
      </c>
      <c r="B70" s="44">
        <v>27333336</v>
      </c>
      <c r="C70" s="44">
        <v>0</v>
      </c>
      <c r="D70" s="44">
        <f t="shared" si="0"/>
        <v>27333336</v>
      </c>
      <c r="E70" s="44">
        <v>6833334</v>
      </c>
      <c r="F70" s="44">
        <v>6833334</v>
      </c>
      <c r="G70" s="44">
        <f t="shared" si="1"/>
        <v>20500002</v>
      </c>
    </row>
    <row r="71" spans="1:7" x14ac:dyDescent="0.2">
      <c r="A71" s="35" t="s">
        <v>71</v>
      </c>
      <c r="B71" s="44">
        <v>2834481.74</v>
      </c>
      <c r="C71" s="44">
        <v>0</v>
      </c>
      <c r="D71" s="44">
        <f t="shared" si="0"/>
        <v>2834481.74</v>
      </c>
      <c r="E71" s="44">
        <v>1189721.29</v>
      </c>
      <c r="F71" s="44">
        <v>1189721.29</v>
      </c>
      <c r="G71" s="44">
        <f t="shared" si="1"/>
        <v>1644760.4500000002</v>
      </c>
    </row>
    <row r="72" spans="1:7" x14ac:dyDescent="0.2">
      <c r="A72" s="35" t="s">
        <v>72</v>
      </c>
      <c r="B72" s="44">
        <v>0</v>
      </c>
      <c r="C72" s="44">
        <v>0</v>
      </c>
      <c r="D72" s="44">
        <f t="shared" ref="D72:D75" si="2">B72+C72</f>
        <v>0</v>
      </c>
      <c r="E72" s="44">
        <v>0</v>
      </c>
      <c r="F72" s="44">
        <v>0</v>
      </c>
      <c r="G72" s="44">
        <f t="shared" ref="G72:G75" si="3">D72-E72</f>
        <v>0</v>
      </c>
    </row>
    <row r="73" spans="1:7" x14ac:dyDescent="0.2">
      <c r="A73" s="35" t="s">
        <v>73</v>
      </c>
      <c r="B73" s="44">
        <v>0</v>
      </c>
      <c r="C73" s="44">
        <v>0</v>
      </c>
      <c r="D73" s="44">
        <f t="shared" si="2"/>
        <v>0</v>
      </c>
      <c r="E73" s="44">
        <v>0</v>
      </c>
      <c r="F73" s="44">
        <v>0</v>
      </c>
      <c r="G73" s="44">
        <f t="shared" si="3"/>
        <v>0</v>
      </c>
    </row>
    <row r="74" spans="1:7" x14ac:dyDescent="0.2">
      <c r="A74" s="35" t="s">
        <v>74</v>
      </c>
      <c r="B74" s="44">
        <v>0</v>
      </c>
      <c r="C74" s="44">
        <v>0</v>
      </c>
      <c r="D74" s="44">
        <f t="shared" si="2"/>
        <v>0</v>
      </c>
      <c r="E74" s="44">
        <v>0</v>
      </c>
      <c r="F74" s="44">
        <v>0</v>
      </c>
      <c r="G74" s="44">
        <f t="shared" si="3"/>
        <v>0</v>
      </c>
    </row>
    <row r="75" spans="1:7" x14ac:dyDescent="0.2">
      <c r="A75" s="35" t="s">
        <v>75</v>
      </c>
      <c r="B75" s="44">
        <v>0</v>
      </c>
      <c r="C75" s="44">
        <v>0</v>
      </c>
      <c r="D75" s="44">
        <f t="shared" si="2"/>
        <v>0</v>
      </c>
      <c r="E75" s="44">
        <v>0</v>
      </c>
      <c r="F75" s="44">
        <v>0</v>
      </c>
      <c r="G75" s="44">
        <f t="shared" si="3"/>
        <v>0</v>
      </c>
    </row>
    <row r="76" spans="1:7" x14ac:dyDescent="0.2">
      <c r="A76" s="36" t="s">
        <v>76</v>
      </c>
      <c r="B76" s="47">
        <v>0</v>
      </c>
      <c r="C76" s="47">
        <v>0</v>
      </c>
      <c r="D76" s="47">
        <f>B76+C76</f>
        <v>0</v>
      </c>
      <c r="E76" s="47">
        <v>0</v>
      </c>
      <c r="F76" s="47">
        <v>0</v>
      </c>
      <c r="G76" s="47">
        <f>D76-E76</f>
        <v>0</v>
      </c>
    </row>
    <row r="77" spans="1:7" x14ac:dyDescent="0.2">
      <c r="A77" s="37" t="s">
        <v>77</v>
      </c>
      <c r="B77" s="48">
        <f t="shared" ref="B77:G77" si="4">B5+B13+B23+B33+B43+B53+B57+B65+B69</f>
        <v>565352038.80999994</v>
      </c>
      <c r="C77" s="48">
        <f t="shared" si="4"/>
        <v>189394026.47999999</v>
      </c>
      <c r="D77" s="48">
        <f t="shared" si="4"/>
        <v>754746065.28999996</v>
      </c>
      <c r="E77" s="48">
        <f t="shared" si="4"/>
        <v>141651583.41999999</v>
      </c>
      <c r="F77" s="48">
        <f t="shared" si="4"/>
        <v>139750426.84</v>
      </c>
      <c r="G77" s="48">
        <f t="shared" si="4"/>
        <v>613094481.87</v>
      </c>
    </row>
    <row r="79" spans="1:7" x14ac:dyDescent="0.2">
      <c r="A79" s="49" t="s">
        <v>129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F10" sqref="F10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86" t="s">
        <v>130</v>
      </c>
      <c r="B1" s="87"/>
      <c r="C1" s="87"/>
      <c r="D1" s="87"/>
      <c r="E1" s="87"/>
      <c r="F1" s="87"/>
      <c r="G1" s="88"/>
    </row>
    <row r="2" spans="1:7" x14ac:dyDescent="0.2">
      <c r="A2" s="21"/>
      <c r="B2" s="24" t="s">
        <v>0</v>
      </c>
      <c r="C2" s="25"/>
      <c r="D2" s="25"/>
      <c r="E2" s="25"/>
      <c r="F2" s="26"/>
      <c r="G2" s="82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3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2"/>
      <c r="B5" s="7"/>
      <c r="C5" s="7"/>
      <c r="D5" s="7"/>
      <c r="E5" s="7"/>
      <c r="F5" s="7"/>
      <c r="G5" s="7"/>
    </row>
    <row r="6" spans="1:7" x14ac:dyDescent="0.2">
      <c r="A6" s="32" t="s">
        <v>78</v>
      </c>
      <c r="B6" s="50">
        <v>360219352.77999997</v>
      </c>
      <c r="C6" s="50">
        <v>89638064.989999995</v>
      </c>
      <c r="D6" s="50">
        <f>B6+C6</f>
        <v>449857417.76999998</v>
      </c>
      <c r="E6" s="50">
        <v>89794763.659999996</v>
      </c>
      <c r="F6" s="50">
        <v>89804763.659999996</v>
      </c>
      <c r="G6" s="50">
        <f>D6-E6</f>
        <v>360062654.11000001</v>
      </c>
    </row>
    <row r="7" spans="1:7" x14ac:dyDescent="0.2">
      <c r="A7" s="32"/>
      <c r="B7" s="8"/>
      <c r="C7" s="8"/>
      <c r="D7" s="8"/>
      <c r="E7" s="8"/>
      <c r="F7" s="8"/>
      <c r="G7" s="8"/>
    </row>
    <row r="8" spans="1:7" x14ac:dyDescent="0.2">
      <c r="A8" s="32" t="s">
        <v>79</v>
      </c>
      <c r="B8" s="51">
        <v>153897677.91</v>
      </c>
      <c r="C8" s="51">
        <v>99224838.310000002</v>
      </c>
      <c r="D8" s="55">
        <f>B8+C8</f>
        <v>253122516.22</v>
      </c>
      <c r="E8" s="51">
        <v>39289417.280000001</v>
      </c>
      <c r="F8" s="51">
        <v>37378260.700000003</v>
      </c>
      <c r="G8" s="55">
        <f>D8-E8</f>
        <v>213833098.94</v>
      </c>
    </row>
    <row r="9" spans="1:7" x14ac:dyDescent="0.2">
      <c r="A9" s="32"/>
      <c r="B9" s="8"/>
      <c r="C9" s="8"/>
      <c r="D9" s="8"/>
      <c r="E9" s="8"/>
      <c r="F9" s="8"/>
      <c r="G9" s="8"/>
    </row>
    <row r="10" spans="1:7" x14ac:dyDescent="0.2">
      <c r="A10" s="32" t="s">
        <v>80</v>
      </c>
      <c r="B10" s="52">
        <v>27333336</v>
      </c>
      <c r="C10" s="52">
        <v>0</v>
      </c>
      <c r="D10" s="55">
        <f>B10+C10</f>
        <v>27333336</v>
      </c>
      <c r="E10" s="52">
        <v>6833334</v>
      </c>
      <c r="F10" s="52">
        <v>6833334</v>
      </c>
      <c r="G10" s="55">
        <f>D10-E10</f>
        <v>20500002</v>
      </c>
    </row>
    <row r="11" spans="1:7" x14ac:dyDescent="0.2">
      <c r="A11" s="32"/>
      <c r="B11" s="8"/>
      <c r="C11" s="8"/>
      <c r="D11" s="8"/>
      <c r="E11" s="8"/>
      <c r="F11" s="8"/>
      <c r="G11" s="8"/>
    </row>
    <row r="12" spans="1:7" x14ac:dyDescent="0.2">
      <c r="A12" s="32" t="s">
        <v>41</v>
      </c>
      <c r="B12" s="53">
        <v>23901672.120000001</v>
      </c>
      <c r="C12" s="53">
        <v>531123.18000000005</v>
      </c>
      <c r="D12" s="55">
        <f>B12+C12</f>
        <v>24432795.300000001</v>
      </c>
      <c r="E12" s="53">
        <v>5734068.4800000004</v>
      </c>
      <c r="F12" s="53">
        <v>5734068.4800000004</v>
      </c>
      <c r="G12" s="55">
        <f>D12-E12</f>
        <v>18698726.82</v>
      </c>
    </row>
    <row r="13" spans="1:7" x14ac:dyDescent="0.2">
      <c r="A13" s="32"/>
      <c r="B13" s="8"/>
      <c r="C13" s="8"/>
      <c r="D13" s="8"/>
      <c r="E13" s="8"/>
      <c r="F13" s="8"/>
      <c r="G13" s="8"/>
    </row>
    <row r="14" spans="1:7" x14ac:dyDescent="0.2">
      <c r="A14" s="32" t="s">
        <v>66</v>
      </c>
      <c r="B14" s="53">
        <v>0</v>
      </c>
      <c r="C14" s="53">
        <v>0</v>
      </c>
      <c r="D14" s="55">
        <f>B14+C14</f>
        <v>0</v>
      </c>
      <c r="E14" s="53">
        <v>0</v>
      </c>
      <c r="F14" s="53">
        <v>0</v>
      </c>
      <c r="G14" s="55">
        <f>D14-E14</f>
        <v>0</v>
      </c>
    </row>
    <row r="15" spans="1:7" x14ac:dyDescent="0.2">
      <c r="A15" s="33"/>
      <c r="B15" s="9"/>
      <c r="C15" s="9"/>
      <c r="D15" s="9"/>
      <c r="E15" s="9"/>
      <c r="F15" s="9"/>
      <c r="G15" s="9"/>
    </row>
    <row r="16" spans="1:7" x14ac:dyDescent="0.2">
      <c r="A16" s="34" t="s">
        <v>77</v>
      </c>
      <c r="B16" s="54">
        <f t="shared" ref="B16:G16" si="0">SUM(B6+B8+B10+B12+B14)</f>
        <v>565352038.80999994</v>
      </c>
      <c r="C16" s="54">
        <f t="shared" si="0"/>
        <v>189394026.48000002</v>
      </c>
      <c r="D16" s="54">
        <f t="shared" si="0"/>
        <v>754746065.28999996</v>
      </c>
      <c r="E16" s="54">
        <f t="shared" si="0"/>
        <v>141651583.41999999</v>
      </c>
      <c r="F16" s="54">
        <f t="shared" si="0"/>
        <v>139750426.84</v>
      </c>
      <c r="G16" s="54">
        <f t="shared" si="0"/>
        <v>613094481.87</v>
      </c>
    </row>
    <row r="18" spans="1:1" x14ac:dyDescent="0.2">
      <c r="A18" s="56" t="s">
        <v>129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selection activeCell="F93" sqref="F93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89" t="s">
        <v>131</v>
      </c>
      <c r="B1" s="84"/>
      <c r="C1" s="84"/>
      <c r="D1" s="84"/>
      <c r="E1" s="84"/>
      <c r="F1" s="84"/>
      <c r="G1" s="85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21"/>
      <c r="B3" s="24" t="s">
        <v>0</v>
      </c>
      <c r="C3" s="25"/>
      <c r="D3" s="25"/>
      <c r="E3" s="25"/>
      <c r="F3" s="26"/>
      <c r="G3" s="82" t="s">
        <v>7</v>
      </c>
    </row>
    <row r="4" spans="1:7" ht="24.95" customHeight="1" x14ac:dyDescent="0.2">
      <c r="A4" s="2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83"/>
    </row>
    <row r="5" spans="1:7" x14ac:dyDescent="0.2">
      <c r="A5" s="2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s="57" customFormat="1" x14ac:dyDescent="0.2">
      <c r="A7" s="59" t="s">
        <v>132</v>
      </c>
      <c r="B7" s="60">
        <v>12219933.43</v>
      </c>
      <c r="C7" s="60">
        <v>68624.490000000005</v>
      </c>
      <c r="D7" s="60">
        <f>B7+C7</f>
        <v>12288557.92</v>
      </c>
      <c r="E7" s="60">
        <v>2924711.34</v>
      </c>
      <c r="F7" s="60">
        <v>2924711.34</v>
      </c>
      <c r="G7" s="60">
        <f>D7-E7</f>
        <v>9363846.5800000001</v>
      </c>
    </row>
    <row r="8" spans="1:7" s="57" customFormat="1" x14ac:dyDescent="0.2">
      <c r="A8" s="59" t="s">
        <v>133</v>
      </c>
      <c r="B8" s="60">
        <v>5172022.16</v>
      </c>
      <c r="C8" s="60">
        <v>450764.22</v>
      </c>
      <c r="D8" s="60">
        <f>B8+C8</f>
        <v>5622786.3799999999</v>
      </c>
      <c r="E8" s="60">
        <v>1797291.73</v>
      </c>
      <c r="F8" s="60">
        <v>1797291.73</v>
      </c>
      <c r="G8" s="60">
        <f>D8-E8</f>
        <v>3825494.65</v>
      </c>
    </row>
    <row r="9" spans="1:7" s="57" customFormat="1" x14ac:dyDescent="0.2">
      <c r="A9" s="59" t="s">
        <v>134</v>
      </c>
      <c r="B9" s="60">
        <v>1428757.51</v>
      </c>
      <c r="C9" s="60">
        <v>21179.33</v>
      </c>
      <c r="D9" s="60">
        <f t="shared" ref="D9:D51" si="0">B9+C9</f>
        <v>1449936.84</v>
      </c>
      <c r="E9" s="60">
        <v>355521.67</v>
      </c>
      <c r="F9" s="60">
        <v>355521.67</v>
      </c>
      <c r="G9" s="60">
        <f t="shared" ref="G9:G51" si="1">D9-E9</f>
        <v>1094415.1700000002</v>
      </c>
    </row>
    <row r="10" spans="1:7" s="57" customFormat="1" x14ac:dyDescent="0.2">
      <c r="A10" s="59" t="s">
        <v>135</v>
      </c>
      <c r="B10" s="60">
        <v>13257579.49</v>
      </c>
      <c r="C10" s="60">
        <v>273864.46000000002</v>
      </c>
      <c r="D10" s="60">
        <f t="shared" si="0"/>
        <v>13531443.950000001</v>
      </c>
      <c r="E10" s="60">
        <v>746132.2</v>
      </c>
      <c r="F10" s="60">
        <v>746132.2</v>
      </c>
      <c r="G10" s="60">
        <f t="shared" si="1"/>
        <v>12785311.750000002</v>
      </c>
    </row>
    <row r="11" spans="1:7" s="57" customFormat="1" x14ac:dyDescent="0.2">
      <c r="A11" s="59" t="s">
        <v>136</v>
      </c>
      <c r="B11" s="60">
        <v>1682888.68</v>
      </c>
      <c r="C11" s="60">
        <v>221477.77</v>
      </c>
      <c r="D11" s="60">
        <f t="shared" si="0"/>
        <v>1904366.45</v>
      </c>
      <c r="E11" s="60">
        <v>604619.63</v>
      </c>
      <c r="F11" s="60">
        <v>604619.63</v>
      </c>
      <c r="G11" s="60">
        <f t="shared" si="1"/>
        <v>1299746.8199999998</v>
      </c>
    </row>
    <row r="12" spans="1:7" s="57" customFormat="1" x14ac:dyDescent="0.2">
      <c r="A12" s="59" t="s">
        <v>137</v>
      </c>
      <c r="B12" s="60">
        <v>4778939.8099999996</v>
      </c>
      <c r="C12" s="60">
        <v>-391499.99</v>
      </c>
      <c r="D12" s="60">
        <f t="shared" si="0"/>
        <v>4387439.8199999994</v>
      </c>
      <c r="E12" s="60">
        <v>605137.43999999994</v>
      </c>
      <c r="F12" s="60">
        <v>605137.43999999994</v>
      </c>
      <c r="G12" s="60">
        <f t="shared" si="1"/>
        <v>3782302.3799999994</v>
      </c>
    </row>
    <row r="13" spans="1:7" s="57" customFormat="1" x14ac:dyDescent="0.2">
      <c r="A13" s="59" t="s">
        <v>138</v>
      </c>
      <c r="B13" s="60">
        <v>2293515.96</v>
      </c>
      <c r="C13" s="60">
        <v>202087.21</v>
      </c>
      <c r="D13" s="60">
        <f t="shared" si="0"/>
        <v>2495603.17</v>
      </c>
      <c r="E13" s="60">
        <v>612229.06000000006</v>
      </c>
      <c r="F13" s="60">
        <v>612229.06000000006</v>
      </c>
      <c r="G13" s="60">
        <f t="shared" si="1"/>
        <v>1883374.1099999999</v>
      </c>
    </row>
    <row r="14" spans="1:7" s="57" customFormat="1" x14ac:dyDescent="0.2">
      <c r="A14" s="59" t="s">
        <v>139</v>
      </c>
      <c r="B14" s="60">
        <v>4696790.5599999996</v>
      </c>
      <c r="C14" s="60">
        <v>147597.96</v>
      </c>
      <c r="D14" s="60">
        <f t="shared" si="0"/>
        <v>4844388.5199999996</v>
      </c>
      <c r="E14" s="60">
        <v>952824.18</v>
      </c>
      <c r="F14" s="60">
        <v>952824.18</v>
      </c>
      <c r="G14" s="60">
        <f t="shared" si="1"/>
        <v>3891564.3399999994</v>
      </c>
    </row>
    <row r="15" spans="1:7" s="57" customFormat="1" x14ac:dyDescent="0.2">
      <c r="A15" s="59" t="s">
        <v>140</v>
      </c>
      <c r="B15" s="60">
        <v>2350418.52</v>
      </c>
      <c r="C15" s="60">
        <v>451414.64</v>
      </c>
      <c r="D15" s="60">
        <f t="shared" si="0"/>
        <v>2801833.16</v>
      </c>
      <c r="E15" s="60">
        <v>566555.86</v>
      </c>
      <c r="F15" s="60">
        <v>566555.86</v>
      </c>
      <c r="G15" s="60">
        <f t="shared" si="1"/>
        <v>2235277.3000000003</v>
      </c>
    </row>
    <row r="16" spans="1:7" s="57" customFormat="1" x14ac:dyDescent="0.2">
      <c r="A16" s="59" t="s">
        <v>141</v>
      </c>
      <c r="B16" s="60">
        <v>1380420.12</v>
      </c>
      <c r="C16" s="60">
        <v>4282.3999999999996</v>
      </c>
      <c r="D16" s="60">
        <f t="shared" si="0"/>
        <v>1384702.52</v>
      </c>
      <c r="E16" s="60">
        <v>287880.21999999997</v>
      </c>
      <c r="F16" s="60">
        <v>287880.21999999997</v>
      </c>
      <c r="G16" s="60">
        <f t="shared" si="1"/>
        <v>1096822.3</v>
      </c>
    </row>
    <row r="17" spans="1:7" s="57" customFormat="1" x14ac:dyDescent="0.2">
      <c r="A17" s="59" t="s">
        <v>142</v>
      </c>
      <c r="B17" s="60">
        <v>5381686.2300000004</v>
      </c>
      <c r="C17" s="60">
        <v>33600.980000000003</v>
      </c>
      <c r="D17" s="60">
        <f t="shared" si="0"/>
        <v>5415287.2100000009</v>
      </c>
      <c r="E17" s="60">
        <v>1159796.32</v>
      </c>
      <c r="F17" s="60">
        <v>1159796.32</v>
      </c>
      <c r="G17" s="60">
        <f t="shared" si="1"/>
        <v>4255490.8900000006</v>
      </c>
    </row>
    <row r="18" spans="1:7" s="57" customFormat="1" x14ac:dyDescent="0.2">
      <c r="A18" s="59" t="s">
        <v>143</v>
      </c>
      <c r="B18" s="60">
        <v>562160.77</v>
      </c>
      <c r="C18" s="60">
        <v>5808.18</v>
      </c>
      <c r="D18" s="60">
        <f t="shared" si="0"/>
        <v>567968.95000000007</v>
      </c>
      <c r="E18" s="60">
        <v>149109.39000000001</v>
      </c>
      <c r="F18" s="60">
        <v>149109.39000000001</v>
      </c>
      <c r="G18" s="60">
        <f t="shared" si="1"/>
        <v>418859.56000000006</v>
      </c>
    </row>
    <row r="19" spans="1:7" s="57" customFormat="1" x14ac:dyDescent="0.2">
      <c r="A19" s="59" t="s">
        <v>144</v>
      </c>
      <c r="B19" s="60">
        <v>3321268.46</v>
      </c>
      <c r="C19" s="60">
        <v>3638138.66</v>
      </c>
      <c r="D19" s="60">
        <f t="shared" si="0"/>
        <v>6959407.1200000001</v>
      </c>
      <c r="E19" s="60">
        <v>745068.64</v>
      </c>
      <c r="F19" s="60">
        <v>745068.64</v>
      </c>
      <c r="G19" s="60">
        <f t="shared" si="1"/>
        <v>6214338.4800000004</v>
      </c>
    </row>
    <row r="20" spans="1:7" s="57" customFormat="1" x14ac:dyDescent="0.2">
      <c r="A20" s="59" t="s">
        <v>145</v>
      </c>
      <c r="B20" s="60">
        <v>2989981.64</v>
      </c>
      <c r="C20" s="60">
        <v>-2989981.64</v>
      </c>
      <c r="D20" s="60">
        <f t="shared" si="0"/>
        <v>0</v>
      </c>
      <c r="E20" s="60">
        <v>0</v>
      </c>
      <c r="F20" s="60">
        <v>0</v>
      </c>
      <c r="G20" s="60">
        <f t="shared" si="1"/>
        <v>0</v>
      </c>
    </row>
    <row r="21" spans="1:7" s="57" customFormat="1" x14ac:dyDescent="0.2">
      <c r="A21" s="59" t="s">
        <v>146</v>
      </c>
      <c r="B21" s="60">
        <v>3014824.98</v>
      </c>
      <c r="C21" s="60">
        <v>15595981.43</v>
      </c>
      <c r="D21" s="60">
        <f t="shared" si="0"/>
        <v>18610806.41</v>
      </c>
      <c r="E21" s="60">
        <v>1197586.17</v>
      </c>
      <c r="F21" s="60">
        <v>1197586.17</v>
      </c>
      <c r="G21" s="60">
        <f t="shared" si="1"/>
        <v>17413220.240000002</v>
      </c>
    </row>
    <row r="22" spans="1:7" s="58" customFormat="1" x14ac:dyDescent="0.2">
      <c r="A22" s="59" t="s">
        <v>147</v>
      </c>
      <c r="B22" s="60">
        <v>33158571.789999999</v>
      </c>
      <c r="C22" s="60">
        <v>149509.4</v>
      </c>
      <c r="D22" s="60">
        <f t="shared" si="0"/>
        <v>33308081.189999998</v>
      </c>
      <c r="E22" s="60">
        <v>8987625.75</v>
      </c>
      <c r="F22" s="60">
        <v>8987625.75</v>
      </c>
      <c r="G22" s="60">
        <f t="shared" si="1"/>
        <v>24320455.439999998</v>
      </c>
    </row>
    <row r="23" spans="1:7" s="57" customFormat="1" x14ac:dyDescent="0.2">
      <c r="A23" s="59" t="s">
        <v>148</v>
      </c>
      <c r="B23" s="60">
        <v>5888548.3499999996</v>
      </c>
      <c r="C23" s="60">
        <v>366756.1</v>
      </c>
      <c r="D23" s="60">
        <f t="shared" si="0"/>
        <v>6255304.4499999993</v>
      </c>
      <c r="E23" s="60">
        <v>1691686.75</v>
      </c>
      <c r="F23" s="60">
        <v>1691686.75</v>
      </c>
      <c r="G23" s="60">
        <f t="shared" si="1"/>
        <v>4563617.6999999993</v>
      </c>
    </row>
    <row r="24" spans="1:7" s="57" customFormat="1" x14ac:dyDescent="0.2">
      <c r="A24" s="59" t="s">
        <v>149</v>
      </c>
      <c r="B24" s="60">
        <v>2476421.7400000002</v>
      </c>
      <c r="C24" s="60">
        <v>19982.52</v>
      </c>
      <c r="D24" s="60">
        <f t="shared" si="0"/>
        <v>2496404.2600000002</v>
      </c>
      <c r="E24" s="60">
        <v>508274.24</v>
      </c>
      <c r="F24" s="60">
        <v>508274.24</v>
      </c>
      <c r="G24" s="60">
        <f t="shared" si="1"/>
        <v>1988130.0200000003</v>
      </c>
    </row>
    <row r="25" spans="1:7" s="57" customFormat="1" x14ac:dyDescent="0.2">
      <c r="A25" s="59" t="s">
        <v>150</v>
      </c>
      <c r="B25" s="60">
        <v>25644689.109999999</v>
      </c>
      <c r="C25" s="60">
        <v>651854.85</v>
      </c>
      <c r="D25" s="60">
        <f t="shared" si="0"/>
        <v>26296543.960000001</v>
      </c>
      <c r="E25" s="60">
        <v>6261381.6399999997</v>
      </c>
      <c r="F25" s="60">
        <v>6261381.6399999997</v>
      </c>
      <c r="G25" s="60">
        <f t="shared" si="1"/>
        <v>20035162.32</v>
      </c>
    </row>
    <row r="26" spans="1:7" s="57" customFormat="1" x14ac:dyDescent="0.2">
      <c r="A26" s="59" t="s">
        <v>151</v>
      </c>
      <c r="B26" s="60">
        <v>4802268.57</v>
      </c>
      <c r="C26" s="60">
        <v>0</v>
      </c>
      <c r="D26" s="60">
        <f t="shared" si="0"/>
        <v>4802268.57</v>
      </c>
      <c r="E26" s="60">
        <v>1052771.2</v>
      </c>
      <c r="F26" s="60">
        <v>1052771.2</v>
      </c>
      <c r="G26" s="60">
        <f t="shared" si="1"/>
        <v>3749497.37</v>
      </c>
    </row>
    <row r="27" spans="1:7" s="57" customFormat="1" x14ac:dyDescent="0.2">
      <c r="A27" s="59" t="s">
        <v>152</v>
      </c>
      <c r="B27" s="60">
        <v>1089249.58</v>
      </c>
      <c r="C27" s="60">
        <v>0</v>
      </c>
      <c r="D27" s="60">
        <f t="shared" si="0"/>
        <v>1089249.58</v>
      </c>
      <c r="E27" s="60">
        <v>249283.54</v>
      </c>
      <c r="F27" s="60">
        <v>249283.54</v>
      </c>
      <c r="G27" s="60">
        <f t="shared" si="1"/>
        <v>839966.04</v>
      </c>
    </row>
    <row r="28" spans="1:7" s="57" customFormat="1" x14ac:dyDescent="0.2">
      <c r="A28" s="59" t="s">
        <v>153</v>
      </c>
      <c r="B28" s="60">
        <v>77358573.879999995</v>
      </c>
      <c r="C28" s="60">
        <v>1148101.0900000001</v>
      </c>
      <c r="D28" s="60">
        <f t="shared" si="0"/>
        <v>78506674.969999999</v>
      </c>
      <c r="E28" s="60">
        <v>17673068.870000001</v>
      </c>
      <c r="F28" s="60">
        <v>17673068.870000001</v>
      </c>
      <c r="G28" s="60">
        <f t="shared" si="1"/>
        <v>60833606.099999994</v>
      </c>
    </row>
    <row r="29" spans="1:7" s="57" customFormat="1" x14ac:dyDescent="0.2">
      <c r="A29" s="59" t="s">
        <v>154</v>
      </c>
      <c r="B29" s="60">
        <v>13603383.710000001</v>
      </c>
      <c r="C29" s="60">
        <v>106433.60000000001</v>
      </c>
      <c r="D29" s="60">
        <f t="shared" si="0"/>
        <v>13709817.310000001</v>
      </c>
      <c r="E29" s="60">
        <v>3292074.56</v>
      </c>
      <c r="F29" s="60">
        <v>3292074.56</v>
      </c>
      <c r="G29" s="60">
        <f t="shared" si="1"/>
        <v>10417742.75</v>
      </c>
    </row>
    <row r="30" spans="1:7" s="57" customFormat="1" x14ac:dyDescent="0.2">
      <c r="A30" s="59" t="s">
        <v>155</v>
      </c>
      <c r="B30" s="60">
        <v>7311786.3399999999</v>
      </c>
      <c r="C30" s="60">
        <v>133505.54</v>
      </c>
      <c r="D30" s="60">
        <f t="shared" si="0"/>
        <v>7445291.8799999999</v>
      </c>
      <c r="E30" s="60">
        <v>1637245.21</v>
      </c>
      <c r="F30" s="60">
        <v>1637245.21</v>
      </c>
      <c r="G30" s="60">
        <f t="shared" si="1"/>
        <v>5808046.6699999999</v>
      </c>
    </row>
    <row r="31" spans="1:7" s="57" customFormat="1" x14ac:dyDescent="0.2">
      <c r="A31" s="59" t="s">
        <v>156</v>
      </c>
      <c r="B31" s="60">
        <v>2077348.68</v>
      </c>
      <c r="C31" s="60">
        <v>2375182.0299999998</v>
      </c>
      <c r="D31" s="60">
        <f t="shared" si="0"/>
        <v>4452530.71</v>
      </c>
      <c r="E31" s="60">
        <v>869793.33</v>
      </c>
      <c r="F31" s="60">
        <v>1022897.33</v>
      </c>
      <c r="G31" s="60">
        <f t="shared" si="1"/>
        <v>3582737.38</v>
      </c>
    </row>
    <row r="32" spans="1:7" s="57" customFormat="1" x14ac:dyDescent="0.2">
      <c r="A32" s="59" t="s">
        <v>157</v>
      </c>
      <c r="B32" s="60">
        <v>4468958.88</v>
      </c>
      <c r="C32" s="60">
        <v>832274.2</v>
      </c>
      <c r="D32" s="60">
        <f t="shared" si="0"/>
        <v>5301233.08</v>
      </c>
      <c r="E32" s="60">
        <v>1233434.69</v>
      </c>
      <c r="F32" s="60">
        <v>1233434.69</v>
      </c>
      <c r="G32" s="60">
        <f t="shared" si="1"/>
        <v>4067798.39</v>
      </c>
    </row>
    <row r="33" spans="1:7" s="57" customFormat="1" x14ac:dyDescent="0.2">
      <c r="A33" s="59" t="s">
        <v>158</v>
      </c>
      <c r="B33" s="60">
        <v>6251276.9000000004</v>
      </c>
      <c r="C33" s="60">
        <v>57922.84</v>
      </c>
      <c r="D33" s="60">
        <f t="shared" si="0"/>
        <v>6309199.7400000002</v>
      </c>
      <c r="E33" s="60">
        <v>1601422.67</v>
      </c>
      <c r="F33" s="60">
        <v>1591327.59</v>
      </c>
      <c r="G33" s="60">
        <f t="shared" si="1"/>
        <v>4707777.07</v>
      </c>
    </row>
    <row r="34" spans="1:7" s="57" customFormat="1" x14ac:dyDescent="0.2">
      <c r="A34" s="59" t="s">
        <v>159</v>
      </c>
      <c r="B34" s="60">
        <v>159559316.61000001</v>
      </c>
      <c r="C34" s="60">
        <v>62343481.829999998</v>
      </c>
      <c r="D34" s="60">
        <f t="shared" si="0"/>
        <v>221902798.44</v>
      </c>
      <c r="E34" s="60">
        <v>39648196.229999997</v>
      </c>
      <c r="F34" s="60">
        <v>37583935.649999999</v>
      </c>
      <c r="G34" s="60">
        <f t="shared" si="1"/>
        <v>182254602.21000001</v>
      </c>
    </row>
    <row r="35" spans="1:7" s="57" customFormat="1" x14ac:dyDescent="0.2">
      <c r="A35" s="59" t="s">
        <v>160</v>
      </c>
      <c r="B35" s="60">
        <v>9329544.8100000005</v>
      </c>
      <c r="C35" s="60">
        <v>1107001.3799999999</v>
      </c>
      <c r="D35" s="60">
        <f t="shared" si="0"/>
        <v>10436546.190000001</v>
      </c>
      <c r="E35" s="60">
        <v>653334.92000000004</v>
      </c>
      <c r="F35" s="60">
        <v>653334.92000000004</v>
      </c>
      <c r="G35" s="60">
        <f t="shared" si="1"/>
        <v>9783211.2700000014</v>
      </c>
    </row>
    <row r="36" spans="1:7" s="57" customFormat="1" x14ac:dyDescent="0.2">
      <c r="A36" s="59" t="s">
        <v>161</v>
      </c>
      <c r="B36" s="60">
        <v>38861627.640000001</v>
      </c>
      <c r="C36" s="60">
        <v>52992279.859999999</v>
      </c>
      <c r="D36" s="60">
        <f t="shared" si="0"/>
        <v>91853907.5</v>
      </c>
      <c r="E36" s="60">
        <v>3458756.55</v>
      </c>
      <c r="F36" s="60">
        <v>3478851.63</v>
      </c>
      <c r="G36" s="60">
        <f t="shared" si="1"/>
        <v>88395150.950000003</v>
      </c>
    </row>
    <row r="37" spans="1:7" s="57" customFormat="1" x14ac:dyDescent="0.2">
      <c r="A37" s="59" t="s">
        <v>162</v>
      </c>
      <c r="B37" s="60">
        <v>2967706.49</v>
      </c>
      <c r="C37" s="60">
        <v>15696.29</v>
      </c>
      <c r="D37" s="60">
        <f t="shared" si="0"/>
        <v>2983402.7800000003</v>
      </c>
      <c r="E37" s="60">
        <v>592204.65</v>
      </c>
      <c r="F37" s="60">
        <v>592204.65</v>
      </c>
      <c r="G37" s="60">
        <f t="shared" si="1"/>
        <v>2391198.1300000004</v>
      </c>
    </row>
    <row r="38" spans="1:7" s="57" customFormat="1" x14ac:dyDescent="0.2">
      <c r="A38" s="59" t="s">
        <v>163</v>
      </c>
      <c r="B38" s="60">
        <v>5250000</v>
      </c>
      <c r="C38" s="60">
        <v>592808.85</v>
      </c>
      <c r="D38" s="60">
        <f t="shared" si="0"/>
        <v>5842808.8499999996</v>
      </c>
      <c r="E38" s="60">
        <v>1055816.69</v>
      </c>
      <c r="F38" s="60">
        <v>1055816.69</v>
      </c>
      <c r="G38" s="60">
        <f t="shared" si="1"/>
        <v>4786992.16</v>
      </c>
    </row>
    <row r="39" spans="1:7" s="57" customFormat="1" x14ac:dyDescent="0.2">
      <c r="A39" s="59" t="s">
        <v>164</v>
      </c>
      <c r="B39" s="60">
        <v>1949526.56</v>
      </c>
      <c r="C39" s="60">
        <v>188304.85</v>
      </c>
      <c r="D39" s="60">
        <f t="shared" si="0"/>
        <v>2137831.41</v>
      </c>
      <c r="E39" s="60">
        <v>719703.73</v>
      </c>
      <c r="F39" s="60">
        <v>719703.73</v>
      </c>
      <c r="G39" s="60">
        <f t="shared" si="1"/>
        <v>1418127.6800000002</v>
      </c>
    </row>
    <row r="40" spans="1:7" s="57" customFormat="1" x14ac:dyDescent="0.2">
      <c r="A40" s="59" t="s">
        <v>165</v>
      </c>
      <c r="B40" s="60">
        <v>941227.3</v>
      </c>
      <c r="C40" s="60">
        <v>6999.05</v>
      </c>
      <c r="D40" s="60">
        <f t="shared" si="0"/>
        <v>948226.35000000009</v>
      </c>
      <c r="E40" s="60">
        <v>210449.07</v>
      </c>
      <c r="F40" s="60">
        <v>210449.07</v>
      </c>
      <c r="G40" s="60">
        <f t="shared" si="1"/>
        <v>737777.28</v>
      </c>
    </row>
    <row r="41" spans="1:7" s="57" customFormat="1" x14ac:dyDescent="0.2">
      <c r="A41" s="59" t="s">
        <v>166</v>
      </c>
      <c r="B41" s="60">
        <v>4987991.4400000004</v>
      </c>
      <c r="C41" s="60">
        <v>91068.96</v>
      </c>
      <c r="D41" s="60">
        <f t="shared" si="0"/>
        <v>5079060.4000000004</v>
      </c>
      <c r="E41" s="60">
        <v>1215792.98</v>
      </c>
      <c r="F41" s="60">
        <v>1215792.98</v>
      </c>
      <c r="G41" s="60">
        <f t="shared" si="1"/>
        <v>3863267.4200000004</v>
      </c>
    </row>
    <row r="42" spans="1:7" s="57" customFormat="1" x14ac:dyDescent="0.2">
      <c r="A42" s="59" t="s">
        <v>167</v>
      </c>
      <c r="B42" s="60">
        <v>3896352.24</v>
      </c>
      <c r="C42" s="60">
        <v>84331.43</v>
      </c>
      <c r="D42" s="60">
        <f t="shared" si="0"/>
        <v>3980683.6700000004</v>
      </c>
      <c r="E42" s="60">
        <v>972609.4</v>
      </c>
      <c r="F42" s="60">
        <v>972609.4</v>
      </c>
      <c r="G42" s="60">
        <f t="shared" si="1"/>
        <v>3008074.2700000005</v>
      </c>
    </row>
    <row r="43" spans="1:7" s="57" customFormat="1" x14ac:dyDescent="0.2">
      <c r="A43" s="59" t="s">
        <v>168</v>
      </c>
      <c r="B43" s="60">
        <v>22472251.030000001</v>
      </c>
      <c r="C43" s="60">
        <v>27922913.25</v>
      </c>
      <c r="D43" s="60">
        <f t="shared" si="0"/>
        <v>50395164.280000001</v>
      </c>
      <c r="E43" s="60">
        <v>17711011.09</v>
      </c>
      <c r="F43" s="60">
        <v>17711011.09</v>
      </c>
      <c r="G43" s="60">
        <f t="shared" si="1"/>
        <v>32684153.190000001</v>
      </c>
    </row>
    <row r="44" spans="1:7" s="57" customFormat="1" x14ac:dyDescent="0.2">
      <c r="A44" s="59" t="s">
        <v>169</v>
      </c>
      <c r="B44" s="60">
        <v>1447075.94</v>
      </c>
      <c r="C44" s="60">
        <v>10102.59</v>
      </c>
      <c r="D44" s="60">
        <f t="shared" si="0"/>
        <v>1457178.53</v>
      </c>
      <c r="E44" s="60">
        <v>295929.65999999997</v>
      </c>
      <c r="F44" s="60">
        <v>295929.65999999997</v>
      </c>
      <c r="G44" s="60">
        <f t="shared" si="1"/>
        <v>1161248.8700000001</v>
      </c>
    </row>
    <row r="45" spans="1:7" x14ac:dyDescent="0.2">
      <c r="A45" s="59" t="s">
        <v>170</v>
      </c>
      <c r="B45" s="60">
        <v>1208286.69</v>
      </c>
      <c r="C45" s="60">
        <v>19862.62</v>
      </c>
      <c r="D45" s="60">
        <f t="shared" si="0"/>
        <v>1228149.31</v>
      </c>
      <c r="E45" s="60">
        <v>283066.59000000003</v>
      </c>
      <c r="F45" s="60">
        <v>283066.59000000003</v>
      </c>
      <c r="G45" s="60">
        <f t="shared" si="1"/>
        <v>945082.72</v>
      </c>
    </row>
    <row r="46" spans="1:7" x14ac:dyDescent="0.2">
      <c r="A46" s="59" t="s">
        <v>171</v>
      </c>
      <c r="B46" s="60">
        <v>24226651.98</v>
      </c>
      <c r="C46" s="60">
        <v>16790491.710000001</v>
      </c>
      <c r="D46" s="60">
        <f t="shared" si="0"/>
        <v>41017143.689999998</v>
      </c>
      <c r="E46" s="60">
        <v>6247654.2300000004</v>
      </c>
      <c r="F46" s="60">
        <v>6247654.2300000004</v>
      </c>
      <c r="G46" s="60">
        <f t="shared" si="1"/>
        <v>34769489.459999993</v>
      </c>
    </row>
    <row r="47" spans="1:7" x14ac:dyDescent="0.2">
      <c r="A47" s="59" t="s">
        <v>172</v>
      </c>
      <c r="B47" s="60">
        <v>7200189.1699999999</v>
      </c>
      <c r="C47" s="60">
        <v>78899.66</v>
      </c>
      <c r="D47" s="60">
        <f t="shared" si="0"/>
        <v>7279088.8300000001</v>
      </c>
      <c r="E47" s="60">
        <v>2045942.54</v>
      </c>
      <c r="F47" s="60">
        <v>2045942.54</v>
      </c>
      <c r="G47" s="60">
        <f t="shared" si="1"/>
        <v>5233146.29</v>
      </c>
    </row>
    <row r="48" spans="1:7" x14ac:dyDescent="0.2">
      <c r="A48" s="59" t="s">
        <v>173</v>
      </c>
      <c r="B48" s="60">
        <v>3284024.72</v>
      </c>
      <c r="C48" s="60">
        <v>555332.9</v>
      </c>
      <c r="D48" s="60">
        <f t="shared" si="0"/>
        <v>3839357.62</v>
      </c>
      <c r="E48" s="60">
        <v>808195.11</v>
      </c>
      <c r="F48" s="60">
        <v>808195.11</v>
      </c>
      <c r="G48" s="60">
        <f t="shared" si="1"/>
        <v>3031162.5100000002</v>
      </c>
    </row>
    <row r="49" spans="1:7" x14ac:dyDescent="0.2">
      <c r="A49" s="59" t="s">
        <v>174</v>
      </c>
      <c r="B49" s="60">
        <v>27112999.699999999</v>
      </c>
      <c r="C49" s="60">
        <v>0</v>
      </c>
      <c r="D49" s="60">
        <f t="shared" si="0"/>
        <v>27112999.699999999</v>
      </c>
      <c r="E49" s="60">
        <v>6782250.46</v>
      </c>
      <c r="F49" s="60">
        <v>6782250.46</v>
      </c>
      <c r="G49" s="60">
        <f t="shared" si="1"/>
        <v>20330749.239999998</v>
      </c>
    </row>
    <row r="50" spans="1:7" x14ac:dyDescent="0.2">
      <c r="A50" s="59" t="s">
        <v>175</v>
      </c>
      <c r="B50" s="60">
        <v>1995000.64</v>
      </c>
      <c r="C50" s="60">
        <v>0</v>
      </c>
      <c r="D50" s="60">
        <f t="shared" si="0"/>
        <v>1995000.64</v>
      </c>
      <c r="E50" s="60">
        <v>498750.15</v>
      </c>
      <c r="F50" s="60">
        <v>498750.15</v>
      </c>
      <c r="G50" s="60">
        <f t="shared" si="1"/>
        <v>1496250.4899999998</v>
      </c>
    </row>
    <row r="51" spans="1:7" x14ac:dyDescent="0.2">
      <c r="A51" s="59" t="s">
        <v>176</v>
      </c>
      <c r="B51" s="60">
        <v>0</v>
      </c>
      <c r="C51" s="60">
        <v>3019588.98</v>
      </c>
      <c r="D51" s="60">
        <f t="shared" si="0"/>
        <v>3019588.98</v>
      </c>
      <c r="E51" s="60">
        <v>689393.07</v>
      </c>
      <c r="F51" s="60">
        <v>689393.07</v>
      </c>
      <c r="G51" s="60">
        <f t="shared" si="1"/>
        <v>2330195.91</v>
      </c>
    </row>
    <row r="52" spans="1:7" x14ac:dyDescent="0.2">
      <c r="A52" s="28"/>
      <c r="B52" s="60"/>
      <c r="C52" s="60"/>
      <c r="D52" s="60"/>
      <c r="E52" s="60"/>
      <c r="F52" s="60"/>
      <c r="G52" s="60"/>
    </row>
    <row r="53" spans="1:7" x14ac:dyDescent="0.2">
      <c r="A53" s="29" t="s">
        <v>77</v>
      </c>
      <c r="B53" s="61">
        <f>SUM(B7:B52)</f>
        <v>565352038.81000006</v>
      </c>
      <c r="C53" s="61">
        <f t="shared" ref="C53:G53" si="2">SUM(C7:C52)</f>
        <v>189394026.47999999</v>
      </c>
      <c r="D53" s="61">
        <f t="shared" si="2"/>
        <v>754746065.28999984</v>
      </c>
      <c r="E53" s="61">
        <f t="shared" si="2"/>
        <v>141651583.42000002</v>
      </c>
      <c r="F53" s="61">
        <f t="shared" si="2"/>
        <v>139750426.84000003</v>
      </c>
      <c r="G53" s="61">
        <f t="shared" si="2"/>
        <v>613094481.87</v>
      </c>
    </row>
    <row r="56" spans="1:7" ht="45" customHeight="1" x14ac:dyDescent="0.2">
      <c r="A56" s="89" t="s">
        <v>177</v>
      </c>
      <c r="B56" s="84"/>
      <c r="C56" s="84"/>
      <c r="D56" s="84"/>
      <c r="E56" s="84"/>
      <c r="F56" s="84"/>
      <c r="G56" s="85"/>
    </row>
    <row r="58" spans="1:7" x14ac:dyDescent="0.2">
      <c r="A58" s="21"/>
      <c r="B58" s="24" t="s">
        <v>0</v>
      </c>
      <c r="C58" s="25"/>
      <c r="D58" s="25"/>
      <c r="E58" s="25"/>
      <c r="F58" s="26"/>
      <c r="G58" s="82" t="s">
        <v>7</v>
      </c>
    </row>
    <row r="59" spans="1:7" ht="22.5" x14ac:dyDescent="0.2">
      <c r="A59" s="22" t="s">
        <v>1</v>
      </c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83"/>
    </row>
    <row r="60" spans="1:7" x14ac:dyDescent="0.2">
      <c r="A60" s="23"/>
      <c r="B60" s="4">
        <v>1</v>
      </c>
      <c r="C60" s="4">
        <v>2</v>
      </c>
      <c r="D60" s="4" t="s">
        <v>8</v>
      </c>
      <c r="E60" s="4">
        <v>4</v>
      </c>
      <c r="F60" s="4">
        <v>5</v>
      </c>
      <c r="G60" s="4" t="s">
        <v>9</v>
      </c>
    </row>
    <row r="61" spans="1:7" x14ac:dyDescent="0.2">
      <c r="A61" s="12"/>
      <c r="B61" s="13"/>
      <c r="C61" s="13"/>
      <c r="D61" s="13"/>
      <c r="E61" s="13"/>
      <c r="F61" s="13"/>
      <c r="G61" s="13"/>
    </row>
    <row r="62" spans="1:7" x14ac:dyDescent="0.2">
      <c r="A62" s="28" t="s">
        <v>81</v>
      </c>
      <c r="B62" s="62">
        <v>0</v>
      </c>
      <c r="C62" s="62">
        <v>0</v>
      </c>
      <c r="D62" s="62">
        <f>B62+C62</f>
        <v>0</v>
      </c>
      <c r="E62" s="62">
        <v>0</v>
      </c>
      <c r="F62" s="62">
        <v>0</v>
      </c>
      <c r="G62" s="62">
        <f>D62-E62</f>
        <v>0</v>
      </c>
    </row>
    <row r="63" spans="1:7" x14ac:dyDescent="0.2">
      <c r="A63" s="28" t="s">
        <v>82</v>
      </c>
      <c r="B63" s="62">
        <v>0</v>
      </c>
      <c r="C63" s="62">
        <v>0</v>
      </c>
      <c r="D63" s="63">
        <f t="shared" ref="D63:D65" si="3">B63+C63</f>
        <v>0</v>
      </c>
      <c r="E63" s="62">
        <v>0</v>
      </c>
      <c r="F63" s="62">
        <v>0</v>
      </c>
      <c r="G63" s="63">
        <f t="shared" ref="G63:G65" si="4">D63-E63</f>
        <v>0</v>
      </c>
    </row>
    <row r="64" spans="1:7" x14ac:dyDescent="0.2">
      <c r="A64" s="28" t="s">
        <v>83</v>
      </c>
      <c r="B64" s="62">
        <v>0</v>
      </c>
      <c r="C64" s="62">
        <v>0</v>
      </c>
      <c r="D64" s="63">
        <f t="shared" si="3"/>
        <v>0</v>
      </c>
      <c r="E64" s="62">
        <v>0</v>
      </c>
      <c r="F64" s="62">
        <v>0</v>
      </c>
      <c r="G64" s="63">
        <f t="shared" si="4"/>
        <v>0</v>
      </c>
    </row>
    <row r="65" spans="1:7" x14ac:dyDescent="0.2">
      <c r="A65" s="28" t="s">
        <v>84</v>
      </c>
      <c r="B65" s="62">
        <v>0</v>
      </c>
      <c r="C65" s="62">
        <v>0</v>
      </c>
      <c r="D65" s="63">
        <f t="shared" si="3"/>
        <v>0</v>
      </c>
      <c r="E65" s="62">
        <v>0</v>
      </c>
      <c r="F65" s="62">
        <v>0</v>
      </c>
      <c r="G65" s="63">
        <f t="shared" si="4"/>
        <v>0</v>
      </c>
    </row>
    <row r="66" spans="1:7" x14ac:dyDescent="0.2">
      <c r="A66" s="2"/>
      <c r="B66" s="15"/>
      <c r="C66" s="15"/>
      <c r="D66" s="15"/>
      <c r="E66" s="15"/>
      <c r="F66" s="15"/>
      <c r="G66" s="15"/>
    </row>
    <row r="67" spans="1:7" x14ac:dyDescent="0.2">
      <c r="A67" s="29" t="s">
        <v>77</v>
      </c>
      <c r="B67" s="64">
        <f>SUM(B62:B65)</f>
        <v>0</v>
      </c>
      <c r="C67" s="64">
        <f t="shared" ref="C67:G67" si="5">SUM(C62:C65)</f>
        <v>0</v>
      </c>
      <c r="D67" s="64">
        <f t="shared" si="5"/>
        <v>0</v>
      </c>
      <c r="E67" s="64">
        <f t="shared" si="5"/>
        <v>0</v>
      </c>
      <c r="F67" s="64">
        <f t="shared" si="5"/>
        <v>0</v>
      </c>
      <c r="G67" s="64">
        <f t="shared" si="5"/>
        <v>0</v>
      </c>
    </row>
    <row r="70" spans="1:7" ht="45" customHeight="1" x14ac:dyDescent="0.2">
      <c r="A70" s="89" t="s">
        <v>178</v>
      </c>
      <c r="B70" s="84"/>
      <c r="C70" s="84"/>
      <c r="D70" s="84"/>
      <c r="E70" s="84"/>
      <c r="F70" s="84"/>
      <c r="G70" s="85"/>
    </row>
    <row r="71" spans="1:7" x14ac:dyDescent="0.2">
      <c r="A71" s="21"/>
      <c r="B71" s="24" t="s">
        <v>0</v>
      </c>
      <c r="C71" s="25"/>
      <c r="D71" s="25"/>
      <c r="E71" s="25"/>
      <c r="F71" s="26"/>
      <c r="G71" s="82" t="s">
        <v>7</v>
      </c>
    </row>
    <row r="72" spans="1:7" ht="22.5" x14ac:dyDescent="0.2">
      <c r="A72" s="22" t="s">
        <v>1</v>
      </c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83"/>
    </row>
    <row r="73" spans="1:7" x14ac:dyDescent="0.2">
      <c r="A73" s="23"/>
      <c r="B73" s="4">
        <v>1</v>
      </c>
      <c r="C73" s="4">
        <v>2</v>
      </c>
      <c r="D73" s="4" t="s">
        <v>8</v>
      </c>
      <c r="E73" s="4">
        <v>4</v>
      </c>
      <c r="F73" s="4">
        <v>5</v>
      </c>
      <c r="G73" s="4" t="s">
        <v>9</v>
      </c>
    </row>
    <row r="74" spans="1:7" x14ac:dyDescent="0.2">
      <c r="A74" s="12"/>
      <c r="B74" s="13"/>
      <c r="C74" s="13"/>
      <c r="D74" s="13"/>
      <c r="E74" s="13"/>
      <c r="F74" s="13"/>
      <c r="G74" s="13"/>
    </row>
    <row r="75" spans="1:7" ht="22.5" x14ac:dyDescent="0.2">
      <c r="A75" s="30" t="s">
        <v>85</v>
      </c>
      <c r="B75" s="65">
        <v>29108000.34</v>
      </c>
      <c r="C75" s="65">
        <v>0</v>
      </c>
      <c r="D75" s="65">
        <f>B75+C75</f>
        <v>29108000.34</v>
      </c>
      <c r="E75" s="65">
        <v>7281000.6100000003</v>
      </c>
      <c r="F75" s="65">
        <v>7281000.6100000003</v>
      </c>
      <c r="G75" s="65">
        <f>D75-E75</f>
        <v>21826999.73</v>
      </c>
    </row>
    <row r="76" spans="1:7" x14ac:dyDescent="0.2">
      <c r="A76" s="30"/>
      <c r="B76" s="14"/>
      <c r="C76" s="14"/>
      <c r="D76" s="14"/>
      <c r="E76" s="14"/>
      <c r="F76" s="14"/>
      <c r="G76" s="14"/>
    </row>
    <row r="77" spans="1:7" x14ac:dyDescent="0.2">
      <c r="A77" s="30" t="s">
        <v>86</v>
      </c>
      <c r="B77" s="66">
        <v>0</v>
      </c>
      <c r="C77" s="66">
        <v>0</v>
      </c>
      <c r="D77" s="66">
        <f>B77+C77</f>
        <v>0</v>
      </c>
      <c r="E77" s="66">
        <v>0</v>
      </c>
      <c r="F77" s="66">
        <v>0</v>
      </c>
      <c r="G77" s="66">
        <f>D77-E77</f>
        <v>0</v>
      </c>
    </row>
    <row r="78" spans="1:7" x14ac:dyDescent="0.2">
      <c r="A78" s="30"/>
      <c r="B78" s="14"/>
      <c r="C78" s="14"/>
      <c r="D78" s="14"/>
      <c r="E78" s="14"/>
      <c r="F78" s="14"/>
      <c r="G78" s="14"/>
    </row>
    <row r="79" spans="1:7" ht="22.5" x14ac:dyDescent="0.2">
      <c r="A79" s="30" t="s">
        <v>87</v>
      </c>
      <c r="B79" s="66">
        <v>0</v>
      </c>
      <c r="C79" s="66">
        <v>0</v>
      </c>
      <c r="D79" s="66">
        <f>B79+C79</f>
        <v>0</v>
      </c>
      <c r="E79" s="66">
        <v>0</v>
      </c>
      <c r="F79" s="66">
        <v>0</v>
      </c>
      <c r="G79" s="66">
        <f>D79-E79</f>
        <v>0</v>
      </c>
    </row>
    <row r="80" spans="1:7" x14ac:dyDescent="0.2">
      <c r="A80" s="30"/>
      <c r="B80" s="14"/>
      <c r="C80" s="14"/>
      <c r="D80" s="14"/>
      <c r="E80" s="14"/>
      <c r="F80" s="14"/>
      <c r="G80" s="14"/>
    </row>
    <row r="81" spans="1:7" ht="22.5" x14ac:dyDescent="0.2">
      <c r="A81" s="30" t="s">
        <v>88</v>
      </c>
      <c r="B81" s="66">
        <v>0</v>
      </c>
      <c r="C81" s="66">
        <v>0</v>
      </c>
      <c r="D81" s="66">
        <f>B81+C81</f>
        <v>0</v>
      </c>
      <c r="E81" s="66">
        <v>0</v>
      </c>
      <c r="F81" s="66">
        <v>0</v>
      </c>
      <c r="G81" s="66">
        <f>D81-E81</f>
        <v>0</v>
      </c>
    </row>
    <row r="82" spans="1:7" x14ac:dyDescent="0.2">
      <c r="A82" s="30"/>
      <c r="B82" s="14"/>
      <c r="C82" s="14"/>
      <c r="D82" s="14"/>
      <c r="E82" s="14"/>
      <c r="F82" s="14"/>
      <c r="G82" s="14"/>
    </row>
    <row r="83" spans="1:7" ht="22.5" x14ac:dyDescent="0.2">
      <c r="A83" s="30" t="s">
        <v>89</v>
      </c>
      <c r="B83" s="66">
        <v>0</v>
      </c>
      <c r="C83" s="66">
        <v>0</v>
      </c>
      <c r="D83" s="66">
        <f>B83+C83</f>
        <v>0</v>
      </c>
      <c r="E83" s="66">
        <v>0</v>
      </c>
      <c r="F83" s="66">
        <v>0</v>
      </c>
      <c r="G83" s="66">
        <f>D83-E83</f>
        <v>0</v>
      </c>
    </row>
    <row r="84" spans="1:7" x14ac:dyDescent="0.2">
      <c r="A84" s="30"/>
      <c r="B84" s="14"/>
      <c r="C84" s="14"/>
      <c r="D84" s="14"/>
      <c r="E84" s="14"/>
      <c r="F84" s="14"/>
      <c r="G84" s="14"/>
    </row>
    <row r="85" spans="1:7" ht="22.5" x14ac:dyDescent="0.2">
      <c r="A85" s="30" t="s">
        <v>90</v>
      </c>
      <c r="B85" s="66">
        <v>0</v>
      </c>
      <c r="C85" s="66">
        <v>0</v>
      </c>
      <c r="D85" s="66">
        <f>B85+C85</f>
        <v>0</v>
      </c>
      <c r="E85" s="66">
        <v>0</v>
      </c>
      <c r="F85" s="66">
        <v>0</v>
      </c>
      <c r="G85" s="66">
        <f>D85-E85</f>
        <v>0</v>
      </c>
    </row>
    <row r="86" spans="1:7" x14ac:dyDescent="0.2">
      <c r="A86" s="30"/>
      <c r="B86" s="14"/>
      <c r="C86" s="14"/>
      <c r="D86" s="14"/>
      <c r="E86" s="14"/>
      <c r="F86" s="14"/>
      <c r="G86" s="14"/>
    </row>
    <row r="87" spans="1:7" x14ac:dyDescent="0.2">
      <c r="A87" s="30" t="s">
        <v>91</v>
      </c>
      <c r="B87" s="66">
        <v>0</v>
      </c>
      <c r="C87" s="66">
        <v>0</v>
      </c>
      <c r="D87" s="66">
        <f>B87+C87</f>
        <v>0</v>
      </c>
      <c r="E87" s="66">
        <v>0</v>
      </c>
      <c r="F87" s="66">
        <v>0</v>
      </c>
      <c r="G87" s="66">
        <f>D87-E87</f>
        <v>0</v>
      </c>
    </row>
    <row r="88" spans="1:7" x14ac:dyDescent="0.2">
      <c r="A88" s="31"/>
      <c r="B88" s="15"/>
      <c r="C88" s="15"/>
      <c r="D88" s="15"/>
      <c r="E88" s="15"/>
      <c r="F88" s="15"/>
      <c r="G88" s="15"/>
    </row>
    <row r="89" spans="1:7" x14ac:dyDescent="0.2">
      <c r="A89" s="20" t="s">
        <v>77</v>
      </c>
      <c r="B89" s="67">
        <f>SUM(B75:B88)</f>
        <v>29108000.34</v>
      </c>
      <c r="C89" s="69">
        <f t="shared" ref="C89:G89" si="6">SUM(C75:C88)</f>
        <v>0</v>
      </c>
      <c r="D89" s="69">
        <f t="shared" si="6"/>
        <v>29108000.34</v>
      </c>
      <c r="E89" s="69">
        <f t="shared" si="6"/>
        <v>7281000.6100000003</v>
      </c>
      <c r="F89" s="69">
        <f t="shared" si="6"/>
        <v>7281000.6100000003</v>
      </c>
      <c r="G89" s="69">
        <f t="shared" si="6"/>
        <v>21826999.73</v>
      </c>
    </row>
    <row r="91" spans="1:7" x14ac:dyDescent="0.2">
      <c r="A91" s="68" t="s">
        <v>129</v>
      </c>
    </row>
  </sheetData>
  <sheetProtection formatCells="0" formatColumns="0" formatRows="0" insertRows="0" deleteRows="0" autoFilter="0"/>
  <mergeCells count="6">
    <mergeCell ref="G3:G4"/>
    <mergeCell ref="G58:G59"/>
    <mergeCell ref="G71:G72"/>
    <mergeCell ref="A1:G1"/>
    <mergeCell ref="A56:G56"/>
    <mergeCell ref="A70:G7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>
      <selection activeCell="A44" sqref="A4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89" t="s">
        <v>179</v>
      </c>
      <c r="B1" s="84"/>
      <c r="C1" s="84"/>
      <c r="D1" s="84"/>
      <c r="E1" s="84"/>
      <c r="F1" s="84"/>
      <c r="G1" s="85"/>
    </row>
    <row r="2" spans="1:7" x14ac:dyDescent="0.2">
      <c r="A2" s="21"/>
      <c r="B2" s="24" t="s">
        <v>0</v>
      </c>
      <c r="C2" s="25"/>
      <c r="D2" s="25"/>
      <c r="E2" s="25"/>
      <c r="F2" s="26"/>
      <c r="G2" s="82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3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/>
      <c r="B5" s="5"/>
      <c r="C5" s="5"/>
      <c r="D5" s="5"/>
      <c r="E5" s="5"/>
      <c r="F5" s="5"/>
      <c r="G5" s="5"/>
    </row>
    <row r="6" spans="1:7" x14ac:dyDescent="0.2">
      <c r="A6" s="17" t="s">
        <v>92</v>
      </c>
      <c r="B6" s="71">
        <f>SUM(B7:B14)</f>
        <v>203434221.79000002</v>
      </c>
      <c r="C6" s="79">
        <f t="shared" ref="C6:G6" si="0">SUM(C7:C14)</f>
        <v>3314259.81</v>
      </c>
      <c r="D6" s="79">
        <f t="shared" si="0"/>
        <v>206748481.59999999</v>
      </c>
      <c r="E6" s="79">
        <f t="shared" si="0"/>
        <v>46223664.739999995</v>
      </c>
      <c r="F6" s="79">
        <f t="shared" si="0"/>
        <v>46223664.739999995</v>
      </c>
      <c r="G6" s="79">
        <f t="shared" si="0"/>
        <v>160524816.85999998</v>
      </c>
    </row>
    <row r="7" spans="1:7" x14ac:dyDescent="0.2">
      <c r="A7" s="27" t="s">
        <v>93</v>
      </c>
      <c r="B7" s="70">
        <v>12219933.43</v>
      </c>
      <c r="C7" s="70">
        <v>68624.490000000005</v>
      </c>
      <c r="D7" s="70">
        <f>B7+C7</f>
        <v>12288557.92</v>
      </c>
      <c r="E7" s="70">
        <v>2924711.34</v>
      </c>
      <c r="F7" s="70">
        <v>2924711.34</v>
      </c>
      <c r="G7" s="70">
        <f>D7-E7</f>
        <v>9363846.5800000001</v>
      </c>
    </row>
    <row r="8" spans="1:7" x14ac:dyDescent="0.2">
      <c r="A8" s="27" t="s">
        <v>94</v>
      </c>
      <c r="B8" s="70">
        <v>0</v>
      </c>
      <c r="C8" s="70">
        <v>0</v>
      </c>
      <c r="D8" s="78">
        <f t="shared" ref="D8:D14" si="1">B8+C8</f>
        <v>0</v>
      </c>
      <c r="E8" s="70">
        <v>0</v>
      </c>
      <c r="F8" s="70">
        <v>0</v>
      </c>
      <c r="G8" s="78">
        <f t="shared" ref="G8:G14" si="2">D8-E8</f>
        <v>0</v>
      </c>
    </row>
    <row r="9" spans="1:7" x14ac:dyDescent="0.2">
      <c r="A9" s="27" t="s">
        <v>95</v>
      </c>
      <c r="B9" s="70">
        <v>32680614.07</v>
      </c>
      <c r="C9" s="70">
        <v>1551515.36</v>
      </c>
      <c r="D9" s="78">
        <f t="shared" si="1"/>
        <v>34232129.43</v>
      </c>
      <c r="E9" s="70">
        <v>5704227.29</v>
      </c>
      <c r="F9" s="70">
        <v>5704227.29</v>
      </c>
      <c r="G9" s="78">
        <f t="shared" si="2"/>
        <v>28527902.140000001</v>
      </c>
    </row>
    <row r="10" spans="1:7" x14ac:dyDescent="0.2">
      <c r="A10" s="27" t="s">
        <v>96</v>
      </c>
      <c r="B10" s="70">
        <v>0</v>
      </c>
      <c r="C10" s="70">
        <v>0</v>
      </c>
      <c r="D10" s="78">
        <f t="shared" si="1"/>
        <v>0</v>
      </c>
      <c r="E10" s="70">
        <v>0</v>
      </c>
      <c r="F10" s="70">
        <v>0</v>
      </c>
      <c r="G10" s="78">
        <f t="shared" si="2"/>
        <v>0</v>
      </c>
    </row>
    <row r="11" spans="1:7" x14ac:dyDescent="0.2">
      <c r="A11" s="27" t="s">
        <v>97</v>
      </c>
      <c r="B11" s="70">
        <v>56469863.359999999</v>
      </c>
      <c r="C11" s="70">
        <v>790485.23</v>
      </c>
      <c r="D11" s="78">
        <f t="shared" si="1"/>
        <v>57260348.589999996</v>
      </c>
      <c r="E11" s="70">
        <v>14654199.85</v>
      </c>
      <c r="F11" s="70">
        <v>14654199.85</v>
      </c>
      <c r="G11" s="78">
        <f t="shared" si="2"/>
        <v>42606148.739999995</v>
      </c>
    </row>
    <row r="12" spans="1:7" x14ac:dyDescent="0.2">
      <c r="A12" s="27" t="s">
        <v>98</v>
      </c>
      <c r="B12" s="70">
        <v>0</v>
      </c>
      <c r="C12" s="70">
        <v>0</v>
      </c>
      <c r="D12" s="78">
        <f t="shared" si="1"/>
        <v>0</v>
      </c>
      <c r="E12" s="70">
        <v>0</v>
      </c>
      <c r="F12" s="70">
        <v>0</v>
      </c>
      <c r="G12" s="78">
        <f t="shared" si="2"/>
        <v>0</v>
      </c>
    </row>
    <row r="13" spans="1:7" x14ac:dyDescent="0.2">
      <c r="A13" s="27" t="s">
        <v>99</v>
      </c>
      <c r="B13" s="70">
        <v>96343643.819999993</v>
      </c>
      <c r="C13" s="70">
        <v>1288135.67</v>
      </c>
      <c r="D13" s="78">
        <f t="shared" si="1"/>
        <v>97631779.489999995</v>
      </c>
      <c r="E13" s="70">
        <v>22124939.75</v>
      </c>
      <c r="F13" s="70">
        <v>22124939.75</v>
      </c>
      <c r="G13" s="78">
        <f t="shared" si="2"/>
        <v>75506839.739999995</v>
      </c>
    </row>
    <row r="14" spans="1:7" x14ac:dyDescent="0.2">
      <c r="A14" s="27" t="s">
        <v>36</v>
      </c>
      <c r="B14" s="70">
        <v>5720167.1100000003</v>
      </c>
      <c r="C14" s="70">
        <v>-384500.94</v>
      </c>
      <c r="D14" s="78">
        <f t="shared" si="1"/>
        <v>5335666.17</v>
      </c>
      <c r="E14" s="70">
        <v>815586.51</v>
      </c>
      <c r="F14" s="70">
        <v>815586.51</v>
      </c>
      <c r="G14" s="78">
        <f t="shared" si="2"/>
        <v>4520079.66</v>
      </c>
    </row>
    <row r="15" spans="1:7" x14ac:dyDescent="0.2">
      <c r="A15" s="18"/>
      <c r="B15" s="6"/>
      <c r="C15" s="6"/>
      <c r="D15" s="6"/>
      <c r="E15" s="6"/>
      <c r="F15" s="6"/>
      <c r="G15" s="6"/>
    </row>
    <row r="16" spans="1:7" x14ac:dyDescent="0.2">
      <c r="A16" s="17" t="s">
        <v>100</v>
      </c>
      <c r="B16" s="73">
        <f>SUM(B17:B23)</f>
        <v>319974165.68000001</v>
      </c>
      <c r="C16" s="79">
        <f t="shared" ref="C16:G16" si="3">SUM(C17:C23)</f>
        <v>182576403.93000001</v>
      </c>
      <c r="D16" s="79">
        <f t="shared" si="3"/>
        <v>502550569.61000001</v>
      </c>
      <c r="E16" s="79">
        <f t="shared" si="3"/>
        <v>86268268.150000006</v>
      </c>
      <c r="F16" s="79">
        <f t="shared" si="3"/>
        <v>84214007.569999993</v>
      </c>
      <c r="G16" s="79">
        <f t="shared" si="3"/>
        <v>416282301.45999998</v>
      </c>
    </row>
    <row r="17" spans="1:7" x14ac:dyDescent="0.2">
      <c r="A17" s="27" t="s">
        <v>101</v>
      </c>
      <c r="B17" s="72">
        <v>24226651.98</v>
      </c>
      <c r="C17" s="72">
        <v>16790491.710000001</v>
      </c>
      <c r="D17" s="78">
        <f t="shared" ref="D17:D23" si="4">B17+C17</f>
        <v>41017143.689999998</v>
      </c>
      <c r="E17" s="72">
        <v>6247654.2300000004</v>
      </c>
      <c r="F17" s="72">
        <v>6247654.2300000004</v>
      </c>
      <c r="G17" s="78">
        <f t="shared" ref="G17:G23" si="5">D17-E17</f>
        <v>34769489.459999993</v>
      </c>
    </row>
    <row r="18" spans="1:7" x14ac:dyDescent="0.2">
      <c r="A18" s="27" t="s">
        <v>102</v>
      </c>
      <c r="B18" s="72">
        <v>217013978.16</v>
      </c>
      <c r="C18" s="72">
        <v>110779503.29000001</v>
      </c>
      <c r="D18" s="78">
        <f t="shared" si="4"/>
        <v>327793481.44999999</v>
      </c>
      <c r="E18" s="72">
        <v>66937114.840000004</v>
      </c>
      <c r="F18" s="72">
        <v>64872854.259999998</v>
      </c>
      <c r="G18" s="78">
        <f t="shared" si="5"/>
        <v>260856366.60999998</v>
      </c>
    </row>
    <row r="19" spans="1:7" x14ac:dyDescent="0.2">
      <c r="A19" s="27" t="s">
        <v>103</v>
      </c>
      <c r="B19" s="72">
        <v>0</v>
      </c>
      <c r="C19" s="72">
        <v>0</v>
      </c>
      <c r="D19" s="78">
        <f t="shared" si="4"/>
        <v>0</v>
      </c>
      <c r="E19" s="72">
        <v>0</v>
      </c>
      <c r="F19" s="72">
        <v>0</v>
      </c>
      <c r="G19" s="78">
        <f t="shared" si="5"/>
        <v>0</v>
      </c>
    </row>
    <row r="20" spans="1:7" x14ac:dyDescent="0.2">
      <c r="A20" s="27" t="s">
        <v>104</v>
      </c>
      <c r="B20" s="72">
        <v>9520235.7799999993</v>
      </c>
      <c r="C20" s="72">
        <v>890197.04</v>
      </c>
      <c r="D20" s="78">
        <f t="shared" si="4"/>
        <v>10410432.82</v>
      </c>
      <c r="E20" s="72">
        <v>2160007.36</v>
      </c>
      <c r="F20" s="72">
        <v>2149912.2799999998</v>
      </c>
      <c r="G20" s="78">
        <f t="shared" si="5"/>
        <v>8250425.4600000009</v>
      </c>
    </row>
    <row r="21" spans="1:7" x14ac:dyDescent="0.2">
      <c r="A21" s="27" t="s">
        <v>105</v>
      </c>
      <c r="B21" s="72">
        <v>1200000</v>
      </c>
      <c r="C21" s="72">
        <v>0</v>
      </c>
      <c r="D21" s="78">
        <f t="shared" si="4"/>
        <v>1200000</v>
      </c>
      <c r="E21" s="72">
        <v>674850</v>
      </c>
      <c r="F21" s="72">
        <v>674850</v>
      </c>
      <c r="G21" s="78">
        <f t="shared" si="5"/>
        <v>525150</v>
      </c>
    </row>
    <row r="22" spans="1:7" x14ac:dyDescent="0.2">
      <c r="A22" s="27" t="s">
        <v>106</v>
      </c>
      <c r="B22" s="72">
        <v>68013299.760000005</v>
      </c>
      <c r="C22" s="72">
        <v>54116211.890000001</v>
      </c>
      <c r="D22" s="78">
        <f t="shared" si="4"/>
        <v>122129511.65000001</v>
      </c>
      <c r="E22" s="72">
        <v>10248641.720000001</v>
      </c>
      <c r="F22" s="72">
        <v>10268736.800000001</v>
      </c>
      <c r="G22" s="78">
        <f t="shared" si="5"/>
        <v>111880869.93000001</v>
      </c>
    </row>
    <row r="23" spans="1:7" x14ac:dyDescent="0.2">
      <c r="A23" s="27" t="s">
        <v>107</v>
      </c>
      <c r="B23" s="72">
        <v>0</v>
      </c>
      <c r="C23" s="72">
        <v>0</v>
      </c>
      <c r="D23" s="78">
        <f t="shared" si="4"/>
        <v>0</v>
      </c>
      <c r="E23" s="72">
        <v>0</v>
      </c>
      <c r="F23" s="72">
        <v>0</v>
      </c>
      <c r="G23" s="78">
        <f t="shared" si="5"/>
        <v>0</v>
      </c>
    </row>
    <row r="24" spans="1:7" x14ac:dyDescent="0.2">
      <c r="A24" s="18"/>
      <c r="B24" s="6"/>
      <c r="C24" s="6"/>
      <c r="D24" s="6"/>
      <c r="E24" s="6"/>
      <c r="F24" s="6"/>
      <c r="G24" s="6"/>
    </row>
    <row r="25" spans="1:7" x14ac:dyDescent="0.2">
      <c r="A25" s="17" t="s">
        <v>108</v>
      </c>
      <c r="B25" s="75">
        <f>SUM(B26:B34)</f>
        <v>12835651</v>
      </c>
      <c r="C25" s="79">
        <f t="shared" ref="C25:G25" si="6">SUM(C26:C34)</f>
        <v>3503362.7399999998</v>
      </c>
      <c r="D25" s="79">
        <f t="shared" si="6"/>
        <v>16339013.740000002</v>
      </c>
      <c r="E25" s="79">
        <f t="shared" si="6"/>
        <v>1878649.92</v>
      </c>
      <c r="F25" s="79">
        <f t="shared" si="6"/>
        <v>2031753.92</v>
      </c>
      <c r="G25" s="79">
        <f t="shared" si="6"/>
        <v>14460363.820000002</v>
      </c>
    </row>
    <row r="26" spans="1:7" x14ac:dyDescent="0.2">
      <c r="A26" s="27" t="s">
        <v>109</v>
      </c>
      <c r="B26" s="74">
        <v>2077348.68</v>
      </c>
      <c r="C26" s="74">
        <v>2375182.0299999998</v>
      </c>
      <c r="D26" s="78">
        <f t="shared" ref="D26:D34" si="7">B26+C26</f>
        <v>4452530.71</v>
      </c>
      <c r="E26" s="74">
        <v>869793.33</v>
      </c>
      <c r="F26" s="74">
        <v>1022897.33</v>
      </c>
      <c r="G26" s="78">
        <f t="shared" ref="G26:G34" si="8">D26-E26</f>
        <v>3582737.38</v>
      </c>
    </row>
    <row r="27" spans="1:7" x14ac:dyDescent="0.2">
      <c r="A27" s="27" t="s">
        <v>110</v>
      </c>
      <c r="B27" s="74">
        <v>0</v>
      </c>
      <c r="C27" s="74">
        <v>0</v>
      </c>
      <c r="D27" s="78">
        <f t="shared" si="7"/>
        <v>0</v>
      </c>
      <c r="E27" s="74">
        <v>0</v>
      </c>
      <c r="F27" s="74">
        <v>0</v>
      </c>
      <c r="G27" s="78">
        <f t="shared" si="8"/>
        <v>0</v>
      </c>
    </row>
    <row r="28" spans="1:7" x14ac:dyDescent="0.2">
      <c r="A28" s="27" t="s">
        <v>111</v>
      </c>
      <c r="B28" s="74">
        <v>0</v>
      </c>
      <c r="C28" s="74">
        <v>0</v>
      </c>
      <c r="D28" s="78">
        <f t="shared" si="7"/>
        <v>0</v>
      </c>
      <c r="E28" s="74">
        <v>0</v>
      </c>
      <c r="F28" s="74">
        <v>0</v>
      </c>
      <c r="G28" s="78">
        <f t="shared" si="8"/>
        <v>0</v>
      </c>
    </row>
    <row r="29" spans="1:7" x14ac:dyDescent="0.2">
      <c r="A29" s="27" t="s">
        <v>112</v>
      </c>
      <c r="B29" s="74">
        <v>0</v>
      </c>
      <c r="C29" s="74">
        <v>0</v>
      </c>
      <c r="D29" s="78">
        <f t="shared" si="7"/>
        <v>0</v>
      </c>
      <c r="E29" s="74">
        <v>0</v>
      </c>
      <c r="F29" s="74">
        <v>0</v>
      </c>
      <c r="G29" s="78">
        <f t="shared" si="8"/>
        <v>0</v>
      </c>
    </row>
    <row r="30" spans="1:7" x14ac:dyDescent="0.2">
      <c r="A30" s="27" t="s">
        <v>113</v>
      </c>
      <c r="B30" s="74">
        <v>0</v>
      </c>
      <c r="C30" s="74">
        <v>0</v>
      </c>
      <c r="D30" s="78">
        <f t="shared" si="7"/>
        <v>0</v>
      </c>
      <c r="E30" s="74">
        <v>0</v>
      </c>
      <c r="F30" s="74">
        <v>0</v>
      </c>
      <c r="G30" s="78">
        <f t="shared" si="8"/>
        <v>0</v>
      </c>
    </row>
    <row r="31" spans="1:7" x14ac:dyDescent="0.2">
      <c r="A31" s="27" t="s">
        <v>114</v>
      </c>
      <c r="B31" s="74">
        <v>0</v>
      </c>
      <c r="C31" s="74">
        <v>0</v>
      </c>
      <c r="D31" s="78">
        <f t="shared" si="7"/>
        <v>0</v>
      </c>
      <c r="E31" s="74">
        <v>0</v>
      </c>
      <c r="F31" s="74">
        <v>0</v>
      </c>
      <c r="G31" s="78">
        <f t="shared" si="8"/>
        <v>0</v>
      </c>
    </row>
    <row r="32" spans="1:7" x14ac:dyDescent="0.2">
      <c r="A32" s="27" t="s">
        <v>115</v>
      </c>
      <c r="B32" s="74">
        <v>9329544.8100000005</v>
      </c>
      <c r="C32" s="74">
        <v>1107001.3799999999</v>
      </c>
      <c r="D32" s="78">
        <f t="shared" si="7"/>
        <v>10436546.190000001</v>
      </c>
      <c r="E32" s="74">
        <v>653334.92000000004</v>
      </c>
      <c r="F32" s="74">
        <v>653334.92000000004</v>
      </c>
      <c r="G32" s="78">
        <f t="shared" si="8"/>
        <v>9783211.2700000014</v>
      </c>
    </row>
    <row r="33" spans="1:7" x14ac:dyDescent="0.2">
      <c r="A33" s="27" t="s">
        <v>116</v>
      </c>
      <c r="B33" s="74">
        <v>1428757.51</v>
      </c>
      <c r="C33" s="74">
        <v>21179.33</v>
      </c>
      <c r="D33" s="78">
        <f t="shared" si="7"/>
        <v>1449936.84</v>
      </c>
      <c r="E33" s="74">
        <v>355521.67</v>
      </c>
      <c r="F33" s="74">
        <v>355521.67</v>
      </c>
      <c r="G33" s="78">
        <f t="shared" si="8"/>
        <v>1094415.1700000002</v>
      </c>
    </row>
    <row r="34" spans="1:7" x14ac:dyDescent="0.2">
      <c r="A34" s="27" t="s">
        <v>117</v>
      </c>
      <c r="B34" s="74">
        <v>0</v>
      </c>
      <c r="C34" s="74">
        <v>0</v>
      </c>
      <c r="D34" s="78">
        <f t="shared" si="7"/>
        <v>0</v>
      </c>
      <c r="E34" s="74">
        <v>0</v>
      </c>
      <c r="F34" s="74">
        <v>0</v>
      </c>
      <c r="G34" s="78">
        <f t="shared" si="8"/>
        <v>0</v>
      </c>
    </row>
    <row r="35" spans="1:7" x14ac:dyDescent="0.2">
      <c r="A35" s="18"/>
      <c r="B35" s="6"/>
      <c r="C35" s="6"/>
      <c r="D35" s="6"/>
      <c r="E35" s="6"/>
      <c r="F35" s="6"/>
      <c r="G35" s="6"/>
    </row>
    <row r="36" spans="1:7" x14ac:dyDescent="0.2">
      <c r="A36" s="17" t="s">
        <v>118</v>
      </c>
      <c r="B36" s="77">
        <f>SUM(B37:B40)</f>
        <v>29108000.34</v>
      </c>
      <c r="C36" s="79">
        <f t="shared" ref="C36:G36" si="9">SUM(C37:C40)</f>
        <v>0</v>
      </c>
      <c r="D36" s="79">
        <f t="shared" si="9"/>
        <v>29108000.34</v>
      </c>
      <c r="E36" s="79">
        <f t="shared" si="9"/>
        <v>7281000.6100000003</v>
      </c>
      <c r="F36" s="79">
        <f t="shared" si="9"/>
        <v>7281000.6100000003</v>
      </c>
      <c r="G36" s="79">
        <f t="shared" si="9"/>
        <v>21826999.73</v>
      </c>
    </row>
    <row r="37" spans="1:7" x14ac:dyDescent="0.2">
      <c r="A37" s="27" t="s">
        <v>119</v>
      </c>
      <c r="B37" s="76">
        <v>0</v>
      </c>
      <c r="C37" s="76">
        <v>0</v>
      </c>
      <c r="D37" s="78">
        <f t="shared" ref="D37:D40" si="10">B37+C37</f>
        <v>0</v>
      </c>
      <c r="E37" s="76">
        <v>0</v>
      </c>
      <c r="F37" s="76">
        <v>0</v>
      </c>
      <c r="G37" s="78">
        <f t="shared" ref="G37:G40" si="11">D37-E37</f>
        <v>0</v>
      </c>
    </row>
    <row r="38" spans="1:7" ht="22.5" x14ac:dyDescent="0.2">
      <c r="A38" s="27" t="s">
        <v>120</v>
      </c>
      <c r="B38" s="76">
        <v>29108000.34</v>
      </c>
      <c r="C38" s="76">
        <v>0</v>
      </c>
      <c r="D38" s="78">
        <f t="shared" si="10"/>
        <v>29108000.34</v>
      </c>
      <c r="E38" s="76">
        <v>7281000.6100000003</v>
      </c>
      <c r="F38" s="76">
        <v>7281000.6100000003</v>
      </c>
      <c r="G38" s="78">
        <f t="shared" si="11"/>
        <v>21826999.73</v>
      </c>
    </row>
    <row r="39" spans="1:7" x14ac:dyDescent="0.2">
      <c r="A39" s="27" t="s">
        <v>121</v>
      </c>
      <c r="B39" s="76">
        <v>0</v>
      </c>
      <c r="C39" s="76">
        <v>0</v>
      </c>
      <c r="D39" s="78">
        <f t="shared" si="10"/>
        <v>0</v>
      </c>
      <c r="E39" s="76">
        <v>0</v>
      </c>
      <c r="F39" s="76">
        <v>0</v>
      </c>
      <c r="G39" s="78">
        <f t="shared" si="11"/>
        <v>0</v>
      </c>
    </row>
    <row r="40" spans="1:7" x14ac:dyDescent="0.2">
      <c r="A40" s="27" t="s">
        <v>122</v>
      </c>
      <c r="B40" s="76">
        <v>0</v>
      </c>
      <c r="C40" s="76">
        <v>0</v>
      </c>
      <c r="D40" s="78">
        <f t="shared" si="10"/>
        <v>0</v>
      </c>
      <c r="E40" s="76">
        <v>0</v>
      </c>
      <c r="F40" s="76">
        <v>0</v>
      </c>
      <c r="G40" s="78">
        <f t="shared" si="11"/>
        <v>0</v>
      </c>
    </row>
    <row r="41" spans="1:7" x14ac:dyDescent="0.2">
      <c r="A41" s="18"/>
      <c r="B41" s="6"/>
      <c r="C41" s="6"/>
      <c r="D41" s="6"/>
      <c r="E41" s="6"/>
      <c r="F41" s="6"/>
      <c r="G41" s="6"/>
    </row>
    <row r="42" spans="1:7" x14ac:dyDescent="0.2">
      <c r="A42" s="20" t="s">
        <v>77</v>
      </c>
      <c r="B42" s="80">
        <f t="shared" ref="B42:G42" si="12">SUM(B6+B16+B25+B36)</f>
        <v>565352038.81000006</v>
      </c>
      <c r="C42" s="80">
        <f t="shared" si="12"/>
        <v>189394026.48000002</v>
      </c>
      <c r="D42" s="80">
        <f t="shared" si="12"/>
        <v>754746065.29000008</v>
      </c>
      <c r="E42" s="80">
        <f t="shared" si="12"/>
        <v>141651583.42000002</v>
      </c>
      <c r="F42" s="80">
        <f t="shared" si="12"/>
        <v>139750426.84</v>
      </c>
      <c r="G42" s="80">
        <f t="shared" si="12"/>
        <v>613094481.87</v>
      </c>
    </row>
    <row r="44" spans="1:7" x14ac:dyDescent="0.2">
      <c r="A44" s="81" t="s">
        <v>129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2014-02-10T03:37:14Z</dcterms:created>
  <dcterms:modified xsi:type="dcterms:W3CDTF">2023-05-01T23:18:28Z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