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3040" windowHeight="952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43" i="62" s="1"/>
  <c r="D28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6" i="62"/>
  <c r="D95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6" i="62" l="1"/>
  <c r="C95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6" i="62" s="1"/>
  <c r="D63" i="62"/>
  <c r="D48" i="62" s="1"/>
  <c r="D126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<sst xmlns="http://schemas.openxmlformats.org/spreadsheetml/2006/main" count="951" uniqueCount="669">
  <si>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</si>
  <si>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</si>
  <si>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</si>
  <si>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</si>
  <si>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</si>
  <si>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</si>
  <si>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</si>
  <si>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</si>
  <si>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</si>
  <si>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</si>
  <si>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</si>
  <si>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</si>
  <si>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</si>
  <si>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</si>
  <si>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</si>
  <si>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</si>
  <si>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</si>
  <si>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</si>
  <si>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</si>
  <si>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</si>
  <si>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</si>
  <si>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</si>
  <si>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</si>
  <si>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</si>
  <si>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</si>
  <si>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</si>
  <si>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</si>
  <si>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</si>
  <si>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</si>
  <si>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</si>
  <si>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</si>
  <si>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</si>
  <si>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</si>
  <si>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</si>
  <si>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</si>
  <si>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</si>
  <si>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</si>
  <si>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</si>
  <si>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</si>
  <si>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</si>
  <si>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</si>
  <si>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</si>
  <si>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</si>
  <si>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</si>
  <si>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</si>
  <si>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</si>
  <si>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</si>
  <si>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</si>
  <si>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</si>
  <si>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</si>
  <si>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</si>
  <si>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</si>
  <si>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</si>
  <si>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</si>
  <si>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</si>
  <si>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</si>
  <si>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</si>
  <si>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</si>
  <si>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</si>
  <si>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</si>
  <si>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</si>
  <si>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</si>
  <si>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</si>
  <si>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</si>
  <si>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</si>
  <si>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</si>
  <si>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</si>
  <si>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</si>
  <si>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</si>
  <si>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</si>
  <si>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</si>
  <si>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</si>
  <si>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</si>
  <si>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</si>
  <si>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</si>
  <si>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</si>
  <si>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</si>
  <si>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</si>
  <si>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</si>
  <si>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</si>
  <si>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</si>
  <si>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</si>
  <si>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</si>
  <si>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</si>
  <si>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</si>
  <si>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</si>
  <si>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</si>
  <si>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</si>
  <si>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</si>
  <si>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</si>
  <si>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</si>
  <si>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</si>
  <si>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</si>
  <si>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</si>
  <si>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</si>
  <si>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</si>
  <si>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</si>
  <si>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</si>
  <si>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</si>
  <si>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</si>
  <si>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</si>
  <si>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</si>
  <si>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</si>
  <si>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</si>
  <si>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</si>
  <si>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</si>
  <si>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</si>
  <si>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</si>
  <si>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</si>
  <si>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</si>
  <si>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</si>
  <si>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</si>
  <si>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</si>
  <si>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</si>
  <si>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</si>
  <si>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</si>
  <si>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</si>
  <si>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</si>
  <si>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</si>
  <si>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</si>
  <si>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</si>
  <si>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</si>
  <si>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</si>
  <si>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</si>
  <si>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</si>
  <si>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</si>
  <si>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</si>
  <si>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</si>
  <si>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</si>
  <si>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</si>
  <si>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</si>
  <si>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</si>
  <si>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</si>
  <si>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</si>
  <si>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</si>
  <si>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</si>
  <si>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</si>
  <si>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</si>
  <si>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</si>
  <si>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</si>
  <si>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</si>
  <si>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</si>
  <si>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</si>
  <si>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</si>
  <si>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</si>
  <si>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</si>
  <si>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</si>
  <si>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</si>
  <si>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</si>
  <si>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</si>
  <si>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</si>
  <si>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</si>
  <si>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</si>
  <si>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</si>
  <si>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</si>
  <si>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</si>
  <si>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</si>
  <si>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</si>
  <si>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</si>
  <si>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</si>
  <si>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</si>
  <si>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</si>
  <si>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</si>
  <si>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</si>
  <si>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</si>
  <si>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</si>
  <si>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</si>
  <si>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</si>
  <si>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</si>
  <si>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</si>
  <si>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</si>
  <si>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</si>
  <si>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</si>
  <si>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</si>
  <si>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</si>
  <si>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</si>
  <si>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</si>
  <si>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</si>
  <si>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</si>
  <si>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</si>
  <si>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</si>
  <si>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</si>
  <si>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</si>
  <si>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</si>
  <si>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</si>
  <si>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</si>
  <si>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</si>
  <si>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</si>
  <si>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</si>
  <si>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</si>
  <si>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</si>
  <si>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</si>
  <si>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</si>
  <si>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</si>
  <si>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</si>
  <si>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</si>
  <si>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</si>
  <si>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</si>
  <si>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</si>
  <si>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</si>
  <si>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</si>
  <si>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</si>
  <si>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</si>
  <si>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</si>
  <si>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</si>
  <si>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</si>
  <si>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</si>
  <si>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</si>
  <si>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</si>
  <si>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</si>
  <si>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</si>
  <si>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</si>
  <si>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</si>
  <si>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</si>
  <si>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</si>
  <si>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</si>
  <si>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</si>
  <si>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</si>
  <si>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</si>
  <si>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</si>
  <si>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</si>
  <si>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</si>
  <si>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</si>
  <si>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</si>
  <si>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</si>
  <si>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</si>
  <si>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</si>
  <si>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</si>
  <si>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</si>
  <si>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</si>
  <si>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</si>
  <si>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</si>
  <si>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</si>
  <si>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</si>
  <si>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</si>
  <si>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</si>
  <si>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</si>
  <si>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</si>
  <si>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</si>
  <si>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</si>
  <si>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</si>
  <si>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</si>
  <si>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</si>
  <si>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</si>
  <si>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</si>
  <si>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</si>
  <si>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</si>
  <si>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</si>
  <si>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</si>
  <si>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</si>
  <si>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</si>
  <si>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</si>
  <si>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</si>
  <si>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</si>
  <si>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</si>
  <si>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</si>
  <si>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</si>
  <si>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</si>
  <si>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</si>
  <si>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</si>
  <si>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</si>
  <si>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</si>
  <si>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</si>
  <si>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</si>
  <si>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</si>
  <si>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</si>
  <si>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</si>
  <si>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</si>
  <si>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</si>
  <si>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</si>
  <si>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</si>
  <si>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</si>
  <si>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</si>
  <si>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</si>
  <si>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</si>
  <si>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</si>
  <si>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</si>
  <si>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</si>
  <si>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</si>
  <si>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</si>
  <si>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</si>
  <si>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</si>
  <si>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</si>
  <si>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</si>
  <si>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</si>
  <si>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</si>
  <si>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</si>
  <si>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</si>
  <si>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</si>
  <si>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</si>
  <si>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</si>
  <si>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</si>
  <si>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</si>
  <si>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</si>
  <si>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</si>
  <si>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</si>
  <si>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</si>
  <si>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</si>
  <si>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</si>
  <si>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</si>
  <si>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</si>
  <si>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</si>
  <si>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</si>
  <si>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</si>
  <si>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</si>
  <si>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</si>
  <si>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</si>
  <si>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</si>
  <si>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</si>
  <si>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</si>
  <si>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</si>
  <si>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</si>
  <si>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</si>
  <si>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</si>
  <si>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</si>
  <si>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</si>
  <si>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</si>
  <si>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</si>
  <si>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</si>
  <si>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</si>
  <si>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</si>
  <si>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</si>
  <si>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</si>
  <si>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</si>
  <si>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</si>
  <si>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</si>
  <si>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</si>
  <si>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</si>
  <si>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</si>
  <si>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</si>
  <si>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</si>
  <si>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</si>
  <si>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</si>
  <si>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</si>
  <si>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</si>
  <si>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</si>
  <si>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</si>
  <si>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</si>
  <si>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</si>
  <si>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</si>
  <si>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</si>
  <si>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</si>
  <si>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</si>
  <si>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</si>
  <si>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</si>
  <si>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</si>
  <si>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</si>
  <si>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</si>
  <si>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</si>
  <si>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</si>
  <si>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</si>
  <si>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</si>
  <si>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</si>
  <si>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</si>
  <si>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</si>
  <si>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</si>
  <si>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</si>
  <si>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</si>
  <si>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</si>
  <si>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</si>
  <si>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</si>
  <si>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</si>
  <si>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</si>
  <si>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</si>
  <si>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</si>
  <si>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</si>
  <si>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</si>
  <si>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</si>
  <si>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</si>
  <si>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</si>
  <si>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</si>
  <si>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</si>
  <si>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</si>
  <si>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</si>
  <si>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</si>
  <si>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</si>
  <si>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</si>
  <si>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</si>
  <si>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</si>
  <si>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</si>
  <si>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</si>
  <si>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</si>
  <si>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</si>
  <si>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</si>
  <si>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</si>
  <si>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</si>
  <si>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</si>
  <si>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</si>
  <si>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</si>
  <si>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</si>
  <si>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</si>
  <si>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</si>
  <si>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</si>
  <si>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</si>
  <si>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</si>
  <si>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</si>
  <si>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</si>
  <si>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</si>
  <si>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</si>
  <si>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</si>
  <si>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</si>
  <si>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</si>
  <si>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</si>
  <si>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</si>
  <si>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</si>
  <si>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</si>
  <si>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</si>
  <si>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</si>
  <si>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</si>
  <si>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</si>
  <si>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</si>
  <si>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</si>
  <si>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</si>
  <si>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</si>
  <si>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</si>
  <si>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</si>
  <si>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</si>
  <si>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</si>
  <si>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</si>
  <si>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</si>
  <si>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</si>
  <si>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</si>
  <si>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</si>
  <si>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</si>
  <si>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</si>
  <si>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</si>
  <si>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</si>
  <si>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</si>
  <si>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</si>
  <si>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</si>
  <si>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</si>
  <si>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</si>
  <si>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</si>
  <si>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</si>
  <si>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</si>
  <si>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</si>
  <si>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</si>
  <si>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</si>
  <si>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</si>
  <si>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</si>
  <si>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</si>
  <si>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</si>
  <si>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</si>
  <si>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</si>
  <si>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</si>
  <si>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</si>
  <si>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</si>
  <si>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</si>
  <si>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</si>
  <si>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</si>
  <si>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</si>
  <si>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</si>
  <si>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</si>
  <si>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</si>
  <si>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</si>
  <si>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</si>
  <si>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</si>
  <si>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</si>
  <si>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</si>
  <si>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</si>
  <si>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</si>
  <si>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</si>
  <si>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</si>
  <si>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</si>
  <si>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</si>
  <si>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</si>
  <si>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</si>
  <si>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</si>
  <si>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</si>
  <si>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</si>
  <si>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</si>
  <si>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</si>
  <si>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</si>
  <si>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</si>
  <si>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</si>
  <si>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</si>
  <si>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</si>
  <si>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</si>
  <si>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</si>
  <si>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</si>
  <si>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</si>
  <si>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</si>
  <si>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</si>
  <si>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</si>
  <si>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</si>
  <si>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</si>
  <si>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</si>
  <si>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</si>
  <si>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</si>
  <si>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</si>
  <si>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</si>
  <si>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</si>
  <si>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</si>
  <si>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</si>
  <si>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</si>
  <si>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</si>
  <si>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</si>
  <si>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</si>
  <si>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</si>
  <si>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</si>
  <si>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</si>
  <si>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</si>
  <si>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</si>
  <si>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</si>
  <si>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</si>
  <si>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</si>
  <si>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</si>
  <si>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</si>
  <si>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</si>
  <si>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</si>
  <si>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</si>
  <si>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</si>
  <si>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</si>
  <si>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</si>
  <si>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</si>
  <si>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</si>
  <si>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</si>
  <si>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</si>
  <si>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</si>
  <si>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</si>
  <si>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</si>
  <si>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</si>
  <si>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</si>
  <si>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</si>
  <si>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</si>
  <si>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</si>
  <si>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</si>
  <si>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</si>
  <si>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</si>
  <si>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</si>
  <si>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</si>
  <si>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</si>
  <si>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</si>
  <si>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</si>
  <si>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</si>
  <si>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</si>
  <si>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</si>
  <si>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</si>
  <si>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</si>
  <si>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</si>
  <si>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</si>
  <si>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</si>
  <si>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</si>
  <si>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</si>
  <si>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</si>
  <si>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</si>
  <si>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</si>
  <si>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</si>
  <si>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</si>
  <si>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</si>
  <si>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</si>
  <si>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</si>
  <si>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</si>
  <si>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</si>
  <si>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</si>
  <si>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</si>
  <si>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</si>
  <si>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</si>
  <si>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</si>
  <si>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</si>
  <si>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</si>
  <si>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</si>
  <si>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</si>
  <si>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</si>
  <si>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</si>
  <si>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</si>
  <si>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</si>
  <si>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</si>
  <si>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</si>
  <si>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</si>
  <si>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</si>
  <si>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</si>
  <si>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</si>
  <si>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</si>
  <si>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</si>
  <si>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</si>
  <si>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</si>
  <si>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</si>
  <si>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</si>
  <si>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</si>
  <si>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</si>
  <si>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</si>
  <si>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</si>
  <si>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</si>
  <si>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</si>
  <si>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</si>
  <si>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</si>
  <si>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</si>
  <si>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</si>
  <si>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</si>
  <si>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</si>
  <si>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</si>
  <si>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</si>
  <si>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</si>
  <si>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</si>
  <si>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</si>
  <si>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</si>
  <si>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</si>
  <si>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</si>
  <si>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</si>
  <si>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</si>
  <si>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</si>
  <si>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</si>
  <si>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</si>
  <si>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</si>
  <si>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</si>
  <si>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</si>
  <si>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</si>
  <si>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</si>
  <si>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</si>
  <si>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</si>
  <si>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</si>
  <si>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</si>
  <si>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</si>
  <si>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</si>
  <si>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</si>
  <si>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</si>
  <si>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</si>
  <si>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</si>
  <si>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</si>
  <si>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</si>
  <si>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</si>
  <si>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</si>
  <si>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</si>
  <si>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</si>
  <si>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</si>
  <si>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</si>
  <si>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</si>
  <si>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</si>
  <si>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</si>
  <si>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</si>
  <si>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</si>
  <si>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</si>
  <si>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</si>
  <si>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</si>
  <si>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</si>
  <si>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</si>
  <si>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</si>
  <si>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</si>
  <si>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</si>
  <si>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</si>
  <si>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</si>
  <si>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</si>
  <si>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</si>
  <si>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</si>
  <si>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</si>
  <si>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</si>
  <si>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</si>
  <si>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</si>
  <si>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</si>
  <si>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</si>
  <si>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</si>
  <si>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</si>
  <si>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</si>
  <si>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</si>
  <si>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</si>
  <si>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</si>
  <si>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</si>
  <si>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 de Dolores Hidalgo, Gto.</t>
  </si>
  <si>
    <t>Correspondiente del 1 de Enero al 30 de Junio de 2023</t>
  </si>
  <si>
    <t>2.7</t>
  </si>
  <si>
    <t>2.9</t>
  </si>
  <si>
    <t>2.8</t>
  </si>
  <si>
    <t>3.6</t>
  </si>
  <si>
    <t>3.7</t>
  </si>
  <si>
    <t>Aumento por Insuficiencia de Estimaciones por Pérdida o Deterioro u Obsolescencia</t>
  </si>
  <si>
    <t>Aumento por Insuficiencia de Provisiones</t>
  </si>
  <si>
    <t>Demandas Judiciales en Proceso de Resolución</t>
  </si>
  <si>
    <t>Otros Gastos Contables No Presupuestarios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</si>
</sst>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3" fillId="0" borderId="0" xfId="0" applyFont="1"/>
    <xf numFmtId="0" fontId="3" fillId="0" borderId="2" xfId="0" applyFont="1" applyBorder="1"/>
    <xf numFmtId="0" fontId="3" fillId="0" borderId="1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18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0" t="s">
        <v>658</v>
      </c>
      <c r="B1" s="170"/>
      <c r="C1" s="17"/>
      <c r="D1" s="14" t="s">
        <v>598</v>
      </c>
      <c r="E1" s="15">
        <v>2023</v>
      </c>
    </row>
    <row r="2" spans="1:5" ht="18.95" customHeight="1" x14ac:dyDescent="0.2">
      <c r="A2" s="171" t="s">
        <v>597</v>
      </c>
      <c r="B2" s="171"/>
      <c r="C2" s="36"/>
      <c r="D2" s="14" t="s">
        <v>599</v>
      </c>
      <c r="E2" s="17" t="s">
        <v>604</v>
      </c>
    </row>
    <row r="3" spans="1:5" ht="18.95" customHeight="1" x14ac:dyDescent="0.2">
      <c r="A3" s="172" t="s">
        <v>659</v>
      </c>
      <c r="B3" s="172"/>
      <c r="C3" s="17"/>
      <c r="D3" s="14" t="s">
        <v>600</v>
      </c>
      <c r="E3" s="15">
        <v>2</v>
      </c>
    </row>
    <row r="4" spans="1:5" s="93" customFormat="1" ht="18.95" customHeight="1" x14ac:dyDescent="0.2">
      <c r="A4" s="172" t="s">
        <v>619</v>
      </c>
      <c r="B4" s="172"/>
      <c r="C4" s="172"/>
      <c r="D4" s="172"/>
      <c r="E4" s="172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579</v>
      </c>
    </row>
    <row r="14" spans="1:5" x14ac:dyDescent="0.2">
      <c r="A14" s="45" t="s">
        <v>7</v>
      </c>
      <c r="B14" s="46" t="s">
        <v>580</v>
      </c>
    </row>
    <row r="15" spans="1:5" x14ac:dyDescent="0.2">
      <c r="A15" s="45" t="s">
        <v>8</v>
      </c>
      <c r="B15" s="46" t="s">
        <v>129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581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182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565</v>
      </c>
      <c r="B24" s="95" t="s">
        <v>303</v>
      </c>
    </row>
    <row r="25" spans="1:2" x14ac:dyDescent="0.2">
      <c r="A25" s="94" t="s">
        <v>566</v>
      </c>
      <c r="B25" s="95" t="s">
        <v>567</v>
      </c>
    </row>
    <row r="26" spans="1:2" s="93" customFormat="1" x14ac:dyDescent="0.2">
      <c r="A26" s="94" t="s">
        <v>568</v>
      </c>
      <c r="B26" s="95" t="s">
        <v>340</v>
      </c>
    </row>
    <row r="27" spans="1:2" x14ac:dyDescent="0.2">
      <c r="A27" s="94" t="s">
        <v>569</v>
      </c>
      <c r="B27" s="95" t="s">
        <v>357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620</v>
      </c>
    </row>
    <row r="41" spans="1:2" ht="12" thickBot="1" x14ac:dyDescent="0.25">
      <c r="A41" s="11"/>
      <c r="B41" s="12"/>
    </row>
    <row r="44" spans="1:2" x14ac:dyDescent="0.2">
      <c r="B44" s="93" t="s">
        <v>621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19" sqref="A19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6" t="s">
        <v>658</v>
      </c>
      <c r="B1" s="177"/>
      <c r="C1" s="178"/>
    </row>
    <row r="2" spans="1:3" s="37" customFormat="1" ht="18" customHeight="1" x14ac:dyDescent="0.25">
      <c r="A2" s="179" t="s">
        <v>609</v>
      </c>
      <c r="B2" s="180"/>
      <c r="C2" s="181"/>
    </row>
    <row r="3" spans="1:3" s="37" customFormat="1" ht="18" customHeight="1" x14ac:dyDescent="0.25">
      <c r="A3" s="179" t="s">
        <v>659</v>
      </c>
      <c r="B3" s="182"/>
      <c r="C3" s="181"/>
    </row>
    <row r="4" spans="1:3" s="40" customFormat="1" ht="18" customHeight="1" x14ac:dyDescent="0.2">
      <c r="A4" s="183" t="s">
        <v>610</v>
      </c>
      <c r="B4" s="184"/>
      <c r="C4" s="185"/>
    </row>
    <row r="5" spans="1:3" s="38" customFormat="1" x14ac:dyDescent="0.2">
      <c r="A5" s="58" t="s">
        <v>520</v>
      </c>
      <c r="B5" s="58"/>
      <c r="C5" s="145">
        <v>2297913.69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6">
        <f>SUM(C8:C13)</f>
        <v>0</v>
      </c>
    </row>
    <row r="8" spans="1:3" x14ac:dyDescent="0.2">
      <c r="A8" s="76" t="s">
        <v>522</v>
      </c>
      <c r="B8" s="75" t="s">
        <v>341</v>
      </c>
      <c r="C8" s="147">
        <v>0</v>
      </c>
    </row>
    <row r="9" spans="1:3" x14ac:dyDescent="0.2">
      <c r="A9" s="62" t="s">
        <v>523</v>
      </c>
      <c r="B9" s="63" t="s">
        <v>532</v>
      </c>
      <c r="C9" s="147">
        <v>0</v>
      </c>
    </row>
    <row r="10" spans="1:3" x14ac:dyDescent="0.2">
      <c r="A10" s="62" t="s">
        <v>524</v>
      </c>
      <c r="B10" s="63" t="s">
        <v>349</v>
      </c>
      <c r="C10" s="147">
        <v>0</v>
      </c>
    </row>
    <row r="11" spans="1:3" x14ac:dyDescent="0.2">
      <c r="A11" s="62" t="s">
        <v>525</v>
      </c>
      <c r="B11" s="63" t="s">
        <v>350</v>
      </c>
      <c r="C11" s="147">
        <v>0</v>
      </c>
    </row>
    <row r="12" spans="1:3" x14ac:dyDescent="0.2">
      <c r="A12" s="62" t="s">
        <v>526</v>
      </c>
      <c r="B12" s="63" t="s">
        <v>351</v>
      </c>
      <c r="C12" s="147">
        <v>0</v>
      </c>
    </row>
    <row r="13" spans="1:3" x14ac:dyDescent="0.2">
      <c r="A13" s="64" t="s">
        <v>527</v>
      </c>
      <c r="B13" s="65" t="s">
        <v>528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 t="s">
        <v>555</v>
      </c>
      <c r="B16" s="63" t="s">
        <v>531</v>
      </c>
      <c r="C16" s="147">
        <v>0</v>
      </c>
    </row>
    <row r="17" spans="1:3" x14ac:dyDescent="0.2">
      <c r="A17" s="70" t="s">
        <v>556</v>
      </c>
      <c r="B17" s="63" t="s">
        <v>529</v>
      </c>
      <c r="C17" s="147">
        <v>0</v>
      </c>
    </row>
    <row r="18" spans="1:3" x14ac:dyDescent="0.2">
      <c r="A18" s="70" t="s">
        <v>557</v>
      </c>
      <c r="B18" s="65" t="s">
        <v>530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656</v>
      </c>
      <c r="B20" s="73"/>
      <c r="C20" s="145">
        <f>C5+C7-C15</f>
        <v>2297913.69</v>
      </c>
    </row>
    <row r="22" spans="1:3" x14ac:dyDescent="0.2">
      <c r="B22" s="39" t="s">
        <v>621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8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topLeftCell="A28" workbookViewId="0">
      <selection activeCell="F30" sqref="F30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6" t="s">
        <v>658</v>
      </c>
      <c r="B1" s="187"/>
      <c r="C1" s="188"/>
    </row>
    <row r="2" spans="1:3" s="41" customFormat="1" ht="18.95" customHeight="1" x14ac:dyDescent="0.25">
      <c r="A2" s="189" t="s">
        <v>611</v>
      </c>
      <c r="B2" s="190"/>
      <c r="C2" s="191"/>
    </row>
    <row r="3" spans="1:3" s="41" customFormat="1" ht="18.95" customHeight="1" x14ac:dyDescent="0.25">
      <c r="A3" s="189" t="s">
        <v>659</v>
      </c>
      <c r="B3" s="192"/>
      <c r="C3" s="191"/>
    </row>
    <row r="4" spans="1:3" s="42" customFormat="1" x14ac:dyDescent="0.2">
      <c r="A4" s="183" t="s">
        <v>610</v>
      </c>
      <c r="B4" s="184"/>
      <c r="C4" s="185"/>
    </row>
    <row r="5" spans="1:3" x14ac:dyDescent="0.2">
      <c r="A5" s="84" t="s">
        <v>533</v>
      </c>
      <c r="B5" s="58"/>
      <c r="C5" s="149">
        <v>2819202.17</v>
      </c>
    </row>
    <row r="6" spans="1:3" x14ac:dyDescent="0.2">
      <c r="A6" s="78"/>
      <c r="B6" s="60"/>
      <c r="C6" s="79"/>
    </row>
    <row r="7" spans="1:3" x14ac:dyDescent="0.2">
      <c r="A7" s="68" t="s">
        <v>534</v>
      </c>
      <c r="B7" s="80"/>
      <c r="C7" s="146">
        <f>SUM(C8:C28)</f>
        <v>0</v>
      </c>
    </row>
    <row r="8" spans="1:3" x14ac:dyDescent="0.2">
      <c r="A8" s="128" t="s">
        <v>522</v>
      </c>
      <c r="B8" s="85" t="s">
        <v>369</v>
      </c>
      <c r="C8" s="150">
        <v>0</v>
      </c>
    </row>
    <row r="9" spans="1:3" x14ac:dyDescent="0.2">
      <c r="A9" s="128" t="s">
        <v>523</v>
      </c>
      <c r="B9" s="85" t="s">
        <v>366</v>
      </c>
      <c r="C9" s="150">
        <v>0</v>
      </c>
    </row>
    <row r="10" spans="1:3" x14ac:dyDescent="0.2">
      <c r="A10" s="90" t="s">
        <v>524</v>
      </c>
      <c r="B10" s="77" t="s">
        <v>236</v>
      </c>
      <c r="C10" s="150">
        <v>0</v>
      </c>
    </row>
    <row r="11" spans="1:3" x14ac:dyDescent="0.2">
      <c r="A11" s="90" t="s">
        <v>525</v>
      </c>
      <c r="B11" s="77" t="s">
        <v>237</v>
      </c>
      <c r="C11" s="150">
        <v>0</v>
      </c>
    </row>
    <row r="12" spans="1:3" x14ac:dyDescent="0.2">
      <c r="A12" s="90" t="s">
        <v>526</v>
      </c>
      <c r="B12" s="77" t="s">
        <v>238</v>
      </c>
      <c r="C12" s="150">
        <v>0</v>
      </c>
    </row>
    <row r="13" spans="1:3" x14ac:dyDescent="0.2">
      <c r="A13" s="90" t="s">
        <v>527</v>
      </c>
      <c r="B13" s="77" t="s">
        <v>239</v>
      </c>
      <c r="C13" s="150">
        <v>0</v>
      </c>
    </row>
    <row r="14" spans="1:3" x14ac:dyDescent="0.2">
      <c r="A14" s="90" t="s">
        <v>660</v>
      </c>
      <c r="B14" s="77" t="s">
        <v>240</v>
      </c>
      <c r="C14" s="150">
        <v>0</v>
      </c>
    </row>
    <row r="15" spans="1:3" x14ac:dyDescent="0.2">
      <c r="A15" s="90" t="s">
        <v>662</v>
      </c>
      <c r="B15" s="77" t="s">
        <v>241</v>
      </c>
      <c r="C15" s="150">
        <v>0</v>
      </c>
    </row>
    <row r="16" spans="1:3" x14ac:dyDescent="0.2">
      <c r="A16" s="90" t="s">
        <v>661</v>
      </c>
      <c r="B16" s="77" t="s">
        <v>243</v>
      </c>
      <c r="C16" s="150">
        <v>0</v>
      </c>
    </row>
    <row r="17" spans="1:3" x14ac:dyDescent="0.2">
      <c r="A17" s="90" t="s">
        <v>535</v>
      </c>
      <c r="B17" s="77" t="s">
        <v>536</v>
      </c>
      <c r="C17" s="150">
        <v>0</v>
      </c>
    </row>
    <row r="18" spans="1:3" x14ac:dyDescent="0.2">
      <c r="A18" s="90" t="s">
        <v>558</v>
      </c>
      <c r="B18" s="77" t="s">
        <v>245</v>
      </c>
      <c r="C18" s="150">
        <v>0</v>
      </c>
    </row>
    <row r="19" spans="1:3" x14ac:dyDescent="0.2">
      <c r="A19" s="90" t="s">
        <v>559</v>
      </c>
      <c r="B19" s="77" t="s">
        <v>537</v>
      </c>
      <c r="C19" s="150">
        <v>0</v>
      </c>
    </row>
    <row r="20" spans="1:3" x14ac:dyDescent="0.2">
      <c r="A20" s="90" t="s">
        <v>560</v>
      </c>
      <c r="B20" s="77" t="s">
        <v>538</v>
      </c>
      <c r="C20" s="150">
        <v>0</v>
      </c>
    </row>
    <row r="21" spans="1:3" x14ac:dyDescent="0.2">
      <c r="A21" s="90" t="s">
        <v>561</v>
      </c>
      <c r="B21" s="77" t="s">
        <v>539</v>
      </c>
      <c r="C21" s="150">
        <v>0</v>
      </c>
    </row>
    <row r="22" spans="1:3" x14ac:dyDescent="0.2">
      <c r="A22" s="90" t="s">
        <v>540</v>
      </c>
      <c r="B22" s="77" t="s">
        <v>541</v>
      </c>
      <c r="C22" s="150">
        <v>0</v>
      </c>
    </row>
    <row r="23" spans="1:3" x14ac:dyDescent="0.2">
      <c r="A23" s="90" t="s">
        <v>542</v>
      </c>
      <c r="B23" s="77" t="s">
        <v>543</v>
      </c>
      <c r="C23" s="150">
        <v>0</v>
      </c>
    </row>
    <row r="24" spans="1:3" x14ac:dyDescent="0.2">
      <c r="A24" s="90" t="s">
        <v>544</v>
      </c>
      <c r="B24" s="77" t="s">
        <v>545</v>
      </c>
      <c r="C24" s="150">
        <v>0</v>
      </c>
    </row>
    <row r="25" spans="1:3" x14ac:dyDescent="0.2">
      <c r="A25" s="90" t="s">
        <v>546</v>
      </c>
      <c r="B25" s="77" t="s">
        <v>547</v>
      </c>
      <c r="C25" s="150">
        <v>0</v>
      </c>
    </row>
    <row r="26" spans="1:3" x14ac:dyDescent="0.2">
      <c r="A26" s="90" t="s">
        <v>548</v>
      </c>
      <c r="B26" s="77" t="s">
        <v>549</v>
      </c>
      <c r="C26" s="150">
        <v>0</v>
      </c>
    </row>
    <row r="27" spans="1:3" x14ac:dyDescent="0.2">
      <c r="A27" s="90" t="s">
        <v>550</v>
      </c>
      <c r="B27" s="77" t="s">
        <v>551</v>
      </c>
      <c r="C27" s="150">
        <v>0</v>
      </c>
    </row>
    <row r="28" spans="1:3" x14ac:dyDescent="0.2">
      <c r="A28" s="90" t="s">
        <v>552</v>
      </c>
      <c r="B28" s="85" t="s">
        <v>553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51">
        <f>SUM(C31:C35)</f>
        <v>0</v>
      </c>
    </row>
    <row r="31" spans="1:3" x14ac:dyDescent="0.2">
      <c r="A31" s="167" t="s">
        <v>555</v>
      </c>
      <c r="B31" s="168" t="s">
        <v>438</v>
      </c>
      <c r="C31" s="150">
        <v>0</v>
      </c>
    </row>
    <row r="32" spans="1:3" x14ac:dyDescent="0.2">
      <c r="A32" s="167" t="s">
        <v>556</v>
      </c>
      <c r="B32" s="168" t="s">
        <v>80</v>
      </c>
      <c r="C32" s="150">
        <v>0</v>
      </c>
    </row>
    <row r="33" spans="1:3" x14ac:dyDescent="0.2">
      <c r="A33" s="167" t="s">
        <v>557</v>
      </c>
      <c r="B33" s="168" t="s">
        <v>448</v>
      </c>
      <c r="C33" s="150">
        <v>0</v>
      </c>
    </row>
    <row r="34" spans="1:3" x14ac:dyDescent="0.2">
      <c r="A34" s="167" t="s">
        <v>663</v>
      </c>
      <c r="B34" s="168" t="s">
        <v>454</v>
      </c>
      <c r="C34" s="150">
        <v>0</v>
      </c>
    </row>
    <row r="35" spans="1:3" x14ac:dyDescent="0.2">
      <c r="A35" s="167" t="s">
        <v>664</v>
      </c>
      <c r="B35" s="169" t="s">
        <v>668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657</v>
      </c>
      <c r="B37" s="58"/>
      <c r="C37" s="145">
        <f>C5-C7+C30</f>
        <v>2819202.17</v>
      </c>
    </row>
    <row r="39" spans="1:3" x14ac:dyDescent="0.2">
      <c r="B39" s="39" t="s">
        <v>621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3" workbookViewId="0">
      <selection activeCell="B32" sqref="B3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5" t="s">
        <v>658</v>
      </c>
      <c r="B1" s="193"/>
      <c r="C1" s="193"/>
      <c r="D1" s="193"/>
      <c r="E1" s="193"/>
      <c r="F1" s="193"/>
      <c r="G1" s="27" t="s">
        <v>601</v>
      </c>
      <c r="H1" s="28">
        <v>2023</v>
      </c>
    </row>
    <row r="2" spans="1:10" ht="18.95" customHeight="1" x14ac:dyDescent="0.2">
      <c r="A2" s="175" t="s">
        <v>612</v>
      </c>
      <c r="B2" s="193"/>
      <c r="C2" s="193"/>
      <c r="D2" s="193"/>
      <c r="E2" s="193"/>
      <c r="F2" s="193"/>
      <c r="G2" s="27" t="s">
        <v>602</v>
      </c>
      <c r="H2" s="28" t="s">
        <v>604</v>
      </c>
    </row>
    <row r="3" spans="1:10" ht="18.95" customHeight="1" x14ac:dyDescent="0.2">
      <c r="A3" s="194" t="s">
        <v>659</v>
      </c>
      <c r="B3" s="195"/>
      <c r="C3" s="195"/>
      <c r="D3" s="195"/>
      <c r="E3" s="195"/>
      <c r="F3" s="195"/>
      <c r="G3" s="27" t="s">
        <v>603</v>
      </c>
      <c r="H3" s="28">
        <v>2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166" t="s">
        <v>667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35630332.060000002</v>
      </c>
      <c r="E36" s="34">
        <v>-17815166.030000001</v>
      </c>
      <c r="F36" s="34">
        <f t="shared" si="0"/>
        <v>17815166.030000001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18105405.300000001</v>
      </c>
      <c r="E37" s="34">
        <v>-33622657.640000001</v>
      </c>
      <c r="F37" s="34">
        <f t="shared" si="0"/>
        <v>-15517252.34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906670.72</v>
      </c>
      <c r="E40" s="34">
        <v>-3204584.41</v>
      </c>
      <c r="F40" s="34">
        <f t="shared" si="0"/>
        <v>-2297913.6900000004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17815166.030000001</v>
      </c>
      <c r="E41" s="34">
        <v>-35630332.060000002</v>
      </c>
      <c r="F41" s="34">
        <f t="shared" si="0"/>
        <v>-17815166.030000001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34626494.850000001</v>
      </c>
      <c r="E42" s="34">
        <v>-23351386.370000001</v>
      </c>
      <c r="F42" s="34">
        <f t="shared" si="0"/>
        <v>11275108.48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4052306.57</v>
      </c>
      <c r="E44" s="34">
        <v>-331451.19</v>
      </c>
      <c r="F44" s="34">
        <f t="shared" si="0"/>
        <v>3720855.38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4451741.3099999996</v>
      </c>
      <c r="E45" s="34">
        <v>-4451741.3099999996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257928.49</v>
      </c>
      <c r="E46" s="34">
        <v>-257928.49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4753353.8899999997</v>
      </c>
      <c r="E47" s="34">
        <v>-1934151.72</v>
      </c>
      <c r="F47" s="34">
        <f t="shared" si="0"/>
        <v>2819202.17</v>
      </c>
    </row>
    <row r="49" spans="2:2" x14ac:dyDescent="0.2">
      <c r="B49" s="29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6" t="s">
        <v>34</v>
      </c>
      <c r="B5" s="196"/>
      <c r="C5" s="196"/>
      <c r="D5" s="196"/>
      <c r="E5" s="196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122</v>
      </c>
      <c r="B9" s="120"/>
      <c r="C9" s="120"/>
      <c r="D9" s="120"/>
    </row>
    <row r="10" spans="1:8" s="119" customFormat="1" ht="26.1" customHeight="1" x14ac:dyDescent="0.2">
      <c r="A10" s="122" t="s">
        <v>588</v>
      </c>
      <c r="B10" s="197" t="s">
        <v>36</v>
      </c>
      <c r="C10" s="197"/>
      <c r="D10" s="197"/>
      <c r="E10" s="197"/>
    </row>
    <row r="11" spans="1:8" s="119" customFormat="1" ht="12.95" customHeight="1" x14ac:dyDescent="0.2">
      <c r="A11" s="123" t="s">
        <v>589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590</v>
      </c>
      <c r="B12" s="197" t="s">
        <v>38</v>
      </c>
      <c r="C12" s="197"/>
      <c r="D12" s="197"/>
      <c r="E12" s="197"/>
    </row>
    <row r="13" spans="1:8" s="119" customFormat="1" ht="26.1" customHeight="1" x14ac:dyDescent="0.2">
      <c r="A13" s="123" t="s">
        <v>591</v>
      </c>
      <c r="B13" s="197" t="s">
        <v>39</v>
      </c>
      <c r="C13" s="197"/>
      <c r="D13" s="197"/>
      <c r="E13" s="197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592</v>
      </c>
      <c r="B15" s="124" t="s">
        <v>40</v>
      </c>
    </row>
    <row r="16" spans="1:8" s="119" customFormat="1" ht="12.95" customHeight="1" x14ac:dyDescent="0.2">
      <c r="A16" s="123" t="s">
        <v>593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594</v>
      </c>
    </row>
    <row r="20" spans="1:4" s="119" customFormat="1" ht="12.95" customHeight="1" x14ac:dyDescent="0.2">
      <c r="A20" s="127" t="s">
        <v>595</v>
      </c>
    </row>
    <row r="21" spans="1:4" s="119" customFormat="1" x14ac:dyDescent="0.2">
      <c r="A21" s="120"/>
    </row>
    <row r="22" spans="1:4" s="119" customFormat="1" x14ac:dyDescent="0.2">
      <c r="A22" s="120" t="s">
        <v>515</v>
      </c>
      <c r="B22" s="120"/>
      <c r="C22" s="120"/>
      <c r="D22" s="120"/>
    </row>
    <row r="23" spans="1:4" s="119" customFormat="1" x14ac:dyDescent="0.2">
      <c r="A23" s="120" t="s">
        <v>516</v>
      </c>
      <c r="B23" s="120"/>
      <c r="C23" s="120"/>
      <c r="D23" s="120"/>
    </row>
    <row r="24" spans="1:4" s="119" customFormat="1" x14ac:dyDescent="0.2">
      <c r="A24" s="120" t="s">
        <v>517</v>
      </c>
      <c r="B24" s="120"/>
      <c r="C24" s="120"/>
      <c r="D24" s="120"/>
    </row>
    <row r="25" spans="1:4" s="119" customFormat="1" x14ac:dyDescent="0.2">
      <c r="A25" s="120" t="s">
        <v>518</v>
      </c>
      <c r="B25" s="120"/>
      <c r="C25" s="120"/>
      <c r="D25" s="120"/>
    </row>
    <row r="26" spans="1:4" s="119" customFormat="1" x14ac:dyDescent="0.2">
      <c r="A26" s="120" t="s">
        <v>519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39" zoomScale="106" zoomScaleNormal="106" workbookViewId="0">
      <selection activeCell="D144" sqref="D144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3" t="s">
        <v>658</v>
      </c>
      <c r="B1" s="174"/>
      <c r="C1" s="174"/>
      <c r="D1" s="174"/>
      <c r="E1" s="174"/>
      <c r="F1" s="174"/>
      <c r="G1" s="14" t="s">
        <v>601</v>
      </c>
      <c r="H1" s="25">
        <v>2023</v>
      </c>
    </row>
    <row r="2" spans="1:8" s="16" customFormat="1" ht="18.95" customHeight="1" x14ac:dyDescent="0.25">
      <c r="A2" s="173" t="s">
        <v>605</v>
      </c>
      <c r="B2" s="174"/>
      <c r="C2" s="174"/>
      <c r="D2" s="174"/>
      <c r="E2" s="174"/>
      <c r="F2" s="174"/>
      <c r="G2" s="14" t="s">
        <v>602</v>
      </c>
      <c r="H2" s="25" t="s">
        <v>604</v>
      </c>
    </row>
    <row r="3" spans="1:8" s="16" customFormat="1" ht="18.95" customHeight="1" x14ac:dyDescent="0.25">
      <c r="A3" s="173" t="s">
        <v>659</v>
      </c>
      <c r="B3" s="174"/>
      <c r="C3" s="174"/>
      <c r="D3" s="174"/>
      <c r="E3" s="174"/>
      <c r="F3" s="174"/>
      <c r="G3" s="14" t="s">
        <v>603</v>
      </c>
      <c r="H3" s="25">
        <v>2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15510537.300000001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12095291.75</v>
      </c>
      <c r="D15" s="24">
        <v>12708611.83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47391.87</v>
      </c>
      <c r="D20" s="24">
        <v>47391.87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572</v>
      </c>
      <c r="C23" s="24">
        <v>5150411.8600000003</v>
      </c>
      <c r="D23" s="24">
        <v>5150411.8600000003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527730.35</v>
      </c>
      <c r="D27" s="24">
        <v>527730.35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14657.62</v>
      </c>
      <c r="D28" s="24">
        <v>14657.62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573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98232547.609999999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18967819.210000001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8240684.6699999999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25048575.719999999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45975468.009999998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1988051.07</v>
      </c>
      <c r="D62" s="24">
        <f t="shared" ref="D62:E62" si="0">SUM(D63:D70)</f>
        <v>0</v>
      </c>
      <c r="E62" s="24">
        <f t="shared" si="0"/>
        <v>593623.34</v>
      </c>
    </row>
    <row r="63" spans="1:9" x14ac:dyDescent="0.2">
      <c r="A63" s="22">
        <v>1241</v>
      </c>
      <c r="B63" s="20" t="s">
        <v>236</v>
      </c>
      <c r="C63" s="24">
        <v>597822.04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1352724.99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593623.34</v>
      </c>
    </row>
    <row r="68" spans="1:9" x14ac:dyDescent="0.2">
      <c r="A68" s="22">
        <v>1246</v>
      </c>
      <c r="B68" s="20" t="s">
        <v>241</v>
      </c>
      <c r="C68" s="24">
        <v>37504.04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280303.8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272777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7526.8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574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582</v>
      </c>
      <c r="C96" s="24">
        <f>SUM(C97:C100)</f>
        <v>0</v>
      </c>
    </row>
    <row r="97" spans="1:8" x14ac:dyDescent="0.2">
      <c r="A97" s="22">
        <v>1191</v>
      </c>
      <c r="B97" s="20" t="s">
        <v>575</v>
      </c>
      <c r="C97" s="24">
        <v>0</v>
      </c>
    </row>
    <row r="98" spans="1:8" x14ac:dyDescent="0.2">
      <c r="A98" s="22">
        <v>1192</v>
      </c>
      <c r="B98" s="20" t="s">
        <v>576</v>
      </c>
      <c r="C98" s="24">
        <v>0</v>
      </c>
    </row>
    <row r="99" spans="1:8" x14ac:dyDescent="0.2">
      <c r="A99" s="22">
        <v>1193</v>
      </c>
      <c r="B99" s="20" t="s">
        <v>577</v>
      </c>
      <c r="C99" s="24">
        <v>0</v>
      </c>
    </row>
    <row r="100" spans="1:8" x14ac:dyDescent="0.2">
      <c r="A100" s="22">
        <v>1194</v>
      </c>
      <c r="B100" s="20" t="s">
        <v>578</v>
      </c>
      <c r="C100" s="24">
        <v>0</v>
      </c>
    </row>
    <row r="101" spans="1:8" x14ac:dyDescent="0.2">
      <c r="A101" s="19" t="s">
        <v>622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763686.41999999993</v>
      </c>
      <c r="D110" s="24">
        <f>SUM(D111:D119)</f>
        <v>763686.41999999993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176317.18</v>
      </c>
      <c r="D112" s="24">
        <f t="shared" ref="D112:D119" si="1">C112</f>
        <v>176317.18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192400.51</v>
      </c>
      <c r="D113" s="24">
        <f t="shared" si="1"/>
        <v>192400.51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165229.53</v>
      </c>
      <c r="D117" s="24">
        <f t="shared" si="1"/>
        <v>165229.53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229739.2</v>
      </c>
      <c r="D119" s="24">
        <f t="shared" si="1"/>
        <v>229739.2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15787753.039999999</v>
      </c>
    </row>
    <row r="147" spans="1:3" x14ac:dyDescent="0.2">
      <c r="A147" s="22">
        <v>2241</v>
      </c>
      <c r="B147" s="20" t="s">
        <v>299</v>
      </c>
      <c r="C147" s="24">
        <v>15787753.039999999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146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583</v>
      </c>
    </row>
    <row r="10" spans="1:2" ht="15" customHeight="1" x14ac:dyDescent="0.2">
      <c r="A10" s="103"/>
      <c r="B10" s="102" t="s">
        <v>584</v>
      </c>
    </row>
    <row r="11" spans="1:2" ht="15" customHeight="1" x14ac:dyDescent="0.2">
      <c r="A11" s="103"/>
      <c r="B11" s="102" t="s">
        <v>124</v>
      </c>
    </row>
    <row r="12" spans="1:2" ht="15" customHeight="1" x14ac:dyDescent="0.2">
      <c r="A12" s="103"/>
      <c r="B12" s="102" t="s">
        <v>123</v>
      </c>
    </row>
    <row r="13" spans="1:2" ht="15" customHeight="1" x14ac:dyDescent="0.2">
      <c r="A13" s="103"/>
      <c r="B13" s="102" t="s">
        <v>125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134</v>
      </c>
    </row>
    <row r="20" spans="1:2" x14ac:dyDescent="0.2">
      <c r="A20" s="103"/>
    </row>
    <row r="21" spans="1:2" ht="15" customHeight="1" x14ac:dyDescent="0.2">
      <c r="A21" s="101" t="s">
        <v>130</v>
      </c>
      <c r="B21" s="1" t="s">
        <v>185</v>
      </c>
    </row>
    <row r="22" spans="1:2" ht="15" customHeight="1" x14ac:dyDescent="0.2">
      <c r="A22" s="103"/>
      <c r="B22" s="107" t="s">
        <v>186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126</v>
      </c>
    </row>
    <row r="26" spans="1:2" ht="15" customHeight="1" x14ac:dyDescent="0.2">
      <c r="A26" s="103"/>
      <c r="B26" s="106" t="s">
        <v>127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133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128</v>
      </c>
    </row>
    <row r="37" spans="1:2" ht="15" customHeight="1" x14ac:dyDescent="0.2">
      <c r="A37" s="103"/>
      <c r="B37" s="102" t="s">
        <v>135</v>
      </c>
    </row>
    <row r="38" spans="1:2" ht="15" customHeight="1" x14ac:dyDescent="0.2">
      <c r="A38" s="103"/>
      <c r="B38" s="109" t="s">
        <v>188</v>
      </c>
    </row>
    <row r="39" spans="1:2" ht="15" customHeight="1" x14ac:dyDescent="0.2">
      <c r="A39" s="103"/>
      <c r="B39" s="102" t="s">
        <v>189</v>
      </c>
    </row>
    <row r="40" spans="1:2" ht="15" customHeight="1" x14ac:dyDescent="0.2">
      <c r="A40" s="103"/>
      <c r="B40" s="102" t="s">
        <v>131</v>
      </c>
    </row>
    <row r="41" spans="1:2" ht="15" customHeight="1" x14ac:dyDescent="0.2">
      <c r="A41" s="103"/>
      <c r="B41" s="102" t="s">
        <v>132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136</v>
      </c>
    </row>
    <row r="44" spans="1:2" ht="15" customHeight="1" x14ac:dyDescent="0.2">
      <c r="A44" s="103"/>
      <c r="B44" s="102" t="s">
        <v>139</v>
      </c>
    </row>
    <row r="45" spans="1:2" ht="15" customHeight="1" x14ac:dyDescent="0.2">
      <c r="A45" s="103"/>
      <c r="B45" s="109" t="s">
        <v>190</v>
      </c>
    </row>
    <row r="46" spans="1:2" ht="15" customHeight="1" x14ac:dyDescent="0.2">
      <c r="A46" s="103"/>
      <c r="B46" s="102" t="s">
        <v>191</v>
      </c>
    </row>
    <row r="47" spans="1:2" ht="15" customHeight="1" x14ac:dyDescent="0.2">
      <c r="A47" s="103"/>
      <c r="B47" s="102" t="s">
        <v>138</v>
      </c>
    </row>
    <row r="48" spans="1:2" ht="15" customHeight="1" x14ac:dyDescent="0.2">
      <c r="A48" s="103"/>
      <c r="B48" s="102" t="s">
        <v>137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167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71" t="s">
        <v>658</v>
      </c>
      <c r="B1" s="171"/>
      <c r="C1" s="171"/>
      <c r="D1" s="14" t="s">
        <v>601</v>
      </c>
      <c r="E1" s="25">
        <v>2023</v>
      </c>
    </row>
    <row r="2" spans="1:5" s="16" customFormat="1" ht="18.95" customHeight="1" x14ac:dyDescent="0.25">
      <c r="A2" s="171" t="s">
        <v>606</v>
      </c>
      <c r="B2" s="171"/>
      <c r="C2" s="171"/>
      <c r="D2" s="14" t="s">
        <v>602</v>
      </c>
      <c r="E2" s="25" t="s">
        <v>604</v>
      </c>
    </row>
    <row r="3" spans="1:5" s="16" customFormat="1" ht="18.95" customHeight="1" x14ac:dyDescent="0.25">
      <c r="A3" s="171" t="s">
        <v>659</v>
      </c>
      <c r="B3" s="171"/>
      <c r="C3" s="171"/>
      <c r="D3" s="14" t="s">
        <v>603</v>
      </c>
      <c r="E3" s="25">
        <v>2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6" t="s">
        <v>563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2297913.69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769682.21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769682.21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596</v>
      </c>
      <c r="C46" s="55">
        <f>SUM(C47:C54)</f>
        <v>1528231.48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1528231.48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562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570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564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2819202.1700000004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2819202.1700000004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2256874.4300000002</v>
      </c>
      <c r="D100" s="57">
        <f t="shared" ref="D100:D163" si="0">C100/$C$98</f>
        <v>0.80053656811707119</v>
      </c>
      <c r="E100" s="56"/>
    </row>
    <row r="101" spans="1:5" x14ac:dyDescent="0.2">
      <c r="A101" s="54">
        <v>5111</v>
      </c>
      <c r="B101" s="51" t="s">
        <v>360</v>
      </c>
      <c r="C101" s="55">
        <v>1199146.3799999999</v>
      </c>
      <c r="D101" s="57">
        <f t="shared" si="0"/>
        <v>0.42534955199754254</v>
      </c>
      <c r="E101" s="56"/>
    </row>
    <row r="102" spans="1:5" x14ac:dyDescent="0.2">
      <c r="A102" s="54">
        <v>5112</v>
      </c>
      <c r="B102" s="51" t="s">
        <v>361</v>
      </c>
      <c r="C102" s="55">
        <v>219048</v>
      </c>
      <c r="D102" s="57">
        <f t="shared" si="0"/>
        <v>7.7698578105166533E-2</v>
      </c>
      <c r="E102" s="56"/>
    </row>
    <row r="103" spans="1:5" x14ac:dyDescent="0.2">
      <c r="A103" s="54">
        <v>5113</v>
      </c>
      <c r="B103" s="51" t="s">
        <v>362</v>
      </c>
      <c r="C103" s="55">
        <v>34543.279999999999</v>
      </c>
      <c r="D103" s="57">
        <f t="shared" si="0"/>
        <v>1.2252856630001812E-2</v>
      </c>
      <c r="E103" s="56"/>
    </row>
    <row r="104" spans="1:5" x14ac:dyDescent="0.2">
      <c r="A104" s="54">
        <v>5114</v>
      </c>
      <c r="B104" s="51" t="s">
        <v>363</v>
      </c>
      <c r="C104" s="55">
        <v>333049.81</v>
      </c>
      <c r="D104" s="57">
        <f t="shared" si="0"/>
        <v>0.11813619241077697</v>
      </c>
      <c r="E104" s="56"/>
    </row>
    <row r="105" spans="1:5" x14ac:dyDescent="0.2">
      <c r="A105" s="54">
        <v>5115</v>
      </c>
      <c r="B105" s="51" t="s">
        <v>364</v>
      </c>
      <c r="C105" s="55">
        <v>471086.96</v>
      </c>
      <c r="D105" s="57">
        <f t="shared" si="0"/>
        <v>0.16709938897358326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46059.72</v>
      </c>
      <c r="D107" s="57">
        <f t="shared" si="0"/>
        <v>1.6337856323372507E-2</v>
      </c>
      <c r="E107" s="56"/>
    </row>
    <row r="108" spans="1:5" x14ac:dyDescent="0.2">
      <c r="A108" s="54">
        <v>5121</v>
      </c>
      <c r="B108" s="51" t="s">
        <v>367</v>
      </c>
      <c r="C108" s="55">
        <v>8065.19</v>
      </c>
      <c r="D108" s="57">
        <f t="shared" si="0"/>
        <v>2.8608058286220739E-3</v>
      </c>
      <c r="E108" s="56"/>
    </row>
    <row r="109" spans="1:5" x14ac:dyDescent="0.2">
      <c r="A109" s="54">
        <v>5122</v>
      </c>
      <c r="B109" s="51" t="s">
        <v>368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371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372</v>
      </c>
      <c r="C113" s="55">
        <v>27825.8</v>
      </c>
      <c r="D113" s="57">
        <f t="shared" si="0"/>
        <v>9.8700973970944402E-3</v>
      </c>
      <c r="E113" s="56"/>
    </row>
    <row r="114" spans="1:5" x14ac:dyDescent="0.2">
      <c r="A114" s="54">
        <v>5127</v>
      </c>
      <c r="B114" s="51" t="s">
        <v>373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10168.73</v>
      </c>
      <c r="D116" s="57">
        <f t="shared" si="0"/>
        <v>3.6069530976559931E-3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516268.01999999996</v>
      </c>
      <c r="D117" s="57">
        <f t="shared" si="0"/>
        <v>0.18312557555955622</v>
      </c>
      <c r="E117" s="56"/>
    </row>
    <row r="118" spans="1:5" x14ac:dyDescent="0.2">
      <c r="A118" s="54">
        <v>5131</v>
      </c>
      <c r="B118" s="51" t="s">
        <v>377</v>
      </c>
      <c r="C118" s="55">
        <v>12675.61</v>
      </c>
      <c r="D118" s="57">
        <f t="shared" si="0"/>
        <v>4.4961692122988109E-3</v>
      </c>
      <c r="E118" s="56"/>
    </row>
    <row r="119" spans="1:5" x14ac:dyDescent="0.2">
      <c r="A119" s="54">
        <v>5132</v>
      </c>
      <c r="B119" s="51" t="s">
        <v>378</v>
      </c>
      <c r="C119" s="55">
        <v>198000</v>
      </c>
      <c r="D119" s="57">
        <f t="shared" si="0"/>
        <v>7.0232636065259549E-2</v>
      </c>
      <c r="E119" s="56"/>
    </row>
    <row r="120" spans="1:5" x14ac:dyDescent="0.2">
      <c r="A120" s="54">
        <v>5133</v>
      </c>
      <c r="B120" s="51" t="s">
        <v>379</v>
      </c>
      <c r="C120" s="55">
        <v>9650.49</v>
      </c>
      <c r="D120" s="57">
        <f t="shared" si="0"/>
        <v>3.4231280405122556E-3</v>
      </c>
      <c r="E120" s="56"/>
    </row>
    <row r="121" spans="1:5" x14ac:dyDescent="0.2">
      <c r="A121" s="54">
        <v>5134</v>
      </c>
      <c r="B121" s="51" t="s">
        <v>380</v>
      </c>
      <c r="C121" s="55">
        <v>20215.13</v>
      </c>
      <c r="D121" s="57">
        <f t="shared" si="0"/>
        <v>7.1705144863732839E-3</v>
      </c>
      <c r="E121" s="56"/>
    </row>
    <row r="122" spans="1:5" x14ac:dyDescent="0.2">
      <c r="A122" s="54">
        <v>5135</v>
      </c>
      <c r="B122" s="51" t="s">
        <v>381</v>
      </c>
      <c r="C122" s="55">
        <v>25178</v>
      </c>
      <c r="D122" s="57">
        <f t="shared" si="0"/>
        <v>8.9308955093490138E-3</v>
      </c>
      <c r="E122" s="56"/>
    </row>
    <row r="123" spans="1:5" x14ac:dyDescent="0.2">
      <c r="A123" s="54">
        <v>5136</v>
      </c>
      <c r="B123" s="51" t="s">
        <v>382</v>
      </c>
      <c r="C123" s="55">
        <v>200000</v>
      </c>
      <c r="D123" s="57">
        <f t="shared" si="0"/>
        <v>7.0942056631575295E-2</v>
      </c>
      <c r="E123" s="56"/>
    </row>
    <row r="124" spans="1:5" x14ac:dyDescent="0.2">
      <c r="A124" s="54">
        <v>5137</v>
      </c>
      <c r="B124" s="51" t="s">
        <v>383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384</v>
      </c>
      <c r="C125" s="55">
        <v>12642.79</v>
      </c>
      <c r="D125" s="57">
        <f t="shared" si="0"/>
        <v>4.4845276208055696E-3</v>
      </c>
      <c r="E125" s="56"/>
    </row>
    <row r="126" spans="1:5" x14ac:dyDescent="0.2">
      <c r="A126" s="54">
        <v>5139</v>
      </c>
      <c r="B126" s="51" t="s">
        <v>385</v>
      </c>
      <c r="C126" s="55">
        <v>37906</v>
      </c>
      <c r="D126" s="57">
        <f t="shared" si="0"/>
        <v>1.3445647993382466E-2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395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187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565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145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566</v>
      </c>
      <c r="B9" s="104" t="s">
        <v>147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568</v>
      </c>
      <c r="B12" s="104" t="s">
        <v>147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569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5" t="s">
        <v>658</v>
      </c>
      <c r="B1" s="175"/>
      <c r="C1" s="175"/>
      <c r="D1" s="27" t="s">
        <v>601</v>
      </c>
      <c r="E1" s="28">
        <v>2023</v>
      </c>
    </row>
    <row r="2" spans="1:5" ht="18.95" customHeight="1" x14ac:dyDescent="0.2">
      <c r="A2" s="175" t="s">
        <v>607</v>
      </c>
      <c r="B2" s="175"/>
      <c r="C2" s="175"/>
      <c r="D2" s="27" t="s">
        <v>602</v>
      </c>
      <c r="E2" s="28" t="s">
        <v>604</v>
      </c>
    </row>
    <row r="3" spans="1:5" ht="18.95" customHeight="1" x14ac:dyDescent="0.2">
      <c r="A3" s="175" t="s">
        <v>659</v>
      </c>
      <c r="B3" s="175"/>
      <c r="C3" s="175"/>
      <c r="D3" s="27" t="s">
        <v>603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-521288.48</v>
      </c>
    </row>
    <row r="15" spans="1:5" x14ac:dyDescent="0.2">
      <c r="A15" s="33">
        <v>3220</v>
      </c>
      <c r="B15" s="29" t="s">
        <v>468</v>
      </c>
      <c r="C15" s="34">
        <v>116372866.53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172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topLeftCell="A58" workbookViewId="0">
      <selection activeCell="D82" sqref="D8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5" t="s">
        <v>658</v>
      </c>
      <c r="B1" s="175"/>
      <c r="C1" s="175"/>
      <c r="D1" s="27" t="s">
        <v>601</v>
      </c>
      <c r="E1" s="28">
        <v>2023</v>
      </c>
    </row>
    <row r="2" spans="1:5" s="35" customFormat="1" ht="18.95" customHeight="1" x14ac:dyDescent="0.25">
      <c r="A2" s="175" t="s">
        <v>608</v>
      </c>
      <c r="B2" s="175"/>
      <c r="C2" s="175"/>
      <c r="D2" s="27" t="s">
        <v>602</v>
      </c>
      <c r="E2" s="28" t="s">
        <v>604</v>
      </c>
    </row>
    <row r="3" spans="1:5" s="35" customFormat="1" ht="18.95" customHeight="1" x14ac:dyDescent="0.25">
      <c r="A3" s="175" t="s">
        <v>659</v>
      </c>
      <c r="B3" s="175"/>
      <c r="C3" s="175"/>
      <c r="D3" s="27" t="s">
        <v>603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645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481</v>
      </c>
      <c r="C8" s="34">
        <v>368345.29</v>
      </c>
      <c r="D8" s="34">
        <v>368345.29</v>
      </c>
    </row>
    <row r="9" spans="1:5" x14ac:dyDescent="0.2">
      <c r="A9" s="33">
        <v>1112</v>
      </c>
      <c r="B9" s="29" t="s">
        <v>482</v>
      </c>
      <c r="C9" s="34">
        <v>-1071464.93</v>
      </c>
      <c r="D9" s="34">
        <v>0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-818070.75</v>
      </c>
    </row>
    <row r="11" spans="1:5" x14ac:dyDescent="0.2">
      <c r="A11" s="33">
        <v>1114</v>
      </c>
      <c r="B11" s="29" t="s">
        <v>194</v>
      </c>
      <c r="C11" s="34">
        <v>15510537.300000001</v>
      </c>
      <c r="D11" s="34">
        <v>15879379.939999999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623</v>
      </c>
      <c r="C15" s="135">
        <f>SUM(C8:C14)</f>
        <v>14807417.66</v>
      </c>
      <c r="D15" s="135">
        <f>SUM(D8:D14)</f>
        <v>15429654.479999999</v>
      </c>
    </row>
    <row r="18" spans="1:5" x14ac:dyDescent="0.2">
      <c r="A18" s="31" t="s">
        <v>175</v>
      </c>
      <c r="B18" s="31"/>
      <c r="C18" s="31"/>
      <c r="D18" s="31"/>
      <c r="E18" s="130"/>
    </row>
    <row r="19" spans="1:5" x14ac:dyDescent="0.2">
      <c r="A19" s="32" t="s">
        <v>143</v>
      </c>
      <c r="B19" s="32" t="s">
        <v>645</v>
      </c>
      <c r="C19" s="144" t="s">
        <v>644</v>
      </c>
      <c r="D19" s="144" t="s">
        <v>178</v>
      </c>
      <c r="E19" s="130"/>
    </row>
    <row r="20" spans="1:5" x14ac:dyDescent="0.2">
      <c r="A20" s="133">
        <v>1230</v>
      </c>
      <c r="B20" s="134" t="s">
        <v>227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228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229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230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231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232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233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234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235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236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237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238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239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240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241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245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246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132">
        <v>0</v>
      </c>
    </row>
    <row r="43" spans="1:5" x14ac:dyDescent="0.2">
      <c r="B43" s="136" t="s">
        <v>624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645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625</v>
      </c>
      <c r="C47" s="135">
        <v>-521288.48</v>
      </c>
      <c r="D47" s="135">
        <v>0</v>
      </c>
    </row>
    <row r="48" spans="1:5" x14ac:dyDescent="0.2">
      <c r="A48" s="131"/>
      <c r="B48" s="136" t="s">
        <v>613</v>
      </c>
      <c r="C48" s="135">
        <f>C51+C63+C95+C98+C49</f>
        <v>0</v>
      </c>
      <c r="D48" s="135">
        <f>D51+D63+D95+D98+D49</f>
        <v>140773.83000000002</v>
      </c>
    </row>
    <row r="49" spans="1:4" s="130" customFormat="1" x14ac:dyDescent="0.2">
      <c r="A49" s="153">
        <v>5100</v>
      </c>
      <c r="B49" s="154" t="s">
        <v>358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646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423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614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425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615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428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616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431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617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617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618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435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436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437</v>
      </c>
      <c r="C63" s="135">
        <f>C64+C73+C76+C86</f>
        <v>0</v>
      </c>
      <c r="D63" s="135">
        <f>D64+D73+D76+D86</f>
        <v>140773.83000000002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140773.83000000002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113310.99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27462.84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s="130" customFormat="1" x14ac:dyDescent="0.2">
      <c r="A82" s="133">
        <v>5540</v>
      </c>
      <c r="B82" s="134" t="s">
        <v>665</v>
      </c>
      <c r="C82" s="132">
        <v>0</v>
      </c>
      <c r="D82" s="132">
        <v>0</v>
      </c>
    </row>
    <row r="83" spans="1:4" s="130" customFormat="1" x14ac:dyDescent="0.2">
      <c r="A83" s="131">
        <v>5541</v>
      </c>
      <c r="B83" s="130" t="s">
        <v>665</v>
      </c>
      <c r="C83" s="132">
        <v>0</v>
      </c>
      <c r="D83" s="132">
        <v>0</v>
      </c>
    </row>
    <row r="84" spans="1:4" s="130" customFormat="1" x14ac:dyDescent="0.2">
      <c r="A84" s="133">
        <v>5550</v>
      </c>
      <c r="B84" s="134" t="s">
        <v>666</v>
      </c>
      <c r="C84" s="132">
        <v>0</v>
      </c>
      <c r="D84" s="132">
        <v>0</v>
      </c>
    </row>
    <row r="85" spans="1:4" s="130" customFormat="1" x14ac:dyDescent="0.2">
      <c r="A85" s="131">
        <v>5551</v>
      </c>
      <c r="B85" s="130" t="s">
        <v>666</v>
      </c>
      <c r="C85" s="132">
        <v>0</v>
      </c>
      <c r="D85" s="132">
        <v>0</v>
      </c>
    </row>
    <row r="86" spans="1:4" x14ac:dyDescent="0.2">
      <c r="A86" s="33">
        <v>5590</v>
      </c>
      <c r="B86" s="29" t="s">
        <v>454</v>
      </c>
      <c r="C86" s="132">
        <v>0</v>
      </c>
      <c r="D86" s="132">
        <v>0</v>
      </c>
    </row>
    <row r="87" spans="1:4" x14ac:dyDescent="0.2">
      <c r="A87" s="33">
        <v>5591</v>
      </c>
      <c r="B87" s="29" t="s">
        <v>455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456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457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458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459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354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460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461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462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463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626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627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628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629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630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631</v>
      </c>
      <c r="C103" s="132">
        <v>0</v>
      </c>
      <c r="D103" s="132">
        <v>0</v>
      </c>
    </row>
    <row r="104" spans="1:4" x14ac:dyDescent="0.2">
      <c r="A104" s="131"/>
      <c r="B104" s="136" t="s">
        <v>632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647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648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649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650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651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652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251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653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654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655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351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633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634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635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636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637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638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639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640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641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642</v>
      </c>
      <c r="C125" s="132">
        <v>0</v>
      </c>
      <c r="D125" s="132">
        <v>0</v>
      </c>
    </row>
    <row r="126" spans="1:4" x14ac:dyDescent="0.2">
      <c r="A126" s="131"/>
      <c r="B126" s="143" t="s">
        <v>643</v>
      </c>
      <c r="C126" s="135">
        <f>C47+C48+C104-C110-C113</f>
        <v>-521288.48</v>
      </c>
      <c r="D126" s="135">
        <f>D47+D48+D104-D110-D113</f>
        <v>140773.83000000002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148</v>
      </c>
    </row>
    <row r="7" spans="1:2" ht="14.1" customHeight="1" x14ac:dyDescent="0.2">
      <c r="B7" s="102" t="s">
        <v>149</v>
      </c>
    </row>
    <row r="8" spans="1:2" ht="14.1" customHeight="1" x14ac:dyDescent="0.2"/>
    <row r="9" spans="1:2" x14ac:dyDescent="0.2">
      <c r="A9" s="112" t="s">
        <v>29</v>
      </c>
      <c r="B9" s="104" t="s">
        <v>585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192</v>
      </c>
    </row>
    <row r="12" spans="1:2" ht="15" customHeight="1" x14ac:dyDescent="0.2"/>
    <row r="13" spans="1:2" x14ac:dyDescent="0.2">
      <c r="A13" s="112" t="s">
        <v>76</v>
      </c>
      <c r="B13" s="102" t="s">
        <v>586</v>
      </c>
    </row>
    <row r="14" spans="1:2" ht="15" customHeight="1" x14ac:dyDescent="0.2">
      <c r="B14" s="102" t="s">
        <v>587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2023-07-28T18:20:07Z</cp:lastPrinted>
  <dcterms:created xsi:type="dcterms:W3CDTF">2012-12-11T20:36:24Z</dcterms:created>
  <dcterms:modified xsi:type="dcterms:W3CDTF">2023-07-31T20:08:56Z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