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3\2do Trim 2023\SIRET 2dotrim2023 enviados 31julio2023\"/>
    </mc:Choice>
  </mc:AlternateContent>
  <bookViews>
    <workbookView xWindow="-105" yWindow="-105" windowWidth="19425" windowHeight="1030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D7" i="4" l="1"/>
  <c r="G40" i="5" l="1"/>
  <c r="G39" i="5"/>
  <c r="G37" i="5"/>
  <c r="G33" i="5"/>
  <c r="G31" i="5"/>
  <c r="G29" i="5"/>
  <c r="G27" i="5"/>
  <c r="G18" i="5"/>
  <c r="G20" i="5"/>
  <c r="G22" i="5"/>
  <c r="G17" i="5"/>
  <c r="G8" i="5"/>
  <c r="D40" i="5"/>
  <c r="D39" i="5"/>
  <c r="D38" i="5"/>
  <c r="G38" i="5" s="1"/>
  <c r="G36" i="5" s="1"/>
  <c r="D37" i="5"/>
  <c r="D27" i="5"/>
  <c r="D28" i="5"/>
  <c r="D29" i="5"/>
  <c r="D30" i="5"/>
  <c r="G30" i="5" s="1"/>
  <c r="D31" i="5"/>
  <c r="D32" i="5"/>
  <c r="G32" i="5" s="1"/>
  <c r="D33" i="5"/>
  <c r="D34" i="5"/>
  <c r="G34" i="5" s="1"/>
  <c r="D26" i="5"/>
  <c r="G26" i="5" s="1"/>
  <c r="D18" i="5"/>
  <c r="D19" i="5"/>
  <c r="G19" i="5" s="1"/>
  <c r="D20" i="5"/>
  <c r="D21" i="5"/>
  <c r="G21" i="5" s="1"/>
  <c r="D22" i="5"/>
  <c r="D23" i="5"/>
  <c r="G23" i="5" s="1"/>
  <c r="D17" i="5"/>
  <c r="D8" i="5"/>
  <c r="D9" i="5"/>
  <c r="G9" i="5" s="1"/>
  <c r="D10" i="5"/>
  <c r="G10" i="5" s="1"/>
  <c r="D11" i="5"/>
  <c r="G11" i="5" s="1"/>
  <c r="D12" i="5"/>
  <c r="G12" i="5" s="1"/>
  <c r="D13" i="5"/>
  <c r="G13" i="5" s="1"/>
  <c r="D14" i="5"/>
  <c r="G14" i="5" s="1"/>
  <c r="D7" i="5"/>
  <c r="G7" i="5" s="1"/>
  <c r="B42" i="5"/>
  <c r="C36" i="5"/>
  <c r="D36" i="5"/>
  <c r="E36" i="5"/>
  <c r="F36" i="5"/>
  <c r="B36" i="5"/>
  <c r="C25" i="5"/>
  <c r="E25" i="5"/>
  <c r="F25" i="5"/>
  <c r="B25" i="5"/>
  <c r="C16" i="5"/>
  <c r="E16" i="5"/>
  <c r="F16" i="5"/>
  <c r="B16" i="5"/>
  <c r="C6" i="5"/>
  <c r="D6" i="5"/>
  <c r="E6" i="5"/>
  <c r="F6" i="5"/>
  <c r="F42" i="5" s="1"/>
  <c r="B6" i="5"/>
  <c r="C89" i="4"/>
  <c r="E89" i="4"/>
  <c r="F89" i="4"/>
  <c r="B89" i="4"/>
  <c r="G87" i="4"/>
  <c r="G85" i="4"/>
  <c r="G83" i="4"/>
  <c r="G81" i="4"/>
  <c r="G79" i="4"/>
  <c r="G77" i="4"/>
  <c r="G75" i="4"/>
  <c r="G89" i="4" s="1"/>
  <c r="D87" i="4"/>
  <c r="D85" i="4"/>
  <c r="D83" i="4"/>
  <c r="D81" i="4"/>
  <c r="D79" i="4"/>
  <c r="D77" i="4"/>
  <c r="D75" i="4"/>
  <c r="D89" i="4" s="1"/>
  <c r="G63" i="4"/>
  <c r="G64" i="4"/>
  <c r="G67" i="4" s="1"/>
  <c r="G65" i="4"/>
  <c r="G62" i="4"/>
  <c r="D63" i="4"/>
  <c r="D64" i="4"/>
  <c r="D65" i="4"/>
  <c r="D62" i="4"/>
  <c r="C67" i="4"/>
  <c r="D67" i="4"/>
  <c r="E67" i="4"/>
  <c r="F67" i="4"/>
  <c r="B67" i="4"/>
  <c r="E42" i="5" l="1"/>
  <c r="D25" i="5"/>
  <c r="G28" i="5"/>
  <c r="G25" i="5" s="1"/>
  <c r="G16" i="5"/>
  <c r="C42" i="5"/>
  <c r="D16" i="5"/>
  <c r="G6" i="5"/>
  <c r="D42" i="5"/>
  <c r="C53" i="4"/>
  <c r="E53" i="4"/>
  <c r="F53" i="4"/>
  <c r="B53" i="4"/>
  <c r="G9" i="4"/>
  <c r="G11" i="4"/>
  <c r="G13" i="4"/>
  <c r="G15" i="4"/>
  <c r="G17" i="4"/>
  <c r="G19" i="4"/>
  <c r="G21" i="4"/>
  <c r="G7" i="4"/>
  <c r="D9" i="4"/>
  <c r="D10" i="4"/>
  <c r="G10" i="4" s="1"/>
  <c r="D11" i="4"/>
  <c r="D12" i="4"/>
  <c r="G12" i="4" s="1"/>
  <c r="D13" i="4"/>
  <c r="D14" i="4"/>
  <c r="G14" i="4" s="1"/>
  <c r="D15" i="4"/>
  <c r="D16" i="4"/>
  <c r="G16" i="4" s="1"/>
  <c r="D17" i="4"/>
  <c r="D18" i="4"/>
  <c r="G18" i="4" s="1"/>
  <c r="D19" i="4"/>
  <c r="D20" i="4"/>
  <c r="G20" i="4" s="1"/>
  <c r="D21" i="4"/>
  <c r="D22" i="4"/>
  <c r="G22" i="4" s="1"/>
  <c r="D23" i="4"/>
  <c r="G23" i="4" s="1"/>
  <c r="D24" i="4"/>
  <c r="G24" i="4" s="1"/>
  <c r="D25" i="4"/>
  <c r="G25" i="4" s="1"/>
  <c r="D26" i="4"/>
  <c r="G26" i="4" s="1"/>
  <c r="D27" i="4"/>
  <c r="G27" i="4" s="1"/>
  <c r="D28" i="4"/>
  <c r="G28" i="4" s="1"/>
  <c r="D29" i="4"/>
  <c r="G29" i="4" s="1"/>
  <c r="D30" i="4"/>
  <c r="G30" i="4" s="1"/>
  <c r="D31" i="4"/>
  <c r="G31" i="4" s="1"/>
  <c r="D32" i="4"/>
  <c r="G32" i="4" s="1"/>
  <c r="D33" i="4"/>
  <c r="G33" i="4" s="1"/>
  <c r="D34" i="4"/>
  <c r="G34" i="4" s="1"/>
  <c r="D35" i="4"/>
  <c r="G35" i="4" s="1"/>
  <c r="D36" i="4"/>
  <c r="G36" i="4" s="1"/>
  <c r="D37" i="4"/>
  <c r="G37" i="4" s="1"/>
  <c r="D38" i="4"/>
  <c r="G38" i="4" s="1"/>
  <c r="D39" i="4"/>
  <c r="G39" i="4" s="1"/>
  <c r="D40" i="4"/>
  <c r="G40" i="4" s="1"/>
  <c r="D41" i="4"/>
  <c r="G41" i="4" s="1"/>
  <c r="D42" i="4"/>
  <c r="G42" i="4" s="1"/>
  <c r="D43" i="4"/>
  <c r="G43" i="4" s="1"/>
  <c r="D44" i="4"/>
  <c r="G44" i="4" s="1"/>
  <c r="D45" i="4"/>
  <c r="G45" i="4" s="1"/>
  <c r="D46" i="4"/>
  <c r="G46" i="4" s="1"/>
  <c r="D47" i="4"/>
  <c r="G47" i="4" s="1"/>
  <c r="D48" i="4"/>
  <c r="G48" i="4" s="1"/>
  <c r="D49" i="4"/>
  <c r="G49" i="4" s="1"/>
  <c r="D50" i="4"/>
  <c r="G50" i="4" s="1"/>
  <c r="D51" i="4"/>
  <c r="G51" i="4" s="1"/>
  <c r="D8" i="4"/>
  <c r="G8" i="4" s="1"/>
  <c r="F16" i="8"/>
  <c r="E16" i="8"/>
  <c r="C16" i="8"/>
  <c r="B16" i="8"/>
  <c r="G14" i="8"/>
  <c r="G12" i="8"/>
  <c r="G10" i="8"/>
  <c r="D14" i="8"/>
  <c r="D12" i="8"/>
  <c r="D10" i="8"/>
  <c r="D8" i="8"/>
  <c r="G8" i="8" s="1"/>
  <c r="D6" i="8"/>
  <c r="G6" i="8" s="1"/>
  <c r="B77" i="6"/>
  <c r="G76" i="6"/>
  <c r="G71" i="6"/>
  <c r="G72" i="6"/>
  <c r="G73" i="6"/>
  <c r="G74" i="6"/>
  <c r="G75" i="6"/>
  <c r="G70" i="6"/>
  <c r="D76" i="6"/>
  <c r="D71" i="6"/>
  <c r="D72" i="6"/>
  <c r="D73" i="6"/>
  <c r="D74" i="6"/>
  <c r="D75" i="6"/>
  <c r="D70" i="6"/>
  <c r="D69" i="6"/>
  <c r="F69" i="6"/>
  <c r="E69" i="6"/>
  <c r="G69" i="6" s="1"/>
  <c r="C69" i="6"/>
  <c r="B69" i="6"/>
  <c r="G67" i="6"/>
  <c r="G66" i="6"/>
  <c r="D68" i="6"/>
  <c r="G68" i="6" s="1"/>
  <c r="D67" i="6"/>
  <c r="D66" i="6"/>
  <c r="F65" i="6"/>
  <c r="E65" i="6"/>
  <c r="C65" i="6"/>
  <c r="D65" i="6" s="1"/>
  <c r="B65" i="6"/>
  <c r="G59" i="6"/>
  <c r="G60" i="6"/>
  <c r="G61" i="6"/>
  <c r="G62" i="6"/>
  <c r="G63" i="6"/>
  <c r="G58" i="6"/>
  <c r="D64" i="6"/>
  <c r="G64" i="6" s="1"/>
  <c r="D63" i="6"/>
  <c r="D62" i="6"/>
  <c r="D61" i="6"/>
  <c r="D60" i="6"/>
  <c r="D59" i="6"/>
  <c r="D58" i="6"/>
  <c r="F57" i="6"/>
  <c r="E57" i="6"/>
  <c r="C57" i="6"/>
  <c r="D57" i="6" s="1"/>
  <c r="G57" i="6" s="1"/>
  <c r="B57" i="6"/>
  <c r="G56" i="6"/>
  <c r="D55" i="6"/>
  <c r="G55" i="6" s="1"/>
  <c r="D56" i="6"/>
  <c r="D54" i="6"/>
  <c r="G54" i="6" s="1"/>
  <c r="F53" i="6"/>
  <c r="E53" i="6"/>
  <c r="C53" i="6"/>
  <c r="D53" i="6" s="1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3" i="6"/>
  <c r="F43" i="6"/>
  <c r="E43" i="6"/>
  <c r="C43" i="6"/>
  <c r="B43" i="6"/>
  <c r="G36" i="6"/>
  <c r="G38" i="6"/>
  <c r="G40" i="6"/>
  <c r="G42" i="6"/>
  <c r="D42" i="6"/>
  <c r="D41" i="6"/>
  <c r="G41" i="6" s="1"/>
  <c r="D40" i="6"/>
  <c r="D39" i="6"/>
  <c r="G39" i="6" s="1"/>
  <c r="D38" i="6"/>
  <c r="D37" i="6"/>
  <c r="G37" i="6" s="1"/>
  <c r="D36" i="6"/>
  <c r="D35" i="6"/>
  <c r="G35" i="6" s="1"/>
  <c r="D34" i="6"/>
  <c r="G34" i="6" s="1"/>
  <c r="D33" i="6"/>
  <c r="F33" i="6"/>
  <c r="E33" i="6"/>
  <c r="C33" i="6"/>
  <c r="B33" i="6"/>
  <c r="G24" i="6"/>
  <c r="F23" i="6"/>
  <c r="E23" i="6"/>
  <c r="D25" i="6"/>
  <c r="G25" i="6" s="1"/>
  <c r="D26" i="6"/>
  <c r="G26" i="6" s="1"/>
  <c r="D27" i="6"/>
  <c r="G27" i="6" s="1"/>
  <c r="D28" i="6"/>
  <c r="G28" i="6" s="1"/>
  <c r="D29" i="6"/>
  <c r="G29" i="6" s="1"/>
  <c r="D30" i="6"/>
  <c r="G30" i="6" s="1"/>
  <c r="D31" i="6"/>
  <c r="G31" i="6" s="1"/>
  <c r="D32" i="6"/>
  <c r="G32" i="6" s="1"/>
  <c r="D24" i="6"/>
  <c r="D23" i="6"/>
  <c r="G23" i="6" s="1"/>
  <c r="C23" i="6"/>
  <c r="B23" i="6"/>
  <c r="C13" i="6"/>
  <c r="D13" i="6" s="1"/>
  <c r="G13" i="6" s="1"/>
  <c r="B13" i="6"/>
  <c r="F13" i="6"/>
  <c r="E13" i="6"/>
  <c r="D15" i="6"/>
  <c r="D16" i="6"/>
  <c r="G16" i="6" s="1"/>
  <c r="D17" i="6"/>
  <c r="G17" i="6" s="1"/>
  <c r="D18" i="6"/>
  <c r="G18" i="6" s="1"/>
  <c r="D19" i="6"/>
  <c r="D20" i="6"/>
  <c r="G20" i="6" s="1"/>
  <c r="D21" i="6"/>
  <c r="G21" i="6" s="1"/>
  <c r="D22" i="6"/>
  <c r="G22" i="6" s="1"/>
  <c r="D14" i="6"/>
  <c r="G15" i="6"/>
  <c r="G19" i="6"/>
  <c r="G14" i="6"/>
  <c r="G7" i="6"/>
  <c r="G9" i="6"/>
  <c r="G11" i="6"/>
  <c r="D6" i="6"/>
  <c r="G6" i="6" s="1"/>
  <c r="D7" i="6"/>
  <c r="D8" i="6"/>
  <c r="G8" i="6" s="1"/>
  <c r="D9" i="6"/>
  <c r="D10" i="6"/>
  <c r="G10" i="6" s="1"/>
  <c r="D11" i="6"/>
  <c r="D12" i="6"/>
  <c r="G12" i="6" s="1"/>
  <c r="F5" i="6"/>
  <c r="E5" i="6"/>
  <c r="C5" i="6"/>
  <c r="B5" i="6"/>
  <c r="G42" i="5" l="1"/>
  <c r="G53" i="4"/>
  <c r="D53" i="4"/>
  <c r="G16" i="8"/>
  <c r="D16" i="8"/>
  <c r="G65" i="6"/>
  <c r="E77" i="6"/>
  <c r="G53" i="6"/>
  <c r="G43" i="6"/>
  <c r="F77" i="6"/>
  <c r="G33" i="6"/>
  <c r="C77" i="6"/>
  <c r="D5" i="6"/>
  <c r="G5" i="6" l="1"/>
  <c r="G77" i="6" s="1"/>
  <c r="D77" i="6"/>
</calcChain>
</file>

<file path=xl/sharedStrings.xml><?xml version="1.0" encoding="utf-8"?>
<sst xmlns="http://schemas.openxmlformats.org/spreadsheetml/2006/main" count="241" uniqueCount="180">
  <si>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</si>
  <si>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</si>
  <si>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</si>
  <si>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</si>
  <si>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</si>
  <si>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</si>
  <si>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</si>
  <si>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</si>
  <si>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</si>
  <si>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</si>
  <si>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</si>
  <si>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</si>
  <si>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</si>
  <si>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</si>
  <si>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</si>
  <si>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</si>
  <si>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</si>
  <si>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</si>
  <si>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</si>
  <si>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</si>
  <si>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</si>
  <si>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</si>
  <si>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</si>
  <si>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</si>
  <si>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</si>
  <si>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</si>
  <si>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</si>
  <si>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</si>
  <si>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</si>
  <si>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</si>
  <si>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</si>
  <si>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</si>
  <si>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</si>
  <si>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</si>
  <si>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</si>
  <si>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</si>
  <si>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</si>
  <si>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</si>
  <si>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</si>
  <si>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</si>
  <si>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</si>
  <si>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</si>
  <si>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</si>
  <si>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</si>
  <si>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</si>
  <si>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</si>
  <si>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</si>
  <si>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</si>
  <si>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</si>
  <si>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</si>
  <si>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</si>
  <si>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</si>
  <si>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</si>
  <si>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</si>
  <si>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</si>
  <si>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</si>
  <si>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</si>
  <si>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</si>
  <si>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</si>
  <si>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</si>
  <si>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</si>
  <si>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</si>
  <si>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</si>
  <si>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</si>
  <si>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</si>
  <si>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</si>
  <si>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</si>
  <si>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</si>
  <si>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</si>
  <si>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</si>
  <si>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</si>
  <si>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</si>
  <si>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</si>
  <si>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</si>
  <si>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</si>
  <si>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</si>
  <si>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</si>
  <si>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</si>
  <si>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</si>
  <si>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</si>
  <si>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</si>
  <si>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</si>
  <si>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</si>
  <si>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</si>
  <si>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</si>
  <si>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</si>
  <si>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</si>
  <si>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</si>
  <si>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</si>
  <si>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</si>
  <si>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</si>
  <si>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</si>
  <si>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</si>
  <si>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</si>
  <si>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</si>
  <si>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</si>
  <si>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</si>
  <si>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</si>
  <si>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</si>
  <si>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</si>
  <si>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</si>
  <si>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</si>
  <si>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</si>
  <si>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</si>
  <si>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</si>
  <si>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</si>
  <si>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</si>
  <si>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</si>
  <si>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</si>
  <si>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</si>
  <si>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</si>
  <si>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</si>
  <si>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</si>
  <si>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</si>
  <si>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</si>
  <si>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</si>
  <si>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</si>
  <si>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</si>
  <si>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</si>
  <si>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</si>
  <si>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</si>
  <si>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</si>
  <si>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</si>
  <si>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</si>
  <si>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</si>
  <si>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</si>
  <si>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</si>
  <si>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</si>
  <si>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“Bajo protesta de decir verdad declaramos que los Estados Financieros y sus notas, son razonablemente correctos y son responsabilidad del emisor”</t>
  </si>
  <si>
    <t>31111M120010000 H. AYUNTAMIENTO</t>
  </si>
  <si>
    <t>31111M120020100 SECRETARIA PARTICULAR</t>
  </si>
  <si>
    <t>31111M120020200 JEFATURA DE GABINETE</t>
  </si>
  <si>
    <t>31111M120020300 DESARROLLO INSTITUCIONAL</t>
  </si>
  <si>
    <t>31111M120020400 PLAN Y VINC</t>
  </si>
  <si>
    <t>31111M120020500 COORD DE COM SOCIAL</t>
  </si>
  <si>
    <t>31111M120020600 GIRAS Y EVENTOS</t>
  </si>
  <si>
    <t>31111M120040000 SEC DEL AYUNTAMIENTO</t>
  </si>
  <si>
    <t>31111M120040100 JURIDICO</t>
  </si>
  <si>
    <t>31111M120040200 ARCHIVO GENERAL</t>
  </si>
  <si>
    <t>31111M120040300 PROTECCION CIVIL</t>
  </si>
  <si>
    <t>31111M120040400 DERECHOS HUMANOS</t>
  </si>
  <si>
    <t>31111M120050000 DES SOCIAL Y HUMANO</t>
  </si>
  <si>
    <t>31111M120050100 DES SOCIAL URBANO</t>
  </si>
  <si>
    <t>31111M120050200 DES RURAL Y AGROALIM</t>
  </si>
  <si>
    <t>31111M120060000 TESORERIA MUNICIPAL</t>
  </si>
  <si>
    <t>31111M120060100 INGRESOS</t>
  </si>
  <si>
    <t>31111M120060200 FISCALIZACION</t>
  </si>
  <si>
    <t>31111M120060300 RECURSOS HUMANOS</t>
  </si>
  <si>
    <t>31111M120060400 EGRESOS</t>
  </si>
  <si>
    <t>31111M120060500 CATASTRO</t>
  </si>
  <si>
    <t>31111M120070100 SEGURIDAD PUBLICA</t>
  </si>
  <si>
    <t>31111M120070200 TRANSITO Y VIALIDAD</t>
  </si>
  <si>
    <t>31111M120080000 OFICIALIA MAYOR</t>
  </si>
  <si>
    <t>31111M120100000 DES ECONOM Y SUSTENTABLE</t>
  </si>
  <si>
    <t>31111M120110000 EDUCACION Y CULTURA</t>
  </si>
  <si>
    <t>31111M120110100 CASA DE LA CULTURA</t>
  </si>
  <si>
    <t>31111M120200000 INF Y CONECTIVIDAD</t>
  </si>
  <si>
    <t>31111M120210000 TURISMO, PAT HIST Y CULT</t>
  </si>
  <si>
    <t>31111M120230000 PROV SAL Y ECONOMICAS</t>
  </si>
  <si>
    <t>31111M120270000 CONTRALORIA MUNICIP</t>
  </si>
  <si>
    <t>31111M120290000 EROGACIONES NO SECTO</t>
  </si>
  <si>
    <t>31111M120330000 INSTANCIA DE LA MUJER</t>
  </si>
  <si>
    <t>31111M120340000 UNID TRANSPARENCIA</t>
  </si>
  <si>
    <t>31111M120350000 DR GRAL DE SERVICIOS MUN</t>
  </si>
  <si>
    <t>31111M120350100 RASTRO MUNICIPAL</t>
  </si>
  <si>
    <t>31111M120350200 ALUMBRADO PUBLICO</t>
  </si>
  <si>
    <t>31111M120350300 PANTEON MUNICIPAL</t>
  </si>
  <si>
    <t>31111M120350400 CENTRO ANTIRRABICO</t>
  </si>
  <si>
    <t>31111M120360000 PROTECCION AL AMBIEN</t>
  </si>
  <si>
    <t>31111M120370000 MAQUINARIA</t>
  </si>
  <si>
    <t>31111M120380000 MANTENIMIENTO URBANO</t>
  </si>
  <si>
    <t>31111M120900100 DIF MUNICIPAL</t>
  </si>
  <si>
    <t>31111M120900200 COMISION MUNICIPAL DEL D</t>
  </si>
  <si>
    <t>31111M120320000 DES URBA Y ORDEN ECO</t>
  </si>
  <si>
    <t>Municipio Dolores Hidalgo CIN
Estado Analítico del Ejercicio del Presupuesto de Egresos
Clasificación por Objeto del Gasto (Capítulo y Concepto)
Del 1 de Enero al 30 de Junio de 2023</t>
  </si>
  <si>
    <t>Municipio Dolores Hidalgo CIN
Estado Analítico del Ejercicio del Presupuesto de Egresos
Clasificación Económica (por Tipo de Gasto)
Del 1 de Enero al 30 de Junio de 2023</t>
  </si>
  <si>
    <t>Municipio Dolores Hidalgo CIN
Estado Analítico del Ejercicio del Presupuesto de Egresos
Clasificación Administrativa (Sector Paraestatal)
Del 1 de Enero al 30 de Junio de 2023</t>
  </si>
  <si>
    <t>Municipio Dolores Hidalgo CIN
Estado Analítico del Ejercicio del Presupuesto de Egresos
Clasificación Funcional (Finalidad y Función)
Del 1 de Enero al 30 de Junio de 2023</t>
  </si>
  <si>
    <t>Municipio Dolores Hidalgo CIN
Estado Analítico del Ejercicio del Presupuesto de Egresos
Clasificación Administrativa
Del 1 de Enero al 30 de Junio de 2023</t>
  </si>
  <si>
    <t>Municipio Dolores Hidalgo CIN
Estado Analítico del Ejercicio del Presupuesto de Egresos
Clasificación Administrativa (Poderes)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</si>
</sst>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8" fillId="2" borderId="7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4" fontId="4" fillId="0" borderId="1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3" xfId="9" applyFont="1" applyBorder="1" applyAlignment="1">
      <alignment horizontal="center" vertical="center"/>
    </xf>
    <xf numFmtId="0" fontId="8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4" fillId="0" borderId="12" xfId="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9" xfId="0" applyFont="1" applyBorder="1" applyAlignment="1" applyProtection="1">
      <alignment horizontal="left"/>
      <protection locked="0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8" xfId="9" applyFont="1" applyFill="1" applyBorder="1" applyAlignment="1" applyProtection="1">
      <alignment horizontal="centerContinuous" vertical="center" wrapText="1"/>
      <protection locked="0"/>
    </xf>
    <xf numFmtId="0" fontId="8" fillId="2" borderId="9" xfId="9" applyFont="1" applyFill="1" applyBorder="1" applyAlignment="1" applyProtection="1">
      <alignment horizontal="centerContinuous" vertical="center" wrapText="1"/>
      <protection locked="0"/>
    </xf>
    <xf numFmtId="0" fontId="8" fillId="2" borderId="10" xfId="9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8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8" fillId="0" borderId="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8" fillId="0" borderId="5" xfId="0" applyFont="1" applyBorder="1" applyAlignment="1" applyProtection="1">
      <alignment horizontal="left" indent="2"/>
      <protection locked="0"/>
    </xf>
    <xf numFmtId="0" fontId="8" fillId="0" borderId="1" xfId="0" applyFont="1" applyBorder="1" applyAlignment="1">
      <alignment horizontal="left"/>
    </xf>
    <xf numFmtId="0" fontId="8" fillId="2" borderId="12" xfId="9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Protection="1">
      <protection locked="0"/>
    </xf>
    <xf numFmtId="4" fontId="8" fillId="0" borderId="2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2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8" fillId="0" borderId="13" xfId="0" applyNumberFormat="1" applyFont="1" applyFill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0" fillId="0" borderId="0" xfId="0" applyProtection="1">
      <protection locked="0"/>
    </xf>
    <xf numFmtId="0" fontId="4" fillId="0" borderId="4" xfId="0" applyFont="1" applyFill="1" applyBorder="1" applyAlignment="1" applyProtection="1">
      <alignment horizontal="left" indent="1"/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7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7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7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8" fillId="0" borderId="7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8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wrapText="1"/>
      <protection locked="0"/>
    </xf>
    <xf numFmtId="0" fontId="9" fillId="2" borderId="9" xfId="0" applyFont="1" applyFill="1" applyBorder="1" applyAlignment="1" applyProtection="1">
      <alignment horizontal="center" wrapText="1"/>
      <protection locked="0"/>
    </xf>
    <xf numFmtId="0" fontId="9" fillId="2" borderId="10" xfId="0" applyFont="1" applyFill="1" applyBorder="1" applyAlignment="1" applyProtection="1">
      <alignment horizontal="center" wrapText="1"/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</cellXfs>
  <cellStyles count="32">
    <cellStyle name="Euro" xfId="1"/>
    <cellStyle name="Millares 2" xfId="2"/>
    <cellStyle name="Millares 2 2" xfId="3"/>
    <cellStyle name="Millares 2 2 2" xfId="17"/>
    <cellStyle name="Millares 2 2 3" xfId="25"/>
    <cellStyle name="Millares 2 3" xfId="4"/>
    <cellStyle name="Millares 2 3 2" xfId="18"/>
    <cellStyle name="Millares 2 3 3" xfId="26"/>
    <cellStyle name="Millares 2 4" xfId="16"/>
    <cellStyle name="Millares 2 5" xfId="24"/>
    <cellStyle name="Millares 3" xfId="5"/>
    <cellStyle name="Millares 3 2" xfId="19"/>
    <cellStyle name="Millares 3 3" xfId="27"/>
    <cellStyle name="Moneda 2" xfId="6"/>
    <cellStyle name="Moneda 2 2" xfId="20"/>
    <cellStyle name="Moneda 2 3" xfId="28"/>
    <cellStyle name="Normal" xfId="0" builtinId="0"/>
    <cellStyle name="Normal 2" xfId="7"/>
    <cellStyle name="Normal 2 2" xfId="8"/>
    <cellStyle name="Normal 2 3" xfId="21"/>
    <cellStyle name="Normal 2 4" xfId="2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2 3" xfId="31"/>
    <cellStyle name="Normal 6 3" xfId="22"/>
    <cellStyle name="Normal 6 4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showGridLines="0" workbookViewId="0">
      <selection activeCell="B11" sqref="B1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125" t="s">
        <v>174</v>
      </c>
      <c r="B1" s="125"/>
      <c r="C1" s="125"/>
      <c r="D1" s="125"/>
      <c r="E1" s="125"/>
      <c r="F1" s="125"/>
      <c r="G1" s="126"/>
    </row>
    <row r="2" spans="1:7" x14ac:dyDescent="0.2">
      <c r="A2" s="21"/>
      <c r="B2" s="24" t="s">
        <v>0</v>
      </c>
      <c r="C2" s="25"/>
      <c r="D2" s="25"/>
      <c r="E2" s="25"/>
      <c r="F2" s="26"/>
      <c r="G2" s="123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24"/>
    </row>
    <row r="4" spans="1:7" x14ac:dyDescent="0.2">
      <c r="A4" s="23"/>
      <c r="B4" s="4">
        <v>1</v>
      </c>
      <c r="C4" s="4">
        <v>2</v>
      </c>
      <c r="D4" s="39" t="s">
        <v>8</v>
      </c>
      <c r="E4" s="4">
        <v>4</v>
      </c>
      <c r="F4" s="4">
        <v>5</v>
      </c>
      <c r="G4" s="4" t="s">
        <v>9</v>
      </c>
    </row>
    <row r="5" spans="1:7" x14ac:dyDescent="0.2">
      <c r="A5" s="38" t="s">
        <v>10</v>
      </c>
      <c r="B5" s="43">
        <f>SUM(B6:B12)</f>
        <v>194125600.84</v>
      </c>
      <c r="C5" s="41">
        <f>SUM(C6:C12)</f>
        <v>6193287.0800000001</v>
      </c>
      <c r="D5" s="43">
        <f>B5+C5</f>
        <v>200318887.92000002</v>
      </c>
      <c r="E5" s="40">
        <f>SUM(E6:E12)</f>
        <v>91651975.159999996</v>
      </c>
      <c r="F5" s="43">
        <f>SUM(F6:F12)</f>
        <v>91658864.950000003</v>
      </c>
      <c r="G5" s="43">
        <f>D5-E5</f>
        <v>108666912.76000002</v>
      </c>
    </row>
    <row r="6" spans="1:7" x14ac:dyDescent="0.2">
      <c r="A6" s="35" t="s">
        <v>11</v>
      </c>
      <c r="B6" s="42">
        <v>125720235</v>
      </c>
      <c r="C6" s="80">
        <v>0</v>
      </c>
      <c r="D6" s="42">
        <f t="shared" ref="D6:D71" si="0">B6+C6</f>
        <v>125720235</v>
      </c>
      <c r="E6" s="82">
        <v>60801334</v>
      </c>
      <c r="F6" s="84">
        <v>60795625.57</v>
      </c>
      <c r="G6" s="42">
        <f>D6-E6</f>
        <v>64918901</v>
      </c>
    </row>
    <row r="7" spans="1:7" x14ac:dyDescent="0.2">
      <c r="A7" s="35" t="s">
        <v>12</v>
      </c>
      <c r="B7" s="42">
        <v>508080</v>
      </c>
      <c r="C7" s="80">
        <v>0</v>
      </c>
      <c r="D7" s="42">
        <f t="shared" si="0"/>
        <v>508080</v>
      </c>
      <c r="E7" s="82">
        <v>251952</v>
      </c>
      <c r="F7" s="84">
        <v>251952</v>
      </c>
      <c r="G7" s="42">
        <f t="shared" ref="G7:G71" si="1">D7-E7</f>
        <v>256128</v>
      </c>
    </row>
    <row r="8" spans="1:7" x14ac:dyDescent="0.2">
      <c r="A8" s="35" t="s">
        <v>13</v>
      </c>
      <c r="B8" s="42">
        <v>22322820.440000001</v>
      </c>
      <c r="C8" s="80">
        <v>1466989.7</v>
      </c>
      <c r="D8" s="42">
        <f t="shared" si="0"/>
        <v>23789810.140000001</v>
      </c>
      <c r="E8" s="82">
        <v>4804112.1500000004</v>
      </c>
      <c r="F8" s="84">
        <v>4813894.32</v>
      </c>
      <c r="G8" s="42">
        <f t="shared" si="1"/>
        <v>18985697.990000002</v>
      </c>
    </row>
    <row r="9" spans="1:7" x14ac:dyDescent="0.2">
      <c r="A9" s="35" t="s">
        <v>14</v>
      </c>
      <c r="B9" s="42">
        <v>15568407.779999999</v>
      </c>
      <c r="C9" s="80">
        <v>4714860.2</v>
      </c>
      <c r="D9" s="42">
        <f t="shared" si="0"/>
        <v>20283267.98</v>
      </c>
      <c r="E9" s="82">
        <v>13346630.66</v>
      </c>
      <c r="F9" s="84">
        <v>13346630.66</v>
      </c>
      <c r="G9" s="42">
        <f t="shared" si="1"/>
        <v>6936637.3200000003</v>
      </c>
    </row>
    <row r="10" spans="1:7" x14ac:dyDescent="0.2">
      <c r="A10" s="35" t="s">
        <v>15</v>
      </c>
      <c r="B10" s="42">
        <v>28756057.620000001</v>
      </c>
      <c r="C10" s="80">
        <v>0</v>
      </c>
      <c r="D10" s="42">
        <f t="shared" si="0"/>
        <v>28756057.620000001</v>
      </c>
      <c r="E10" s="82">
        <v>12447946.35</v>
      </c>
      <c r="F10" s="84">
        <v>12450762.4</v>
      </c>
      <c r="G10" s="42">
        <f t="shared" si="1"/>
        <v>16308111.270000001</v>
      </c>
    </row>
    <row r="11" spans="1:7" x14ac:dyDescent="0.2">
      <c r="A11" s="35" t="s">
        <v>16</v>
      </c>
      <c r="B11" s="42">
        <v>0</v>
      </c>
      <c r="C11" s="80">
        <v>11437.18</v>
      </c>
      <c r="D11" s="42">
        <f t="shared" si="0"/>
        <v>11437.18</v>
      </c>
      <c r="E11" s="82">
        <v>0</v>
      </c>
      <c r="F11" s="84">
        <v>0</v>
      </c>
      <c r="G11" s="42">
        <f t="shared" si="1"/>
        <v>11437.18</v>
      </c>
    </row>
    <row r="12" spans="1:7" x14ac:dyDescent="0.2">
      <c r="A12" s="35" t="s">
        <v>17</v>
      </c>
      <c r="B12" s="42">
        <v>1250000</v>
      </c>
      <c r="C12" s="80">
        <v>0</v>
      </c>
      <c r="D12" s="42">
        <f t="shared" si="0"/>
        <v>1250000</v>
      </c>
      <c r="E12" s="82">
        <v>0</v>
      </c>
      <c r="F12" s="84">
        <v>0</v>
      </c>
      <c r="G12" s="42">
        <f t="shared" si="1"/>
        <v>1250000</v>
      </c>
    </row>
    <row r="13" spans="1:7" x14ac:dyDescent="0.2">
      <c r="A13" s="38" t="s">
        <v>125</v>
      </c>
      <c r="B13" s="44">
        <f>SUM(B14:B22)</f>
        <v>29533475.43</v>
      </c>
      <c r="C13" s="44">
        <f>SUM(C14:C22)</f>
        <v>3228622.92</v>
      </c>
      <c r="D13" s="44">
        <f>B13+C13</f>
        <v>32762098.350000001</v>
      </c>
      <c r="E13" s="44">
        <f>SUM(E14:E22)</f>
        <v>16322509.509999998</v>
      </c>
      <c r="F13" s="44">
        <f>SUM(F14:F22)</f>
        <v>16322509.509999998</v>
      </c>
      <c r="G13" s="44">
        <f>D13-E13</f>
        <v>16439588.840000004</v>
      </c>
    </row>
    <row r="14" spans="1:7" x14ac:dyDescent="0.2">
      <c r="A14" s="35" t="s">
        <v>18</v>
      </c>
      <c r="B14" s="42">
        <v>2319490</v>
      </c>
      <c r="C14" s="81">
        <v>139674.1</v>
      </c>
      <c r="D14" s="42">
        <f t="shared" si="0"/>
        <v>2459164.1</v>
      </c>
      <c r="E14" s="83">
        <v>904871.86</v>
      </c>
      <c r="F14" s="85">
        <v>904871.86</v>
      </c>
      <c r="G14" s="42">
        <f t="shared" si="1"/>
        <v>1554292.2400000002</v>
      </c>
    </row>
    <row r="15" spans="1:7" x14ac:dyDescent="0.2">
      <c r="A15" s="35" t="s">
        <v>19</v>
      </c>
      <c r="B15" s="42">
        <v>18000</v>
      </c>
      <c r="C15" s="81">
        <v>0</v>
      </c>
      <c r="D15" s="42">
        <f t="shared" si="0"/>
        <v>18000</v>
      </c>
      <c r="E15" s="83">
        <v>14616</v>
      </c>
      <c r="F15" s="85">
        <v>14616</v>
      </c>
      <c r="G15" s="42">
        <f t="shared" si="1"/>
        <v>3384</v>
      </c>
    </row>
    <row r="16" spans="1:7" x14ac:dyDescent="0.2">
      <c r="A16" s="35" t="s">
        <v>20</v>
      </c>
      <c r="B16" s="42">
        <v>0</v>
      </c>
      <c r="C16" s="81">
        <v>0</v>
      </c>
      <c r="D16" s="42">
        <f t="shared" si="0"/>
        <v>0</v>
      </c>
      <c r="E16" s="83">
        <v>0</v>
      </c>
      <c r="F16" s="85">
        <v>0</v>
      </c>
      <c r="G16" s="42">
        <f t="shared" si="1"/>
        <v>0</v>
      </c>
    </row>
    <row r="17" spans="1:7" x14ac:dyDescent="0.2">
      <c r="A17" s="35" t="s">
        <v>21</v>
      </c>
      <c r="B17" s="42">
        <v>825000</v>
      </c>
      <c r="C17" s="81">
        <v>2385613.6800000002</v>
      </c>
      <c r="D17" s="42">
        <f t="shared" si="0"/>
        <v>3210613.68</v>
      </c>
      <c r="E17" s="83">
        <v>1221288.46</v>
      </c>
      <c r="F17" s="85">
        <v>1221288.46</v>
      </c>
      <c r="G17" s="42">
        <f t="shared" si="1"/>
        <v>1989325.2200000002</v>
      </c>
    </row>
    <row r="18" spans="1:7" x14ac:dyDescent="0.2">
      <c r="A18" s="35" t="s">
        <v>22</v>
      </c>
      <c r="B18" s="42">
        <v>255000</v>
      </c>
      <c r="C18" s="81">
        <v>0</v>
      </c>
      <c r="D18" s="42">
        <f t="shared" si="0"/>
        <v>255000</v>
      </c>
      <c r="E18" s="83">
        <v>195247.9</v>
      </c>
      <c r="F18" s="85">
        <v>195247.9</v>
      </c>
      <c r="G18" s="42">
        <f t="shared" si="1"/>
        <v>59752.100000000006</v>
      </c>
    </row>
    <row r="19" spans="1:7" x14ac:dyDescent="0.2">
      <c r="A19" s="35" t="s">
        <v>23</v>
      </c>
      <c r="B19" s="42">
        <v>17569500</v>
      </c>
      <c r="C19" s="81">
        <v>133778.4</v>
      </c>
      <c r="D19" s="42">
        <f t="shared" si="0"/>
        <v>17703278.399999999</v>
      </c>
      <c r="E19" s="83">
        <v>11415740.84</v>
      </c>
      <c r="F19" s="85">
        <v>11415740.84</v>
      </c>
      <c r="G19" s="42">
        <f t="shared" si="1"/>
        <v>6287537.5599999987</v>
      </c>
    </row>
    <row r="20" spans="1:7" x14ac:dyDescent="0.2">
      <c r="A20" s="35" t="s">
        <v>24</v>
      </c>
      <c r="B20" s="42">
        <v>2480085.4300000002</v>
      </c>
      <c r="C20" s="81">
        <v>8000</v>
      </c>
      <c r="D20" s="42">
        <f t="shared" si="0"/>
        <v>2488085.4300000002</v>
      </c>
      <c r="E20" s="83">
        <v>7866.6</v>
      </c>
      <c r="F20" s="85">
        <v>7866.6</v>
      </c>
      <c r="G20" s="42">
        <f t="shared" si="1"/>
        <v>2480218.83</v>
      </c>
    </row>
    <row r="21" spans="1:7" x14ac:dyDescent="0.2">
      <c r="A21" s="35" t="s">
        <v>25</v>
      </c>
      <c r="B21" s="42">
        <v>845000</v>
      </c>
      <c r="C21" s="81">
        <v>-220000</v>
      </c>
      <c r="D21" s="42">
        <f t="shared" si="0"/>
        <v>625000</v>
      </c>
      <c r="E21" s="83">
        <v>258009.42</v>
      </c>
      <c r="F21" s="85">
        <v>258009.42</v>
      </c>
      <c r="G21" s="42">
        <f t="shared" si="1"/>
        <v>366990.57999999996</v>
      </c>
    </row>
    <row r="22" spans="1:7" x14ac:dyDescent="0.2">
      <c r="A22" s="35" t="s">
        <v>26</v>
      </c>
      <c r="B22" s="42">
        <v>5221400</v>
      </c>
      <c r="C22" s="81">
        <v>781556.74</v>
      </c>
      <c r="D22" s="42">
        <f t="shared" si="0"/>
        <v>6002956.7400000002</v>
      </c>
      <c r="E22" s="83">
        <v>2304868.4300000002</v>
      </c>
      <c r="F22" s="85">
        <v>2304868.4300000002</v>
      </c>
      <c r="G22" s="42">
        <f t="shared" si="1"/>
        <v>3698088.31</v>
      </c>
    </row>
    <row r="23" spans="1:7" x14ac:dyDescent="0.2">
      <c r="A23" s="38" t="s">
        <v>27</v>
      </c>
      <c r="B23" s="44">
        <f>SUM(B24:B32)</f>
        <v>65765650.789999999</v>
      </c>
      <c r="C23" s="44">
        <f>SUM(C24:C32)</f>
        <v>59320062.990000002</v>
      </c>
      <c r="D23" s="44">
        <f>B23+C23</f>
        <v>125085713.78</v>
      </c>
      <c r="E23" s="44">
        <f>SUM(E24:E32)</f>
        <v>50837752.129999995</v>
      </c>
      <c r="F23" s="44">
        <f>SUM(F24:F32)</f>
        <v>50830441.25</v>
      </c>
      <c r="G23" s="44">
        <f>D23-E23</f>
        <v>74247961.650000006</v>
      </c>
    </row>
    <row r="24" spans="1:7" x14ac:dyDescent="0.2">
      <c r="A24" s="35" t="s">
        <v>28</v>
      </c>
      <c r="B24" s="42">
        <v>22837500</v>
      </c>
      <c r="C24" s="86">
        <v>26489704.449999999</v>
      </c>
      <c r="D24" s="42">
        <f t="shared" si="0"/>
        <v>49327204.450000003</v>
      </c>
      <c r="E24" s="89">
        <v>27875262.359999999</v>
      </c>
      <c r="F24" s="90">
        <v>27875262.359999999</v>
      </c>
      <c r="G24" s="42">
        <f t="shared" si="1"/>
        <v>21451942.090000004</v>
      </c>
    </row>
    <row r="25" spans="1:7" x14ac:dyDescent="0.2">
      <c r="A25" s="35" t="s">
        <v>29</v>
      </c>
      <c r="B25" s="42">
        <v>3962165.66</v>
      </c>
      <c r="C25" s="86">
        <v>150000</v>
      </c>
      <c r="D25" s="42">
        <f t="shared" si="0"/>
        <v>4112165.66</v>
      </c>
      <c r="E25" s="89">
        <v>1567644.28</v>
      </c>
      <c r="F25" s="90">
        <v>1567644.28</v>
      </c>
      <c r="G25" s="42">
        <f t="shared" si="1"/>
        <v>2544521.38</v>
      </c>
    </row>
    <row r="26" spans="1:7" x14ac:dyDescent="0.2">
      <c r="A26" s="35" t="s">
        <v>30</v>
      </c>
      <c r="B26" s="42">
        <v>1840520</v>
      </c>
      <c r="C26" s="86">
        <v>1223176.56</v>
      </c>
      <c r="D26" s="42">
        <f t="shared" si="0"/>
        <v>3063696.56</v>
      </c>
      <c r="E26" s="89">
        <v>1235885.23</v>
      </c>
      <c r="F26" s="90">
        <v>1233122.73</v>
      </c>
      <c r="G26" s="42">
        <f t="shared" si="1"/>
        <v>1827811.33</v>
      </c>
    </row>
    <row r="27" spans="1:7" x14ac:dyDescent="0.2">
      <c r="A27" s="35" t="s">
        <v>31</v>
      </c>
      <c r="B27" s="42">
        <v>1761300</v>
      </c>
      <c r="C27" s="86">
        <v>937453.13</v>
      </c>
      <c r="D27" s="42">
        <f t="shared" si="0"/>
        <v>2698753.13</v>
      </c>
      <c r="E27" s="89">
        <v>1991792.07</v>
      </c>
      <c r="F27" s="90">
        <v>1991792.07</v>
      </c>
      <c r="G27" s="42">
        <f t="shared" si="1"/>
        <v>706961.05999999982</v>
      </c>
    </row>
    <row r="28" spans="1:7" x14ac:dyDescent="0.2">
      <c r="A28" s="35" t="s">
        <v>32</v>
      </c>
      <c r="B28" s="42">
        <v>5709000</v>
      </c>
      <c r="C28" s="86">
        <v>2929027.62</v>
      </c>
      <c r="D28" s="42">
        <f t="shared" si="0"/>
        <v>8638027.620000001</v>
      </c>
      <c r="E28" s="89">
        <v>4317269.99</v>
      </c>
      <c r="F28" s="90">
        <v>4317269.99</v>
      </c>
      <c r="G28" s="42">
        <f t="shared" si="1"/>
        <v>4320757.6300000008</v>
      </c>
    </row>
    <row r="29" spans="1:7" x14ac:dyDescent="0.2">
      <c r="A29" s="35" t="s">
        <v>33</v>
      </c>
      <c r="B29" s="42">
        <v>2000000</v>
      </c>
      <c r="C29" s="86">
        <v>2900000</v>
      </c>
      <c r="D29" s="42">
        <f t="shared" si="0"/>
        <v>4900000</v>
      </c>
      <c r="E29" s="89">
        <v>1856715.13</v>
      </c>
      <c r="F29" s="90">
        <v>1856715.13</v>
      </c>
      <c r="G29" s="42">
        <f t="shared" si="1"/>
        <v>3043284.87</v>
      </c>
    </row>
    <row r="30" spans="1:7" x14ac:dyDescent="0.2">
      <c r="A30" s="35" t="s">
        <v>34</v>
      </c>
      <c r="B30" s="42">
        <v>285500</v>
      </c>
      <c r="C30" s="86">
        <v>235173.06</v>
      </c>
      <c r="D30" s="42">
        <f t="shared" si="0"/>
        <v>520673.06</v>
      </c>
      <c r="E30" s="89">
        <v>354395.98</v>
      </c>
      <c r="F30" s="90">
        <v>354395.98</v>
      </c>
      <c r="G30" s="42">
        <f t="shared" si="1"/>
        <v>166277.08000000002</v>
      </c>
    </row>
    <row r="31" spans="1:7" x14ac:dyDescent="0.2">
      <c r="A31" s="35" t="s">
        <v>35</v>
      </c>
      <c r="B31" s="42">
        <v>21439500</v>
      </c>
      <c r="C31" s="86">
        <v>20927561.170000002</v>
      </c>
      <c r="D31" s="42">
        <f t="shared" si="0"/>
        <v>42367061.170000002</v>
      </c>
      <c r="E31" s="89">
        <v>8148121.2599999998</v>
      </c>
      <c r="F31" s="90">
        <v>8143572.8799999999</v>
      </c>
      <c r="G31" s="42">
        <f t="shared" si="1"/>
        <v>34218939.910000004</v>
      </c>
    </row>
    <row r="32" spans="1:7" x14ac:dyDescent="0.2">
      <c r="A32" s="35" t="s">
        <v>36</v>
      </c>
      <c r="B32" s="42">
        <v>5930165.1299999999</v>
      </c>
      <c r="C32" s="86">
        <v>3527967</v>
      </c>
      <c r="D32" s="42">
        <f t="shared" si="0"/>
        <v>9458132.129999999</v>
      </c>
      <c r="E32" s="89">
        <v>3490665.83</v>
      </c>
      <c r="F32" s="90">
        <v>3490665.83</v>
      </c>
      <c r="G32" s="42">
        <f t="shared" si="1"/>
        <v>5967466.2999999989</v>
      </c>
    </row>
    <row r="33" spans="1:7" x14ac:dyDescent="0.2">
      <c r="A33" s="38" t="s">
        <v>126</v>
      </c>
      <c r="B33" s="44">
        <f>SUM(B34:B42)</f>
        <v>60557182.460000008</v>
      </c>
      <c r="C33" s="44">
        <f>SUM(C34:C42)</f>
        <v>4257303.54</v>
      </c>
      <c r="D33" s="44">
        <f>B33+C33</f>
        <v>64814486.000000007</v>
      </c>
      <c r="E33" s="44">
        <f>SUM(E34:E42)</f>
        <v>31214031.34</v>
      </c>
      <c r="F33" s="44">
        <f>SUM(F34:F42)</f>
        <v>31213364.469999999</v>
      </c>
      <c r="G33" s="44">
        <f>D33-E33</f>
        <v>33600454.660000011</v>
      </c>
    </row>
    <row r="34" spans="1:7" x14ac:dyDescent="0.2">
      <c r="A34" s="35" t="s">
        <v>37</v>
      </c>
      <c r="B34" s="42">
        <v>29108000.34</v>
      </c>
      <c r="C34" s="87">
        <v>2222000</v>
      </c>
      <c r="D34" s="42">
        <f t="shared" si="0"/>
        <v>31330000.34</v>
      </c>
      <c r="E34" s="91">
        <v>15554001.220000001</v>
      </c>
      <c r="F34" s="92">
        <v>15554001.220000001</v>
      </c>
      <c r="G34" s="42">
        <f t="shared" si="1"/>
        <v>15775999.119999999</v>
      </c>
    </row>
    <row r="35" spans="1:7" x14ac:dyDescent="0.2">
      <c r="A35" s="35" t="s">
        <v>38</v>
      </c>
      <c r="B35" s="42">
        <v>0</v>
      </c>
      <c r="C35" s="87">
        <v>0</v>
      </c>
      <c r="D35" s="42">
        <f t="shared" si="0"/>
        <v>0</v>
      </c>
      <c r="E35" s="91">
        <v>0</v>
      </c>
      <c r="F35" s="92">
        <v>0</v>
      </c>
      <c r="G35" s="42">
        <f t="shared" si="1"/>
        <v>0</v>
      </c>
    </row>
    <row r="36" spans="1:7" x14ac:dyDescent="0.2">
      <c r="A36" s="35" t="s">
        <v>39</v>
      </c>
      <c r="B36" s="42">
        <v>0</v>
      </c>
      <c r="C36" s="87">
        <v>344553.79</v>
      </c>
      <c r="D36" s="42">
        <f t="shared" si="0"/>
        <v>344553.79</v>
      </c>
      <c r="E36" s="91">
        <v>338053.79</v>
      </c>
      <c r="F36" s="92">
        <v>338053.79</v>
      </c>
      <c r="G36" s="42">
        <f t="shared" si="1"/>
        <v>6500</v>
      </c>
    </row>
    <row r="37" spans="1:7" x14ac:dyDescent="0.2">
      <c r="A37" s="35" t="s">
        <v>40</v>
      </c>
      <c r="B37" s="42">
        <v>7547510</v>
      </c>
      <c r="C37" s="87">
        <v>1292808.8500000001</v>
      </c>
      <c r="D37" s="42">
        <f t="shared" si="0"/>
        <v>8840318.8499999996</v>
      </c>
      <c r="E37" s="91">
        <v>4741260.29</v>
      </c>
      <c r="F37" s="92">
        <v>4740593.42</v>
      </c>
      <c r="G37" s="42">
        <f t="shared" si="1"/>
        <v>4099058.5599999996</v>
      </c>
    </row>
    <row r="38" spans="1:7" x14ac:dyDescent="0.2">
      <c r="A38" s="35" t="s">
        <v>41</v>
      </c>
      <c r="B38" s="42">
        <v>23901672.120000001</v>
      </c>
      <c r="C38" s="87">
        <v>397940.9</v>
      </c>
      <c r="D38" s="42">
        <f t="shared" si="0"/>
        <v>24299613.02</v>
      </c>
      <c r="E38" s="91">
        <v>10580716.039999999</v>
      </c>
      <c r="F38" s="92">
        <v>10580716.039999999</v>
      </c>
      <c r="G38" s="42">
        <f t="shared" si="1"/>
        <v>13718896.98</v>
      </c>
    </row>
    <row r="39" spans="1:7" x14ac:dyDescent="0.2">
      <c r="A39" s="35" t="s">
        <v>42</v>
      </c>
      <c r="B39" s="42">
        <v>0</v>
      </c>
      <c r="C39" s="87">
        <v>0</v>
      </c>
      <c r="D39" s="42">
        <f t="shared" si="0"/>
        <v>0</v>
      </c>
      <c r="E39" s="91">
        <v>0</v>
      </c>
      <c r="F39" s="92">
        <v>0</v>
      </c>
      <c r="G39" s="42">
        <f t="shared" si="1"/>
        <v>0</v>
      </c>
    </row>
    <row r="40" spans="1:7" x14ac:dyDescent="0.2">
      <c r="A40" s="35" t="s">
        <v>43</v>
      </c>
      <c r="B40" s="42">
        <v>0</v>
      </c>
      <c r="C40" s="87">
        <v>0</v>
      </c>
      <c r="D40" s="42">
        <f t="shared" si="0"/>
        <v>0</v>
      </c>
      <c r="E40" s="91">
        <v>0</v>
      </c>
      <c r="F40" s="92">
        <v>0</v>
      </c>
      <c r="G40" s="42">
        <f t="shared" si="1"/>
        <v>0</v>
      </c>
    </row>
    <row r="41" spans="1:7" x14ac:dyDescent="0.2">
      <c r="A41" s="35" t="s">
        <v>44</v>
      </c>
      <c r="B41" s="42">
        <v>0</v>
      </c>
      <c r="C41" s="87">
        <v>0</v>
      </c>
      <c r="D41" s="42">
        <f t="shared" si="0"/>
        <v>0</v>
      </c>
      <c r="E41" s="91">
        <v>0</v>
      </c>
      <c r="F41" s="92">
        <v>0</v>
      </c>
      <c r="G41" s="42">
        <f t="shared" si="1"/>
        <v>0</v>
      </c>
    </row>
    <row r="42" spans="1:7" x14ac:dyDescent="0.2">
      <c r="A42" s="35" t="s">
        <v>45</v>
      </c>
      <c r="B42" s="42">
        <v>0</v>
      </c>
      <c r="C42" s="87">
        <v>0</v>
      </c>
      <c r="D42" s="42">
        <f t="shared" si="0"/>
        <v>0</v>
      </c>
      <c r="E42" s="91">
        <v>0</v>
      </c>
      <c r="F42" s="92">
        <v>0</v>
      </c>
      <c r="G42" s="42">
        <f t="shared" si="1"/>
        <v>0</v>
      </c>
    </row>
    <row r="43" spans="1:7" x14ac:dyDescent="0.2">
      <c r="A43" s="38" t="s">
        <v>127</v>
      </c>
      <c r="B43" s="44">
        <f>SUM(B44:B52)</f>
        <v>60655.46</v>
      </c>
      <c r="C43" s="44">
        <f>SUM(C44:C52)</f>
        <v>20223622.619999997</v>
      </c>
      <c r="D43" s="44">
        <f>B43+C43</f>
        <v>20284278.079999998</v>
      </c>
      <c r="E43" s="44">
        <f>SUM(E44:E52)</f>
        <v>17551049.75</v>
      </c>
      <c r="F43" s="44">
        <f>SUM(F44:F52)</f>
        <v>17551049.75</v>
      </c>
      <c r="G43" s="44">
        <f>D43-E43</f>
        <v>2733228.3299999982</v>
      </c>
    </row>
    <row r="44" spans="1:7" x14ac:dyDescent="0.2">
      <c r="A44" s="35" t="s">
        <v>46</v>
      </c>
      <c r="B44" s="42">
        <v>52655.46</v>
      </c>
      <c r="C44" s="88">
        <v>991652.88</v>
      </c>
      <c r="D44" s="42">
        <f t="shared" si="0"/>
        <v>1044308.34</v>
      </c>
      <c r="E44" s="93">
        <v>191652.88</v>
      </c>
      <c r="F44" s="94">
        <v>191652.88</v>
      </c>
      <c r="G44" s="42">
        <f t="shared" si="1"/>
        <v>852655.46</v>
      </c>
    </row>
    <row r="45" spans="1:7" x14ac:dyDescent="0.2">
      <c r="A45" s="35" t="s">
        <v>47</v>
      </c>
      <c r="B45" s="42">
        <v>0</v>
      </c>
      <c r="C45" s="88">
        <v>651969.75</v>
      </c>
      <c r="D45" s="42">
        <f t="shared" si="0"/>
        <v>651969.75</v>
      </c>
      <c r="E45" s="93">
        <v>81061.48</v>
      </c>
      <c r="F45" s="94">
        <v>81061.48</v>
      </c>
      <c r="G45" s="42">
        <f t="shared" si="1"/>
        <v>570908.27</v>
      </c>
    </row>
    <row r="46" spans="1:7" x14ac:dyDescent="0.2">
      <c r="A46" s="35" t="s">
        <v>48</v>
      </c>
      <c r="B46" s="42">
        <v>0</v>
      </c>
      <c r="C46" s="88">
        <v>0</v>
      </c>
      <c r="D46" s="42">
        <f t="shared" si="0"/>
        <v>0</v>
      </c>
      <c r="E46" s="93">
        <v>0</v>
      </c>
      <c r="F46" s="94">
        <v>0</v>
      </c>
      <c r="G46" s="42">
        <f t="shared" si="1"/>
        <v>0</v>
      </c>
    </row>
    <row r="47" spans="1:7" x14ac:dyDescent="0.2">
      <c r="A47" s="35" t="s">
        <v>49</v>
      </c>
      <c r="B47" s="42">
        <v>0</v>
      </c>
      <c r="C47" s="88">
        <v>18579999.989999998</v>
      </c>
      <c r="D47" s="42">
        <f t="shared" si="0"/>
        <v>18579999.989999998</v>
      </c>
      <c r="E47" s="93">
        <v>17278335.390000001</v>
      </c>
      <c r="F47" s="94">
        <v>17278335.390000001</v>
      </c>
      <c r="G47" s="42">
        <f t="shared" si="1"/>
        <v>1301664.5999999978</v>
      </c>
    </row>
    <row r="48" spans="1:7" x14ac:dyDescent="0.2">
      <c r="A48" s="35" t="s">
        <v>50</v>
      </c>
      <c r="B48" s="42">
        <v>0</v>
      </c>
      <c r="C48" s="88">
        <v>0</v>
      </c>
      <c r="D48" s="42">
        <f t="shared" si="0"/>
        <v>0</v>
      </c>
      <c r="E48" s="93">
        <v>0</v>
      </c>
      <c r="F48" s="94">
        <v>0</v>
      </c>
      <c r="G48" s="42">
        <f t="shared" si="1"/>
        <v>0</v>
      </c>
    </row>
    <row r="49" spans="1:7" x14ac:dyDescent="0.2">
      <c r="A49" s="35" t="s">
        <v>51</v>
      </c>
      <c r="B49" s="42">
        <v>8000</v>
      </c>
      <c r="C49" s="88">
        <v>0</v>
      </c>
      <c r="D49" s="42">
        <f t="shared" si="0"/>
        <v>8000</v>
      </c>
      <c r="E49" s="93">
        <v>0</v>
      </c>
      <c r="F49" s="94">
        <v>0</v>
      </c>
      <c r="G49" s="42">
        <f t="shared" si="1"/>
        <v>8000</v>
      </c>
    </row>
    <row r="50" spans="1:7" x14ac:dyDescent="0.2">
      <c r="A50" s="35" t="s">
        <v>52</v>
      </c>
      <c r="B50" s="42">
        <v>0</v>
      </c>
      <c r="C50" s="88">
        <v>0</v>
      </c>
      <c r="D50" s="42">
        <f t="shared" si="0"/>
        <v>0</v>
      </c>
      <c r="E50" s="93">
        <v>0</v>
      </c>
      <c r="F50" s="94">
        <v>0</v>
      </c>
      <c r="G50" s="42">
        <f t="shared" si="1"/>
        <v>0</v>
      </c>
    </row>
    <row r="51" spans="1:7" x14ac:dyDescent="0.2">
      <c r="A51" s="35" t="s">
        <v>53</v>
      </c>
      <c r="B51" s="42">
        <v>0</v>
      </c>
      <c r="C51" s="88">
        <v>0</v>
      </c>
      <c r="D51" s="42">
        <f t="shared" si="0"/>
        <v>0</v>
      </c>
      <c r="E51" s="93">
        <v>0</v>
      </c>
      <c r="F51" s="94">
        <v>0</v>
      </c>
      <c r="G51" s="42">
        <f t="shared" si="1"/>
        <v>0</v>
      </c>
    </row>
    <row r="52" spans="1:7" x14ac:dyDescent="0.2">
      <c r="A52" s="35" t="s">
        <v>54</v>
      </c>
      <c r="B52" s="42">
        <v>0</v>
      </c>
      <c r="C52" s="88">
        <v>0</v>
      </c>
      <c r="D52" s="42">
        <f t="shared" si="0"/>
        <v>0</v>
      </c>
      <c r="E52" s="93">
        <v>0</v>
      </c>
      <c r="F52" s="94">
        <v>0</v>
      </c>
      <c r="G52" s="42">
        <f t="shared" si="1"/>
        <v>0</v>
      </c>
    </row>
    <row r="53" spans="1:7" x14ac:dyDescent="0.2">
      <c r="A53" s="38" t="s">
        <v>55</v>
      </c>
      <c r="B53" s="44">
        <f>SUM(B54:B56)</f>
        <v>153437022.45000002</v>
      </c>
      <c r="C53" s="44">
        <f>SUM(C54:C56)</f>
        <v>78029849.25</v>
      </c>
      <c r="D53" s="44">
        <f>B53+C53</f>
        <v>231466871.70000002</v>
      </c>
      <c r="E53" s="44">
        <f>SUM(E54:E56)</f>
        <v>51067162</v>
      </c>
      <c r="F53" s="44">
        <f>SUM(F54:F56)</f>
        <v>50682230.890000001</v>
      </c>
      <c r="G53" s="44">
        <f>D53-E53</f>
        <v>180399709.70000002</v>
      </c>
    </row>
    <row r="54" spans="1:7" x14ac:dyDescent="0.2">
      <c r="A54" s="35" t="s">
        <v>56</v>
      </c>
      <c r="B54" s="42">
        <v>117059555.65000001</v>
      </c>
      <c r="C54" s="95">
        <v>64403022.670000002</v>
      </c>
      <c r="D54" s="42">
        <f t="shared" si="0"/>
        <v>181462578.31999999</v>
      </c>
      <c r="E54" s="98">
        <v>40265937.780000001</v>
      </c>
      <c r="F54" s="101">
        <v>39881006.670000002</v>
      </c>
      <c r="G54" s="42">
        <f t="shared" si="1"/>
        <v>141196640.53999999</v>
      </c>
    </row>
    <row r="55" spans="1:7" x14ac:dyDescent="0.2">
      <c r="A55" s="35" t="s">
        <v>57</v>
      </c>
      <c r="B55" s="42">
        <v>36011156.689999998</v>
      </c>
      <c r="C55" s="95">
        <v>-6573151.4100000001</v>
      </c>
      <c r="D55" s="42">
        <f t="shared" si="0"/>
        <v>29438005.279999997</v>
      </c>
      <c r="E55" s="98">
        <v>6267970.3099999996</v>
      </c>
      <c r="F55" s="101">
        <v>6267970.3099999996</v>
      </c>
      <c r="G55" s="42">
        <f t="shared" si="1"/>
        <v>23170034.969999999</v>
      </c>
    </row>
    <row r="56" spans="1:7" x14ac:dyDescent="0.2">
      <c r="A56" s="35" t="s">
        <v>58</v>
      </c>
      <c r="B56" s="42">
        <v>366310.11</v>
      </c>
      <c r="C56" s="95">
        <v>20199977.989999998</v>
      </c>
      <c r="D56" s="42">
        <f t="shared" si="0"/>
        <v>20566288.099999998</v>
      </c>
      <c r="E56" s="98">
        <v>4533253.91</v>
      </c>
      <c r="F56" s="101">
        <v>4533253.91</v>
      </c>
      <c r="G56" s="42">
        <f t="shared" si="1"/>
        <v>16033034.189999998</v>
      </c>
    </row>
    <row r="57" spans="1:7" x14ac:dyDescent="0.2">
      <c r="A57" s="38" t="s">
        <v>123</v>
      </c>
      <c r="B57" s="44">
        <f>SUM(B58:B64)</f>
        <v>31304633.640000001</v>
      </c>
      <c r="C57" s="44">
        <f>SUM(C58:C64)</f>
        <v>42816858.880000003</v>
      </c>
      <c r="D57" s="44">
        <f>B57+C57</f>
        <v>74121492.520000011</v>
      </c>
      <c r="E57" s="44">
        <f>SUM(E58:E64)</f>
        <v>0</v>
      </c>
      <c r="F57" s="44">
        <f>SUM(F58:F64)</f>
        <v>0</v>
      </c>
      <c r="G57" s="44">
        <f>D57-E57</f>
        <v>74121492.520000011</v>
      </c>
    </row>
    <row r="58" spans="1:7" x14ac:dyDescent="0.2">
      <c r="A58" s="35" t="s">
        <v>59</v>
      </c>
      <c r="B58" s="42">
        <v>0</v>
      </c>
      <c r="C58" s="42">
        <v>0</v>
      </c>
      <c r="D58" s="42">
        <f t="shared" si="0"/>
        <v>0</v>
      </c>
      <c r="E58" s="42">
        <v>0</v>
      </c>
      <c r="F58" s="42">
        <v>0</v>
      </c>
      <c r="G58" s="42">
        <f t="shared" si="1"/>
        <v>0</v>
      </c>
    </row>
    <row r="59" spans="1:7" x14ac:dyDescent="0.2">
      <c r="A59" s="35" t="s">
        <v>60</v>
      </c>
      <c r="B59" s="42">
        <v>0</v>
      </c>
      <c r="C59" s="42">
        <v>0</v>
      </c>
      <c r="D59" s="42">
        <f t="shared" si="0"/>
        <v>0</v>
      </c>
      <c r="E59" s="42">
        <v>0</v>
      </c>
      <c r="F59" s="42">
        <v>0</v>
      </c>
      <c r="G59" s="42">
        <f t="shared" si="1"/>
        <v>0</v>
      </c>
    </row>
    <row r="60" spans="1:7" x14ac:dyDescent="0.2">
      <c r="A60" s="35" t="s">
        <v>61</v>
      </c>
      <c r="B60" s="42">
        <v>0</v>
      </c>
      <c r="C60" s="42">
        <v>0</v>
      </c>
      <c r="D60" s="42">
        <f t="shared" si="0"/>
        <v>0</v>
      </c>
      <c r="E60" s="42">
        <v>0</v>
      </c>
      <c r="F60" s="42">
        <v>0</v>
      </c>
      <c r="G60" s="42">
        <f t="shared" si="1"/>
        <v>0</v>
      </c>
    </row>
    <row r="61" spans="1:7" x14ac:dyDescent="0.2">
      <c r="A61" s="35" t="s">
        <v>62</v>
      </c>
      <c r="B61" s="42">
        <v>0</v>
      </c>
      <c r="C61" s="42">
        <v>0</v>
      </c>
      <c r="D61" s="42">
        <f t="shared" si="0"/>
        <v>0</v>
      </c>
      <c r="E61" s="42">
        <v>0</v>
      </c>
      <c r="F61" s="42">
        <v>0</v>
      </c>
      <c r="G61" s="42">
        <f t="shared" si="1"/>
        <v>0</v>
      </c>
    </row>
    <row r="62" spans="1:7" x14ac:dyDescent="0.2">
      <c r="A62" s="35" t="s">
        <v>63</v>
      </c>
      <c r="B62" s="42">
        <v>0</v>
      </c>
      <c r="C62" s="42">
        <v>0</v>
      </c>
      <c r="D62" s="42">
        <f t="shared" si="0"/>
        <v>0</v>
      </c>
      <c r="E62" s="42">
        <v>0</v>
      </c>
      <c r="F62" s="42">
        <v>0</v>
      </c>
      <c r="G62" s="42">
        <f t="shared" si="1"/>
        <v>0</v>
      </c>
    </row>
    <row r="63" spans="1:7" x14ac:dyDescent="0.2">
      <c r="A63" s="35" t="s">
        <v>64</v>
      </c>
      <c r="B63" s="42">
        <v>0</v>
      </c>
      <c r="C63" s="42">
        <v>0</v>
      </c>
      <c r="D63" s="42">
        <f t="shared" si="0"/>
        <v>0</v>
      </c>
      <c r="E63" s="42">
        <v>0</v>
      </c>
      <c r="F63" s="42">
        <v>0</v>
      </c>
      <c r="G63" s="42">
        <f t="shared" si="1"/>
        <v>0</v>
      </c>
    </row>
    <row r="64" spans="1:7" x14ac:dyDescent="0.2">
      <c r="A64" s="35" t="s">
        <v>65</v>
      </c>
      <c r="B64" s="42">
        <v>31304633.640000001</v>
      </c>
      <c r="C64" s="96">
        <v>42816858.880000003</v>
      </c>
      <c r="D64" s="42">
        <f t="shared" si="0"/>
        <v>74121492.520000011</v>
      </c>
      <c r="E64" s="42">
        <v>0</v>
      </c>
      <c r="F64" s="42">
        <v>0</v>
      </c>
      <c r="G64" s="42">
        <f t="shared" si="1"/>
        <v>74121492.520000011</v>
      </c>
    </row>
    <row r="65" spans="1:7" x14ac:dyDescent="0.2">
      <c r="A65" s="38" t="s">
        <v>124</v>
      </c>
      <c r="B65" s="44">
        <f>SUM(B66:B68)</f>
        <v>400000</v>
      </c>
      <c r="C65" s="44">
        <f>SUM(C66:C68)</f>
        <v>5232000</v>
      </c>
      <c r="D65" s="44">
        <f>B65+C65</f>
        <v>5632000</v>
      </c>
      <c r="E65" s="44">
        <f>SUM(E66:E68)</f>
        <v>280759.93</v>
      </c>
      <c r="F65" s="44">
        <f>SUM(F66:F68)</f>
        <v>280759.93</v>
      </c>
      <c r="G65" s="44">
        <f>D65-E65</f>
        <v>5351240.07</v>
      </c>
    </row>
    <row r="66" spans="1:7" x14ac:dyDescent="0.2">
      <c r="A66" s="35" t="s">
        <v>66</v>
      </c>
      <c r="B66" s="42">
        <v>0</v>
      </c>
      <c r="C66" s="42">
        <v>0</v>
      </c>
      <c r="D66" s="42">
        <f t="shared" si="0"/>
        <v>0</v>
      </c>
      <c r="E66" s="42">
        <v>0</v>
      </c>
      <c r="F66" s="42">
        <v>0</v>
      </c>
      <c r="G66" s="42">
        <f t="shared" si="1"/>
        <v>0</v>
      </c>
    </row>
    <row r="67" spans="1:7" x14ac:dyDescent="0.2">
      <c r="A67" s="35" t="s">
        <v>67</v>
      </c>
      <c r="B67" s="42">
        <v>0</v>
      </c>
      <c r="C67" s="42">
        <v>0</v>
      </c>
      <c r="D67" s="42">
        <f t="shared" si="0"/>
        <v>0</v>
      </c>
      <c r="E67" s="42">
        <v>0</v>
      </c>
      <c r="F67" s="42">
        <v>0</v>
      </c>
      <c r="G67" s="42">
        <f t="shared" si="1"/>
        <v>0</v>
      </c>
    </row>
    <row r="68" spans="1:7" x14ac:dyDescent="0.2">
      <c r="A68" s="35" t="s">
        <v>68</v>
      </c>
      <c r="B68" s="42">
        <v>400000</v>
      </c>
      <c r="C68" s="97">
        <v>5232000</v>
      </c>
      <c r="D68" s="42">
        <f t="shared" si="0"/>
        <v>5632000</v>
      </c>
      <c r="E68" s="99">
        <v>280759.93</v>
      </c>
      <c r="F68" s="102">
        <v>280759.93</v>
      </c>
      <c r="G68" s="42">
        <f t="shared" si="1"/>
        <v>5351240.07</v>
      </c>
    </row>
    <row r="69" spans="1:7" x14ac:dyDescent="0.2">
      <c r="A69" s="38" t="s">
        <v>69</v>
      </c>
      <c r="B69" s="44">
        <f>SUM(B70:B76)</f>
        <v>30167817.740000002</v>
      </c>
      <c r="C69" s="44">
        <f>SUM(C70:C76)</f>
        <v>0</v>
      </c>
      <c r="D69" s="44">
        <f>B69+C69</f>
        <v>30167817.740000002</v>
      </c>
      <c r="E69" s="44">
        <f>SUM(E70:E76)</f>
        <v>15599453.529999999</v>
      </c>
      <c r="F69" s="44">
        <f>SUM(F70:F76)</f>
        <v>15599453.529999999</v>
      </c>
      <c r="G69" s="44">
        <f>D69-E69</f>
        <v>14568364.210000003</v>
      </c>
    </row>
    <row r="70" spans="1:7" x14ac:dyDescent="0.2">
      <c r="A70" s="35" t="s">
        <v>70</v>
      </c>
      <c r="B70" s="42">
        <v>27333336</v>
      </c>
      <c r="C70" s="42">
        <v>0</v>
      </c>
      <c r="D70" s="42">
        <f t="shared" si="0"/>
        <v>27333336</v>
      </c>
      <c r="E70" s="100">
        <v>13666668</v>
      </c>
      <c r="F70" s="103">
        <v>13666668</v>
      </c>
      <c r="G70" s="42">
        <f t="shared" si="1"/>
        <v>13666668</v>
      </c>
    </row>
    <row r="71" spans="1:7" x14ac:dyDescent="0.2">
      <c r="A71" s="35" t="s">
        <v>71</v>
      </c>
      <c r="B71" s="42">
        <v>2834481.74</v>
      </c>
      <c r="C71" s="42">
        <v>0</v>
      </c>
      <c r="D71" s="42">
        <f t="shared" si="0"/>
        <v>2834481.74</v>
      </c>
      <c r="E71" s="100">
        <v>1932785.53</v>
      </c>
      <c r="F71" s="103">
        <v>1932785.53</v>
      </c>
      <c r="G71" s="42">
        <f t="shared" si="1"/>
        <v>901696.2100000002</v>
      </c>
    </row>
    <row r="72" spans="1:7" x14ac:dyDescent="0.2">
      <c r="A72" s="35" t="s">
        <v>72</v>
      </c>
      <c r="B72" s="42">
        <v>0</v>
      </c>
      <c r="C72" s="42">
        <v>0</v>
      </c>
      <c r="D72" s="42">
        <f t="shared" ref="D72:D75" si="2">B72+C72</f>
        <v>0</v>
      </c>
      <c r="E72" s="42">
        <v>0</v>
      </c>
      <c r="F72" s="42">
        <v>0</v>
      </c>
      <c r="G72" s="42">
        <f t="shared" ref="G72:G75" si="3">D72-E72</f>
        <v>0</v>
      </c>
    </row>
    <row r="73" spans="1:7" x14ac:dyDescent="0.2">
      <c r="A73" s="35" t="s">
        <v>73</v>
      </c>
      <c r="B73" s="42">
        <v>0</v>
      </c>
      <c r="C73" s="42">
        <v>0</v>
      </c>
      <c r="D73" s="42">
        <f t="shared" si="2"/>
        <v>0</v>
      </c>
      <c r="E73" s="42">
        <v>0</v>
      </c>
      <c r="F73" s="42">
        <v>0</v>
      </c>
      <c r="G73" s="42">
        <f t="shared" si="3"/>
        <v>0</v>
      </c>
    </row>
    <row r="74" spans="1:7" x14ac:dyDescent="0.2">
      <c r="A74" s="35" t="s">
        <v>74</v>
      </c>
      <c r="B74" s="42">
        <v>0</v>
      </c>
      <c r="C74" s="42">
        <v>0</v>
      </c>
      <c r="D74" s="42">
        <f t="shared" si="2"/>
        <v>0</v>
      </c>
      <c r="E74" s="42">
        <v>0</v>
      </c>
      <c r="F74" s="42">
        <v>0</v>
      </c>
      <c r="G74" s="42">
        <f t="shared" si="3"/>
        <v>0</v>
      </c>
    </row>
    <row r="75" spans="1:7" x14ac:dyDescent="0.2">
      <c r="A75" s="35" t="s">
        <v>75</v>
      </c>
      <c r="B75" s="42">
        <v>0</v>
      </c>
      <c r="C75" s="42">
        <v>0</v>
      </c>
      <c r="D75" s="42">
        <f t="shared" si="2"/>
        <v>0</v>
      </c>
      <c r="E75" s="42">
        <v>0</v>
      </c>
      <c r="F75" s="42">
        <v>0</v>
      </c>
      <c r="G75" s="42">
        <f t="shared" si="3"/>
        <v>0</v>
      </c>
    </row>
    <row r="76" spans="1:7" x14ac:dyDescent="0.2">
      <c r="A76" s="36" t="s">
        <v>76</v>
      </c>
      <c r="B76" s="45">
        <v>0</v>
      </c>
      <c r="C76" s="45">
        <v>0</v>
      </c>
      <c r="D76" s="45">
        <f>B76+C76</f>
        <v>0</v>
      </c>
      <c r="E76" s="45">
        <v>0</v>
      </c>
      <c r="F76" s="45">
        <v>0</v>
      </c>
      <c r="G76" s="45">
        <f>D76-E76</f>
        <v>0</v>
      </c>
    </row>
    <row r="77" spans="1:7" x14ac:dyDescent="0.2">
      <c r="A77" s="37" t="s">
        <v>77</v>
      </c>
      <c r="B77" s="46">
        <f t="shared" ref="B77:G77" si="4">B5+B13+B23+B33+B43+B53+B57+B65+B69</f>
        <v>565352038.80999994</v>
      </c>
      <c r="C77" s="46">
        <f t="shared" si="4"/>
        <v>219301607.28</v>
      </c>
      <c r="D77" s="46">
        <f t="shared" si="4"/>
        <v>784653646.09000003</v>
      </c>
      <c r="E77" s="46">
        <f t="shared" si="4"/>
        <v>274524693.34999996</v>
      </c>
      <c r="F77" s="46">
        <f t="shared" si="4"/>
        <v>274138674.27999997</v>
      </c>
      <c r="G77" s="46">
        <f t="shared" si="4"/>
        <v>510128952.74000001</v>
      </c>
    </row>
    <row r="79" spans="1:7" x14ac:dyDescent="0.2">
      <c r="A79" s="47" t="s">
        <v>128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>
      <selection activeCell="D9" sqref="D9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127" t="s">
        <v>175</v>
      </c>
      <c r="B1" s="128"/>
      <c r="C1" s="128"/>
      <c r="D1" s="128"/>
      <c r="E1" s="128"/>
      <c r="F1" s="128"/>
      <c r="G1" s="129"/>
    </row>
    <row r="2" spans="1:7" x14ac:dyDescent="0.2">
      <c r="A2" s="21"/>
      <c r="B2" s="24" t="s">
        <v>0</v>
      </c>
      <c r="C2" s="25"/>
      <c r="D2" s="25"/>
      <c r="E2" s="25"/>
      <c r="F2" s="26"/>
      <c r="G2" s="123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24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2"/>
      <c r="B5" s="7"/>
      <c r="C5" s="7"/>
      <c r="D5" s="7"/>
      <c r="E5" s="7"/>
      <c r="F5" s="7"/>
      <c r="G5" s="7"/>
    </row>
    <row r="6" spans="1:7" x14ac:dyDescent="0.2">
      <c r="A6" s="32" t="s">
        <v>78</v>
      </c>
      <c r="B6" s="48">
        <v>360219352.77999997</v>
      </c>
      <c r="C6" s="104">
        <v>115073640.72</v>
      </c>
      <c r="D6" s="48">
        <f>B6+C6</f>
        <v>475292993.5</v>
      </c>
      <c r="E6" s="107">
        <v>181040283.84</v>
      </c>
      <c r="F6" s="107">
        <v>181039195.88</v>
      </c>
      <c r="G6" s="48">
        <f>D6-E6</f>
        <v>294252709.65999997</v>
      </c>
    </row>
    <row r="7" spans="1:7" x14ac:dyDescent="0.2">
      <c r="A7" s="32"/>
      <c r="B7" s="8"/>
      <c r="C7" s="8"/>
      <c r="D7" s="8"/>
      <c r="E7" s="8"/>
      <c r="F7" s="8"/>
      <c r="G7" s="8"/>
    </row>
    <row r="8" spans="1:7" x14ac:dyDescent="0.2">
      <c r="A8" s="32" t="s">
        <v>79</v>
      </c>
      <c r="B8" s="49">
        <v>153897677.91</v>
      </c>
      <c r="C8" s="105">
        <v>103830025.66</v>
      </c>
      <c r="D8" s="53">
        <f>B8+C8</f>
        <v>257727703.56999999</v>
      </c>
      <c r="E8" s="108">
        <v>69237025.469999999</v>
      </c>
      <c r="F8" s="108">
        <v>68852094.359999999</v>
      </c>
      <c r="G8" s="53">
        <f>D8-E8</f>
        <v>188490678.09999999</v>
      </c>
    </row>
    <row r="9" spans="1:7" x14ac:dyDescent="0.2">
      <c r="A9" s="32"/>
      <c r="B9" s="8"/>
      <c r="C9" s="8"/>
      <c r="D9" s="8"/>
      <c r="E9" s="8"/>
      <c r="F9" s="8"/>
      <c r="G9" s="8"/>
    </row>
    <row r="10" spans="1:7" x14ac:dyDescent="0.2">
      <c r="A10" s="32" t="s">
        <v>80</v>
      </c>
      <c r="B10" s="50">
        <v>27333336</v>
      </c>
      <c r="C10" s="50">
        <v>0</v>
      </c>
      <c r="D10" s="53">
        <f>B10+C10</f>
        <v>27333336</v>
      </c>
      <c r="E10" s="109">
        <v>13666668</v>
      </c>
      <c r="F10" s="109">
        <v>13666668</v>
      </c>
      <c r="G10" s="53">
        <f>D10-E10</f>
        <v>13666668</v>
      </c>
    </row>
    <row r="11" spans="1:7" x14ac:dyDescent="0.2">
      <c r="A11" s="32"/>
      <c r="B11" s="8"/>
      <c r="C11" s="8"/>
      <c r="D11" s="8"/>
      <c r="E11" s="8"/>
      <c r="F11" s="8"/>
      <c r="G11" s="8"/>
    </row>
    <row r="12" spans="1:7" x14ac:dyDescent="0.2">
      <c r="A12" s="32" t="s">
        <v>41</v>
      </c>
      <c r="B12" s="51">
        <v>23901672.120000001</v>
      </c>
      <c r="C12" s="106">
        <v>397940.9</v>
      </c>
      <c r="D12" s="53">
        <f>B12+C12</f>
        <v>24299613.02</v>
      </c>
      <c r="E12" s="111">
        <v>10580716.039999999</v>
      </c>
      <c r="F12" s="111">
        <v>10580716.039999999</v>
      </c>
      <c r="G12" s="53">
        <f>D12-E12</f>
        <v>13718896.98</v>
      </c>
    </row>
    <row r="13" spans="1:7" x14ac:dyDescent="0.2">
      <c r="A13" s="32"/>
      <c r="B13" s="8"/>
      <c r="C13" s="8"/>
      <c r="D13" s="8"/>
      <c r="E13" s="8"/>
      <c r="F13" s="8"/>
      <c r="G13" s="8"/>
    </row>
    <row r="14" spans="1:7" x14ac:dyDescent="0.2">
      <c r="A14" s="32" t="s">
        <v>66</v>
      </c>
      <c r="B14" s="51">
        <v>0</v>
      </c>
      <c r="C14" s="51">
        <v>0</v>
      </c>
      <c r="D14" s="53">
        <f>B14+C14</f>
        <v>0</v>
      </c>
      <c r="E14" s="51">
        <v>0</v>
      </c>
      <c r="F14" s="51">
        <v>0</v>
      </c>
      <c r="G14" s="53">
        <f>D14-E14</f>
        <v>0</v>
      </c>
    </row>
    <row r="15" spans="1:7" x14ac:dyDescent="0.2">
      <c r="A15" s="33"/>
      <c r="B15" s="9"/>
      <c r="C15" s="9"/>
      <c r="D15" s="9"/>
      <c r="E15" s="9"/>
      <c r="F15" s="9"/>
      <c r="G15" s="9"/>
    </row>
    <row r="16" spans="1:7" x14ac:dyDescent="0.2">
      <c r="A16" s="34" t="s">
        <v>77</v>
      </c>
      <c r="B16" s="52">
        <f t="shared" ref="B16:G16" si="0">SUM(B6+B8+B10+B12+B14)</f>
        <v>565352038.80999994</v>
      </c>
      <c r="C16" s="52">
        <f t="shared" si="0"/>
        <v>219301607.28</v>
      </c>
      <c r="D16" s="52">
        <f t="shared" si="0"/>
        <v>784653646.08999991</v>
      </c>
      <c r="E16" s="52">
        <f t="shared" si="0"/>
        <v>274524693.35000002</v>
      </c>
      <c r="F16" s="52">
        <f t="shared" si="0"/>
        <v>274138674.28000003</v>
      </c>
      <c r="G16" s="52">
        <f t="shared" si="0"/>
        <v>510128952.74000001</v>
      </c>
    </row>
    <row r="18" spans="1:1" x14ac:dyDescent="0.2">
      <c r="A18" s="54" t="s">
        <v>128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80.1640625" style="1" customWidth="1"/>
    <col min="2" max="7" width="18.33203125" style="1" customWidth="1"/>
    <col min="8" max="16384" width="12" style="1"/>
  </cols>
  <sheetData>
    <row r="1" spans="1:7" ht="45" customHeight="1" x14ac:dyDescent="0.2">
      <c r="A1" s="130" t="s">
        <v>178</v>
      </c>
      <c r="B1" s="125"/>
      <c r="C1" s="125"/>
      <c r="D1" s="125"/>
      <c r="E1" s="125"/>
      <c r="F1" s="125"/>
      <c r="G1" s="126"/>
    </row>
    <row r="2" spans="1:7" x14ac:dyDescent="0.2">
      <c r="A2" s="11"/>
      <c r="B2" s="11"/>
      <c r="C2" s="11"/>
      <c r="D2" s="11"/>
      <c r="E2" s="11"/>
      <c r="F2" s="11"/>
      <c r="G2" s="11"/>
    </row>
    <row r="3" spans="1:7" x14ac:dyDescent="0.2">
      <c r="A3" s="21"/>
      <c r="B3" s="24" t="s">
        <v>0</v>
      </c>
      <c r="C3" s="25"/>
      <c r="D3" s="25"/>
      <c r="E3" s="25"/>
      <c r="F3" s="26"/>
      <c r="G3" s="123" t="s">
        <v>7</v>
      </c>
    </row>
    <row r="4" spans="1:7" ht="24.95" customHeight="1" x14ac:dyDescent="0.2">
      <c r="A4" s="2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24"/>
    </row>
    <row r="5" spans="1:7" x14ac:dyDescent="0.2">
      <c r="A5" s="23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0"/>
      <c r="B6" s="16"/>
      <c r="C6" s="16"/>
      <c r="D6" s="16"/>
      <c r="E6" s="16"/>
      <c r="F6" s="16"/>
      <c r="G6" s="16"/>
    </row>
    <row r="7" spans="1:7" s="55" customFormat="1" x14ac:dyDescent="0.2">
      <c r="A7" s="57" t="s">
        <v>129</v>
      </c>
      <c r="B7" s="58">
        <v>12219933.43</v>
      </c>
      <c r="C7" s="112">
        <v>68624.490000000005</v>
      </c>
      <c r="D7" s="110">
        <f>B7+C7</f>
        <v>12288557.92</v>
      </c>
      <c r="E7" s="113">
        <v>5582152.8600000003</v>
      </c>
      <c r="F7" s="113">
        <v>5582152.8600000003</v>
      </c>
      <c r="G7" s="58">
        <f>D7-E7</f>
        <v>6706405.0599999996</v>
      </c>
    </row>
    <row r="8" spans="1:7" s="55" customFormat="1" x14ac:dyDescent="0.2">
      <c r="A8" s="57" t="s">
        <v>130</v>
      </c>
      <c r="B8" s="58">
        <v>5172022.16</v>
      </c>
      <c r="C8" s="112">
        <v>2342853.09</v>
      </c>
      <c r="D8" s="58">
        <f>B8+C8</f>
        <v>7514875.25</v>
      </c>
      <c r="E8" s="113">
        <v>4933780.03</v>
      </c>
      <c r="F8" s="113">
        <v>4932447.5199999996</v>
      </c>
      <c r="G8" s="58">
        <f>D8-E8</f>
        <v>2581095.2199999997</v>
      </c>
    </row>
    <row r="9" spans="1:7" s="55" customFormat="1" x14ac:dyDescent="0.2">
      <c r="A9" s="57" t="s">
        <v>131</v>
      </c>
      <c r="B9" s="58">
        <v>1428757.51</v>
      </c>
      <c r="C9" s="112">
        <v>21179.33</v>
      </c>
      <c r="D9" s="58">
        <f t="shared" ref="D9:D51" si="0">B9+C9</f>
        <v>1449936.84</v>
      </c>
      <c r="E9" s="113">
        <v>696612.56</v>
      </c>
      <c r="F9" s="113">
        <v>696612.56</v>
      </c>
      <c r="G9" s="58">
        <f t="shared" ref="G9:G51" si="1">D9-E9</f>
        <v>753324.28</v>
      </c>
    </row>
    <row r="10" spans="1:7" s="55" customFormat="1" x14ac:dyDescent="0.2">
      <c r="A10" s="57" t="s">
        <v>132</v>
      </c>
      <c r="B10" s="58">
        <v>13257579.49</v>
      </c>
      <c r="C10" s="112">
        <v>17664812.190000001</v>
      </c>
      <c r="D10" s="58">
        <f t="shared" si="0"/>
        <v>30922391.68</v>
      </c>
      <c r="E10" s="113">
        <v>2072711.39</v>
      </c>
      <c r="F10" s="113">
        <v>2069246.89</v>
      </c>
      <c r="G10" s="58">
        <f t="shared" si="1"/>
        <v>28849680.289999999</v>
      </c>
    </row>
    <row r="11" spans="1:7" s="55" customFormat="1" x14ac:dyDescent="0.2">
      <c r="A11" s="57" t="s">
        <v>133</v>
      </c>
      <c r="B11" s="58">
        <v>1682888.68</v>
      </c>
      <c r="C11" s="112">
        <v>226477.77</v>
      </c>
      <c r="D11" s="58">
        <f t="shared" si="0"/>
        <v>1909366.45</v>
      </c>
      <c r="E11" s="113">
        <v>980903.89</v>
      </c>
      <c r="F11" s="113">
        <v>980903.89</v>
      </c>
      <c r="G11" s="58">
        <f t="shared" si="1"/>
        <v>928462.55999999994</v>
      </c>
    </row>
    <row r="12" spans="1:7" s="55" customFormat="1" x14ac:dyDescent="0.2">
      <c r="A12" s="57" t="s">
        <v>134</v>
      </c>
      <c r="B12" s="58">
        <v>4778939.8099999996</v>
      </c>
      <c r="C12" s="112">
        <v>2805123.44</v>
      </c>
      <c r="D12" s="58">
        <f t="shared" si="0"/>
        <v>7584063.25</v>
      </c>
      <c r="E12" s="113">
        <v>2919212.2</v>
      </c>
      <c r="F12" s="113">
        <v>2919212.2</v>
      </c>
      <c r="G12" s="58">
        <f t="shared" si="1"/>
        <v>4664851.05</v>
      </c>
    </row>
    <row r="13" spans="1:7" s="55" customFormat="1" x14ac:dyDescent="0.2">
      <c r="A13" s="57" t="s">
        <v>135</v>
      </c>
      <c r="B13" s="58">
        <v>2293515.96</v>
      </c>
      <c r="C13" s="112">
        <v>215968.42</v>
      </c>
      <c r="D13" s="58">
        <f t="shared" si="0"/>
        <v>2509484.38</v>
      </c>
      <c r="E13" s="113">
        <v>1157175.1200000001</v>
      </c>
      <c r="F13" s="113">
        <v>1157175.1200000001</v>
      </c>
      <c r="G13" s="58">
        <f t="shared" si="1"/>
        <v>1352309.2599999998</v>
      </c>
    </row>
    <row r="14" spans="1:7" s="55" customFormat="1" x14ac:dyDescent="0.2">
      <c r="A14" s="57" t="s">
        <v>136</v>
      </c>
      <c r="B14" s="58">
        <v>4696790.5599999996</v>
      </c>
      <c r="C14" s="112">
        <v>183795.42</v>
      </c>
      <c r="D14" s="58">
        <f t="shared" si="0"/>
        <v>4880585.9799999995</v>
      </c>
      <c r="E14" s="113">
        <v>1776612.28</v>
      </c>
      <c r="F14" s="113">
        <v>1776612.28</v>
      </c>
      <c r="G14" s="58">
        <f t="shared" si="1"/>
        <v>3103973.6999999993</v>
      </c>
    </row>
    <row r="15" spans="1:7" s="55" customFormat="1" x14ac:dyDescent="0.2">
      <c r="A15" s="57" t="s">
        <v>137</v>
      </c>
      <c r="B15" s="58">
        <v>2350418.52</v>
      </c>
      <c r="C15" s="112">
        <v>451414.64</v>
      </c>
      <c r="D15" s="58">
        <f t="shared" si="0"/>
        <v>2801833.16</v>
      </c>
      <c r="E15" s="113">
        <v>1018451.12</v>
      </c>
      <c r="F15" s="113">
        <v>1018451.12</v>
      </c>
      <c r="G15" s="58">
        <f t="shared" si="1"/>
        <v>1783382.04</v>
      </c>
    </row>
    <row r="16" spans="1:7" s="55" customFormat="1" x14ac:dyDescent="0.2">
      <c r="A16" s="57" t="s">
        <v>138</v>
      </c>
      <c r="B16" s="58">
        <v>1380420.12</v>
      </c>
      <c r="C16" s="112">
        <v>4282.3999999999996</v>
      </c>
      <c r="D16" s="58">
        <f t="shared" si="0"/>
        <v>1384702.52</v>
      </c>
      <c r="E16" s="113">
        <v>563549.98</v>
      </c>
      <c r="F16" s="113">
        <v>563549.98</v>
      </c>
      <c r="G16" s="58">
        <f t="shared" si="1"/>
        <v>821152.54</v>
      </c>
    </row>
    <row r="17" spans="1:7" s="55" customFormat="1" x14ac:dyDescent="0.2">
      <c r="A17" s="57" t="s">
        <v>139</v>
      </c>
      <c r="B17" s="58">
        <v>5381686.2300000004</v>
      </c>
      <c r="C17" s="112">
        <v>252453.7</v>
      </c>
      <c r="D17" s="58">
        <f t="shared" si="0"/>
        <v>5634139.9300000006</v>
      </c>
      <c r="E17" s="113">
        <v>2726203.99</v>
      </c>
      <c r="F17" s="113">
        <v>2726203.99</v>
      </c>
      <c r="G17" s="58">
        <f t="shared" si="1"/>
        <v>2907935.9400000004</v>
      </c>
    </row>
    <row r="18" spans="1:7" s="55" customFormat="1" x14ac:dyDescent="0.2">
      <c r="A18" s="57" t="s">
        <v>140</v>
      </c>
      <c r="B18" s="58">
        <v>562160.77</v>
      </c>
      <c r="C18" s="112">
        <v>5808.18</v>
      </c>
      <c r="D18" s="58">
        <f t="shared" si="0"/>
        <v>567968.95000000007</v>
      </c>
      <c r="E18" s="113">
        <v>271925.39</v>
      </c>
      <c r="F18" s="113">
        <v>271925.39</v>
      </c>
      <c r="G18" s="58">
        <f t="shared" si="1"/>
        <v>296043.56000000006</v>
      </c>
    </row>
    <row r="19" spans="1:7" s="55" customFormat="1" x14ac:dyDescent="0.2">
      <c r="A19" s="57" t="s">
        <v>141</v>
      </c>
      <c r="B19" s="58">
        <v>3321268.46</v>
      </c>
      <c r="C19" s="112">
        <v>3641751.84</v>
      </c>
      <c r="D19" s="58">
        <f t="shared" si="0"/>
        <v>6963020.2999999998</v>
      </c>
      <c r="E19" s="113">
        <v>1480759.92</v>
      </c>
      <c r="F19" s="113">
        <v>1480759.92</v>
      </c>
      <c r="G19" s="58">
        <f t="shared" si="1"/>
        <v>5482260.3799999999</v>
      </c>
    </row>
    <row r="20" spans="1:7" s="55" customFormat="1" x14ac:dyDescent="0.2">
      <c r="A20" s="57" t="s">
        <v>142</v>
      </c>
      <c r="B20" s="58">
        <v>2989981.64</v>
      </c>
      <c r="C20" s="112">
        <v>-2989981.64</v>
      </c>
      <c r="D20" s="58">
        <f t="shared" si="0"/>
        <v>0</v>
      </c>
      <c r="E20" s="113">
        <v>0</v>
      </c>
      <c r="F20" s="113">
        <v>0</v>
      </c>
      <c r="G20" s="58">
        <f t="shared" si="1"/>
        <v>0</v>
      </c>
    </row>
    <row r="21" spans="1:7" s="55" customFormat="1" x14ac:dyDescent="0.2">
      <c r="A21" s="57" t="s">
        <v>143</v>
      </c>
      <c r="B21" s="58">
        <v>3014824.98</v>
      </c>
      <c r="C21" s="112">
        <v>15795981.43</v>
      </c>
      <c r="D21" s="58">
        <f t="shared" si="0"/>
        <v>18810806.41</v>
      </c>
      <c r="E21" s="113">
        <v>4663763</v>
      </c>
      <c r="F21" s="113">
        <v>4663763</v>
      </c>
      <c r="G21" s="58">
        <f t="shared" si="1"/>
        <v>14147043.41</v>
      </c>
    </row>
    <row r="22" spans="1:7" s="56" customFormat="1" x14ac:dyDescent="0.2">
      <c r="A22" s="57" t="s">
        <v>144</v>
      </c>
      <c r="B22" s="58">
        <v>33158571.789999999</v>
      </c>
      <c r="C22" s="112">
        <v>229294.68</v>
      </c>
      <c r="D22" s="58">
        <f t="shared" si="0"/>
        <v>33387866.469999999</v>
      </c>
      <c r="E22" s="113">
        <v>17201828.309999999</v>
      </c>
      <c r="F22" s="113">
        <v>17201828.309999999</v>
      </c>
      <c r="G22" s="58">
        <f t="shared" si="1"/>
        <v>16186038.16</v>
      </c>
    </row>
    <row r="23" spans="1:7" s="55" customFormat="1" x14ac:dyDescent="0.2">
      <c r="A23" s="57" t="s">
        <v>145</v>
      </c>
      <c r="B23" s="58">
        <v>5888548.3499999996</v>
      </c>
      <c r="C23" s="112">
        <v>577020.49</v>
      </c>
      <c r="D23" s="58">
        <f t="shared" si="0"/>
        <v>6465568.8399999999</v>
      </c>
      <c r="E23" s="113">
        <v>2895993.96</v>
      </c>
      <c r="F23" s="113">
        <v>2895993.96</v>
      </c>
      <c r="G23" s="58">
        <f t="shared" si="1"/>
        <v>3569574.88</v>
      </c>
    </row>
    <row r="24" spans="1:7" s="55" customFormat="1" x14ac:dyDescent="0.2">
      <c r="A24" s="57" t="s">
        <v>146</v>
      </c>
      <c r="B24" s="58">
        <v>2476421.7400000002</v>
      </c>
      <c r="C24" s="112">
        <v>164573.32</v>
      </c>
      <c r="D24" s="58">
        <f t="shared" si="0"/>
        <v>2640995.06</v>
      </c>
      <c r="E24" s="113">
        <v>1025720.73</v>
      </c>
      <c r="F24" s="113">
        <v>1025720.73</v>
      </c>
      <c r="G24" s="58">
        <f t="shared" si="1"/>
        <v>1615274.33</v>
      </c>
    </row>
    <row r="25" spans="1:7" s="55" customFormat="1" x14ac:dyDescent="0.2">
      <c r="A25" s="57" t="s">
        <v>147</v>
      </c>
      <c r="B25" s="58">
        <v>25644689.109999999</v>
      </c>
      <c r="C25" s="112">
        <v>518672.57</v>
      </c>
      <c r="D25" s="58">
        <f t="shared" si="0"/>
        <v>26163361.68</v>
      </c>
      <c r="E25" s="113">
        <v>11490560.23</v>
      </c>
      <c r="F25" s="113">
        <v>11490560.23</v>
      </c>
      <c r="G25" s="58">
        <f t="shared" si="1"/>
        <v>14672801.449999999</v>
      </c>
    </row>
    <row r="26" spans="1:7" s="55" customFormat="1" x14ac:dyDescent="0.2">
      <c r="A26" s="57" t="s">
        <v>148</v>
      </c>
      <c r="B26" s="58">
        <v>4802268.57</v>
      </c>
      <c r="C26" s="112">
        <v>0</v>
      </c>
      <c r="D26" s="58">
        <f t="shared" si="0"/>
        <v>4802268.57</v>
      </c>
      <c r="E26" s="113">
        <v>2054738.88</v>
      </c>
      <c r="F26" s="113">
        <v>2054498.37</v>
      </c>
      <c r="G26" s="58">
        <f t="shared" si="1"/>
        <v>2747529.6900000004</v>
      </c>
    </row>
    <row r="27" spans="1:7" s="55" customFormat="1" x14ac:dyDescent="0.2">
      <c r="A27" s="57" t="s">
        <v>149</v>
      </c>
      <c r="B27" s="58">
        <v>1089249.58</v>
      </c>
      <c r="C27" s="112">
        <v>0</v>
      </c>
      <c r="D27" s="58">
        <f t="shared" si="0"/>
        <v>1089249.58</v>
      </c>
      <c r="E27" s="113">
        <v>472821.95</v>
      </c>
      <c r="F27" s="113">
        <v>472821.95</v>
      </c>
      <c r="G27" s="58">
        <f t="shared" si="1"/>
        <v>616427.63000000012</v>
      </c>
    </row>
    <row r="28" spans="1:7" s="55" customFormat="1" x14ac:dyDescent="0.2">
      <c r="A28" s="57" t="s">
        <v>150</v>
      </c>
      <c r="B28" s="58">
        <v>77358573.879999995</v>
      </c>
      <c r="C28" s="112">
        <v>4392985.8099999996</v>
      </c>
      <c r="D28" s="58">
        <f t="shared" si="0"/>
        <v>81751559.689999998</v>
      </c>
      <c r="E28" s="113">
        <v>39514743.740000002</v>
      </c>
      <c r="F28" s="113">
        <v>39515654.280000001</v>
      </c>
      <c r="G28" s="58">
        <f t="shared" si="1"/>
        <v>42236815.949999996</v>
      </c>
    </row>
    <row r="29" spans="1:7" s="55" customFormat="1" x14ac:dyDescent="0.2">
      <c r="A29" s="57" t="s">
        <v>151</v>
      </c>
      <c r="B29" s="58">
        <v>13603383.710000001</v>
      </c>
      <c r="C29" s="112">
        <v>3502613.84</v>
      </c>
      <c r="D29" s="58">
        <f t="shared" si="0"/>
        <v>17105997.550000001</v>
      </c>
      <c r="E29" s="113">
        <v>9532980.3699999992</v>
      </c>
      <c r="F29" s="113">
        <v>9537486.3399999999</v>
      </c>
      <c r="G29" s="58">
        <f t="shared" si="1"/>
        <v>7573017.1800000016</v>
      </c>
    </row>
    <row r="30" spans="1:7" s="55" customFormat="1" x14ac:dyDescent="0.2">
      <c r="A30" s="57" t="s">
        <v>152</v>
      </c>
      <c r="B30" s="58">
        <v>7311786.3399999999</v>
      </c>
      <c r="C30" s="112">
        <v>125505.54</v>
      </c>
      <c r="D30" s="58">
        <f t="shared" si="0"/>
        <v>7437291.8799999999</v>
      </c>
      <c r="E30" s="113">
        <v>2953052.26</v>
      </c>
      <c r="F30" s="113">
        <v>2953052.26</v>
      </c>
      <c r="G30" s="58">
        <f t="shared" si="1"/>
        <v>4484239.62</v>
      </c>
    </row>
    <row r="31" spans="1:7" s="55" customFormat="1" x14ac:dyDescent="0.2">
      <c r="A31" s="57" t="s">
        <v>153</v>
      </c>
      <c r="B31" s="58">
        <v>2077348.68</v>
      </c>
      <c r="C31" s="112">
        <v>2467230.4900000002</v>
      </c>
      <c r="D31" s="58">
        <f t="shared" si="0"/>
        <v>4544579.17</v>
      </c>
      <c r="E31" s="113">
        <v>1813124.85</v>
      </c>
      <c r="F31" s="113">
        <v>1813124.85</v>
      </c>
      <c r="G31" s="58">
        <f t="shared" si="1"/>
        <v>2731454.32</v>
      </c>
    </row>
    <row r="32" spans="1:7" s="55" customFormat="1" x14ac:dyDescent="0.2">
      <c r="A32" s="57" t="s">
        <v>154</v>
      </c>
      <c r="B32" s="58">
        <v>4468958.88</v>
      </c>
      <c r="C32" s="112">
        <v>1918039.22</v>
      </c>
      <c r="D32" s="58">
        <f t="shared" si="0"/>
        <v>6386998.0999999996</v>
      </c>
      <c r="E32" s="113">
        <v>3589314.93</v>
      </c>
      <c r="F32" s="113">
        <v>3587953.86</v>
      </c>
      <c r="G32" s="58">
        <f t="shared" si="1"/>
        <v>2797683.1699999995</v>
      </c>
    </row>
    <row r="33" spans="1:7" s="55" customFormat="1" x14ac:dyDescent="0.2">
      <c r="A33" s="57" t="s">
        <v>155</v>
      </c>
      <c r="B33" s="58">
        <v>6251276.9000000004</v>
      </c>
      <c r="C33" s="112">
        <v>1144558.2</v>
      </c>
      <c r="D33" s="58">
        <f t="shared" si="0"/>
        <v>7395835.1000000006</v>
      </c>
      <c r="E33" s="113">
        <v>3265135.7</v>
      </c>
      <c r="F33" s="113">
        <v>3265135.7</v>
      </c>
      <c r="G33" s="58">
        <f t="shared" si="1"/>
        <v>4130699.4000000004</v>
      </c>
    </row>
    <row r="34" spans="1:7" s="55" customFormat="1" x14ac:dyDescent="0.2">
      <c r="A34" s="57" t="s">
        <v>156</v>
      </c>
      <c r="B34" s="58">
        <v>159559316.61000001</v>
      </c>
      <c r="C34" s="112">
        <v>62905433.490000002</v>
      </c>
      <c r="D34" s="58">
        <f t="shared" si="0"/>
        <v>222464750.10000002</v>
      </c>
      <c r="E34" s="113">
        <v>50481320.799999997</v>
      </c>
      <c r="F34" s="113">
        <v>50096389.689999998</v>
      </c>
      <c r="G34" s="58">
        <f t="shared" si="1"/>
        <v>171983429.30000001</v>
      </c>
    </row>
    <row r="35" spans="1:7" s="55" customFormat="1" x14ac:dyDescent="0.2">
      <c r="A35" s="57" t="s">
        <v>157</v>
      </c>
      <c r="B35" s="58">
        <v>9329544.8100000005</v>
      </c>
      <c r="C35" s="112">
        <v>1107001.3799999999</v>
      </c>
      <c r="D35" s="58">
        <f t="shared" si="0"/>
        <v>10436546.190000001</v>
      </c>
      <c r="E35" s="113">
        <v>3350295.69</v>
      </c>
      <c r="F35" s="113">
        <v>3349775.68</v>
      </c>
      <c r="G35" s="58">
        <f t="shared" si="1"/>
        <v>7086250.5000000019</v>
      </c>
    </row>
    <row r="36" spans="1:7" s="55" customFormat="1" x14ac:dyDescent="0.2">
      <c r="A36" s="57" t="s">
        <v>158</v>
      </c>
      <c r="B36" s="58">
        <v>38861627.640000001</v>
      </c>
      <c r="C36" s="112">
        <v>45720155.390000001</v>
      </c>
      <c r="D36" s="58">
        <f t="shared" si="0"/>
        <v>84581783.030000001</v>
      </c>
      <c r="E36" s="113">
        <v>4729673.0599999996</v>
      </c>
      <c r="F36" s="113">
        <v>4729673.0599999996</v>
      </c>
      <c r="G36" s="58">
        <f t="shared" si="1"/>
        <v>79852109.969999999</v>
      </c>
    </row>
    <row r="37" spans="1:7" s="55" customFormat="1" x14ac:dyDescent="0.2">
      <c r="A37" s="57" t="s">
        <v>159</v>
      </c>
      <c r="B37" s="58">
        <v>2967706.49</v>
      </c>
      <c r="C37" s="112">
        <v>75629.7</v>
      </c>
      <c r="D37" s="58">
        <f t="shared" si="0"/>
        <v>3043336.1900000004</v>
      </c>
      <c r="E37" s="113">
        <v>1260960.29</v>
      </c>
      <c r="F37" s="113">
        <v>1260960.29</v>
      </c>
      <c r="G37" s="58">
        <f t="shared" si="1"/>
        <v>1782375.9000000004</v>
      </c>
    </row>
    <row r="38" spans="1:7" s="55" customFormat="1" x14ac:dyDescent="0.2">
      <c r="A38" s="57" t="s">
        <v>160</v>
      </c>
      <c r="B38" s="58">
        <v>5250000</v>
      </c>
      <c r="C38" s="112">
        <v>592808.85</v>
      </c>
      <c r="D38" s="58">
        <f t="shared" si="0"/>
        <v>5842808.8499999996</v>
      </c>
      <c r="E38" s="113">
        <v>2872389.8</v>
      </c>
      <c r="F38" s="113">
        <v>2871722.93</v>
      </c>
      <c r="G38" s="58">
        <f t="shared" si="1"/>
        <v>2970419.05</v>
      </c>
    </row>
    <row r="39" spans="1:7" s="55" customFormat="1" x14ac:dyDescent="0.2">
      <c r="A39" s="57" t="s">
        <v>161</v>
      </c>
      <c r="B39" s="58">
        <v>1949526.56</v>
      </c>
      <c r="C39" s="112">
        <v>393702.56</v>
      </c>
      <c r="D39" s="58">
        <f t="shared" si="0"/>
        <v>2343229.12</v>
      </c>
      <c r="E39" s="113">
        <v>1079527.28</v>
      </c>
      <c r="F39" s="113">
        <v>1079527.28</v>
      </c>
      <c r="G39" s="58">
        <f t="shared" si="1"/>
        <v>1263701.8400000001</v>
      </c>
    </row>
    <row r="40" spans="1:7" s="55" customFormat="1" x14ac:dyDescent="0.2">
      <c r="A40" s="57" t="s">
        <v>162</v>
      </c>
      <c r="B40" s="58">
        <v>941227.3</v>
      </c>
      <c r="C40" s="112">
        <v>11229.07</v>
      </c>
      <c r="D40" s="58">
        <f t="shared" si="0"/>
        <v>952456.37</v>
      </c>
      <c r="E40" s="113">
        <v>398489.26</v>
      </c>
      <c r="F40" s="113">
        <v>398489.26</v>
      </c>
      <c r="G40" s="58">
        <f t="shared" si="1"/>
        <v>553967.11</v>
      </c>
    </row>
    <row r="41" spans="1:7" s="55" customFormat="1" x14ac:dyDescent="0.2">
      <c r="A41" s="57" t="s">
        <v>163</v>
      </c>
      <c r="B41" s="58">
        <v>4987991.4400000004</v>
      </c>
      <c r="C41" s="112">
        <v>120904.43</v>
      </c>
      <c r="D41" s="58">
        <f t="shared" si="0"/>
        <v>5108895.87</v>
      </c>
      <c r="E41" s="113">
        <v>2369855.29</v>
      </c>
      <c r="F41" s="113">
        <v>2369855.29</v>
      </c>
      <c r="G41" s="58">
        <f t="shared" si="1"/>
        <v>2739040.58</v>
      </c>
    </row>
    <row r="42" spans="1:7" s="55" customFormat="1" x14ac:dyDescent="0.2">
      <c r="A42" s="57" t="s">
        <v>164</v>
      </c>
      <c r="B42" s="58">
        <v>3896352.24</v>
      </c>
      <c r="C42" s="112">
        <v>99719.48</v>
      </c>
      <c r="D42" s="58">
        <f t="shared" si="0"/>
        <v>3996071.72</v>
      </c>
      <c r="E42" s="113">
        <v>1825367.57</v>
      </c>
      <c r="F42" s="113">
        <v>1826840.85</v>
      </c>
      <c r="G42" s="58">
        <f t="shared" si="1"/>
        <v>2170704.1500000004</v>
      </c>
    </row>
    <row r="43" spans="1:7" s="55" customFormat="1" x14ac:dyDescent="0.2">
      <c r="A43" s="57" t="s">
        <v>165</v>
      </c>
      <c r="B43" s="58">
        <v>22472251.030000001</v>
      </c>
      <c r="C43" s="112">
        <v>28179027.5</v>
      </c>
      <c r="D43" s="58">
        <f t="shared" si="0"/>
        <v>50651278.530000001</v>
      </c>
      <c r="E43" s="113">
        <v>28370329.870000001</v>
      </c>
      <c r="F43" s="113">
        <v>28370329.870000001</v>
      </c>
      <c r="G43" s="58">
        <f t="shared" si="1"/>
        <v>22280948.66</v>
      </c>
    </row>
    <row r="44" spans="1:7" s="55" customFormat="1" x14ac:dyDescent="0.2">
      <c r="A44" s="57" t="s">
        <v>166</v>
      </c>
      <c r="B44" s="58">
        <v>1447075.94</v>
      </c>
      <c r="C44" s="112">
        <v>10102.59</v>
      </c>
      <c r="D44" s="58">
        <f t="shared" si="0"/>
        <v>1457178.53</v>
      </c>
      <c r="E44" s="113">
        <v>571683.26</v>
      </c>
      <c r="F44" s="113">
        <v>571683.26</v>
      </c>
      <c r="G44" s="58">
        <f t="shared" si="1"/>
        <v>885495.27</v>
      </c>
    </row>
    <row r="45" spans="1:7" x14ac:dyDescent="0.2">
      <c r="A45" s="57" t="s">
        <v>167</v>
      </c>
      <c r="B45" s="58">
        <v>1208286.69</v>
      </c>
      <c r="C45" s="112">
        <v>37929.910000000003</v>
      </c>
      <c r="D45" s="58">
        <f t="shared" si="0"/>
        <v>1246216.5999999999</v>
      </c>
      <c r="E45" s="113">
        <v>565700.75</v>
      </c>
      <c r="F45" s="113">
        <v>565700.75</v>
      </c>
      <c r="G45" s="58">
        <f t="shared" si="1"/>
        <v>680515.84999999986</v>
      </c>
    </row>
    <row r="46" spans="1:7" x14ac:dyDescent="0.2">
      <c r="A46" s="57" t="s">
        <v>168</v>
      </c>
      <c r="B46" s="58">
        <v>24226651.98</v>
      </c>
      <c r="C46" s="112">
        <v>18315055.379999999</v>
      </c>
      <c r="D46" s="58">
        <f t="shared" si="0"/>
        <v>42541707.359999999</v>
      </c>
      <c r="E46" s="113">
        <v>27259847.390000001</v>
      </c>
      <c r="F46" s="113">
        <v>27259455.109999999</v>
      </c>
      <c r="G46" s="58">
        <f t="shared" si="1"/>
        <v>15281859.969999999</v>
      </c>
    </row>
    <row r="47" spans="1:7" x14ac:dyDescent="0.2">
      <c r="A47" s="57" t="s">
        <v>169</v>
      </c>
      <c r="B47" s="58">
        <v>7200189.1699999999</v>
      </c>
      <c r="C47" s="112">
        <v>201024.71</v>
      </c>
      <c r="D47" s="58">
        <f t="shared" si="0"/>
        <v>7401213.8799999999</v>
      </c>
      <c r="E47" s="113">
        <v>4293428.8499999996</v>
      </c>
      <c r="F47" s="113">
        <v>4293428.8499999996</v>
      </c>
      <c r="G47" s="58">
        <f t="shared" si="1"/>
        <v>3107785.0300000003</v>
      </c>
    </row>
    <row r="48" spans="1:7" x14ac:dyDescent="0.2">
      <c r="A48" s="57" t="s">
        <v>170</v>
      </c>
      <c r="B48" s="58">
        <v>3284024.72</v>
      </c>
      <c r="C48" s="112">
        <v>558732.19999999995</v>
      </c>
      <c r="D48" s="58">
        <f t="shared" si="0"/>
        <v>3842756.92</v>
      </c>
      <c r="E48" s="113">
        <v>1543746.82</v>
      </c>
      <c r="F48" s="113">
        <v>1543746.82</v>
      </c>
      <c r="G48" s="58">
        <f t="shared" si="1"/>
        <v>2299010.0999999996</v>
      </c>
    </row>
    <row r="49" spans="1:7" x14ac:dyDescent="0.2">
      <c r="A49" s="57" t="s">
        <v>171</v>
      </c>
      <c r="B49" s="58">
        <v>27112999.699999999</v>
      </c>
      <c r="C49" s="112">
        <v>1222000</v>
      </c>
      <c r="D49" s="58">
        <f t="shared" si="0"/>
        <v>28334999.699999999</v>
      </c>
      <c r="E49" s="113">
        <v>13556500.92</v>
      </c>
      <c r="F49" s="113">
        <v>13556500.92</v>
      </c>
      <c r="G49" s="58">
        <f t="shared" si="1"/>
        <v>14778498.779999999</v>
      </c>
    </row>
    <row r="50" spans="1:7" x14ac:dyDescent="0.2">
      <c r="A50" s="57" t="s">
        <v>172</v>
      </c>
      <c r="B50" s="58">
        <v>1995000.64</v>
      </c>
      <c r="C50" s="112">
        <v>1000000</v>
      </c>
      <c r="D50" s="58">
        <f t="shared" si="0"/>
        <v>2995000.6399999997</v>
      </c>
      <c r="E50" s="113">
        <v>1997500.3</v>
      </c>
      <c r="F50" s="113">
        <v>1997500.3</v>
      </c>
      <c r="G50" s="58">
        <f t="shared" si="1"/>
        <v>997500.33999999962</v>
      </c>
    </row>
    <row r="51" spans="1:7" x14ac:dyDescent="0.2">
      <c r="A51" s="57" t="s">
        <v>173</v>
      </c>
      <c r="B51" s="58">
        <v>0</v>
      </c>
      <c r="C51" s="112">
        <v>3020111.78</v>
      </c>
      <c r="D51" s="58">
        <f t="shared" si="0"/>
        <v>3020111.78</v>
      </c>
      <c r="E51" s="113">
        <v>1344246.51</v>
      </c>
      <c r="F51" s="113">
        <v>1344246.51</v>
      </c>
      <c r="G51" s="58">
        <f t="shared" si="1"/>
        <v>1675865.2699999998</v>
      </c>
    </row>
    <row r="52" spans="1:7" x14ac:dyDescent="0.2">
      <c r="A52" s="28"/>
      <c r="B52" s="58"/>
      <c r="C52" s="58"/>
      <c r="D52" s="58"/>
      <c r="E52" s="58"/>
      <c r="F52" s="58"/>
      <c r="G52" s="58"/>
    </row>
    <row r="53" spans="1:7" x14ac:dyDescent="0.2">
      <c r="A53" s="29" t="s">
        <v>77</v>
      </c>
      <c r="B53" s="59">
        <f>SUM(B7:B52)</f>
        <v>565352038.81000006</v>
      </c>
      <c r="C53" s="59">
        <f t="shared" ref="C53:G53" si="2">SUM(C7:C52)</f>
        <v>219301607.27999997</v>
      </c>
      <c r="D53" s="59">
        <f t="shared" si="2"/>
        <v>784653646.09000015</v>
      </c>
      <c r="E53" s="59">
        <f t="shared" si="2"/>
        <v>274524693.34999996</v>
      </c>
      <c r="F53" s="59">
        <f t="shared" si="2"/>
        <v>274138674.27999997</v>
      </c>
      <c r="G53" s="59">
        <f t="shared" si="2"/>
        <v>510128952.73999995</v>
      </c>
    </row>
    <row r="56" spans="1:7" ht="45" customHeight="1" x14ac:dyDescent="0.2">
      <c r="A56" s="130" t="s">
        <v>179</v>
      </c>
      <c r="B56" s="125"/>
      <c r="C56" s="125"/>
      <c r="D56" s="125"/>
      <c r="E56" s="125"/>
      <c r="F56" s="125"/>
      <c r="G56" s="126"/>
    </row>
    <row r="58" spans="1:7" x14ac:dyDescent="0.2">
      <c r="A58" s="21"/>
      <c r="B58" s="24" t="s">
        <v>0</v>
      </c>
      <c r="C58" s="25"/>
      <c r="D58" s="25"/>
      <c r="E58" s="25"/>
      <c r="F58" s="26"/>
      <c r="G58" s="123" t="s">
        <v>7</v>
      </c>
    </row>
    <row r="59" spans="1:7" ht="22.5" x14ac:dyDescent="0.2">
      <c r="A59" s="22" t="s">
        <v>1</v>
      </c>
      <c r="B59" s="3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124"/>
    </row>
    <row r="60" spans="1:7" x14ac:dyDescent="0.2">
      <c r="A60" s="23"/>
      <c r="B60" s="4">
        <v>1</v>
      </c>
      <c r="C60" s="4">
        <v>2</v>
      </c>
      <c r="D60" s="4" t="s">
        <v>8</v>
      </c>
      <c r="E60" s="4">
        <v>4</v>
      </c>
      <c r="F60" s="4">
        <v>5</v>
      </c>
      <c r="G60" s="4" t="s">
        <v>9</v>
      </c>
    </row>
    <row r="61" spans="1:7" x14ac:dyDescent="0.2">
      <c r="A61" s="12"/>
      <c r="B61" s="13"/>
      <c r="C61" s="13"/>
      <c r="D61" s="13"/>
      <c r="E61" s="13"/>
      <c r="F61" s="13"/>
      <c r="G61" s="13"/>
    </row>
    <row r="62" spans="1:7" x14ac:dyDescent="0.2">
      <c r="A62" s="28" t="s">
        <v>81</v>
      </c>
      <c r="B62" s="60">
        <v>0</v>
      </c>
      <c r="C62" s="60">
        <v>0</v>
      </c>
      <c r="D62" s="60">
        <f>B62+C62</f>
        <v>0</v>
      </c>
      <c r="E62" s="60">
        <v>0</v>
      </c>
      <c r="F62" s="60">
        <v>0</v>
      </c>
      <c r="G62" s="60">
        <f>D62-E62</f>
        <v>0</v>
      </c>
    </row>
    <row r="63" spans="1:7" x14ac:dyDescent="0.2">
      <c r="A63" s="28" t="s">
        <v>82</v>
      </c>
      <c r="B63" s="60">
        <v>0</v>
      </c>
      <c r="C63" s="60">
        <v>0</v>
      </c>
      <c r="D63" s="61">
        <f t="shared" ref="D63:D65" si="3">B63+C63</f>
        <v>0</v>
      </c>
      <c r="E63" s="60">
        <v>0</v>
      </c>
      <c r="F63" s="60">
        <v>0</v>
      </c>
      <c r="G63" s="61">
        <f t="shared" ref="G63:G65" si="4">D63-E63</f>
        <v>0</v>
      </c>
    </row>
    <row r="64" spans="1:7" x14ac:dyDescent="0.2">
      <c r="A64" s="28" t="s">
        <v>83</v>
      </c>
      <c r="B64" s="60">
        <v>0</v>
      </c>
      <c r="C64" s="60">
        <v>0</v>
      </c>
      <c r="D64" s="61">
        <f t="shared" si="3"/>
        <v>0</v>
      </c>
      <c r="E64" s="60">
        <v>0</v>
      </c>
      <c r="F64" s="60">
        <v>0</v>
      </c>
      <c r="G64" s="61">
        <f t="shared" si="4"/>
        <v>0</v>
      </c>
    </row>
    <row r="65" spans="1:7" x14ac:dyDescent="0.2">
      <c r="A65" s="28" t="s">
        <v>84</v>
      </c>
      <c r="B65" s="60">
        <v>0</v>
      </c>
      <c r="C65" s="60">
        <v>0</v>
      </c>
      <c r="D65" s="61">
        <f t="shared" si="3"/>
        <v>0</v>
      </c>
      <c r="E65" s="60">
        <v>0</v>
      </c>
      <c r="F65" s="60">
        <v>0</v>
      </c>
      <c r="G65" s="61">
        <f t="shared" si="4"/>
        <v>0</v>
      </c>
    </row>
    <row r="66" spans="1:7" x14ac:dyDescent="0.2">
      <c r="A66" s="2"/>
      <c r="B66" s="15"/>
      <c r="C66" s="15"/>
      <c r="D66" s="15"/>
      <c r="E66" s="15"/>
      <c r="F66" s="15"/>
      <c r="G66" s="15"/>
    </row>
    <row r="67" spans="1:7" x14ac:dyDescent="0.2">
      <c r="A67" s="29" t="s">
        <v>77</v>
      </c>
      <c r="B67" s="62">
        <f>SUM(B62:B65)</f>
        <v>0</v>
      </c>
      <c r="C67" s="62">
        <f t="shared" ref="C67:G67" si="5">SUM(C62:C65)</f>
        <v>0</v>
      </c>
      <c r="D67" s="62">
        <f t="shared" si="5"/>
        <v>0</v>
      </c>
      <c r="E67" s="62">
        <f t="shared" si="5"/>
        <v>0</v>
      </c>
      <c r="F67" s="62">
        <f t="shared" si="5"/>
        <v>0</v>
      </c>
      <c r="G67" s="62">
        <f t="shared" si="5"/>
        <v>0</v>
      </c>
    </row>
    <row r="70" spans="1:7" ht="45" customHeight="1" x14ac:dyDescent="0.2">
      <c r="A70" s="130" t="s">
        <v>176</v>
      </c>
      <c r="B70" s="125"/>
      <c r="C70" s="125"/>
      <c r="D70" s="125"/>
      <c r="E70" s="125"/>
      <c r="F70" s="125"/>
      <c r="G70" s="126"/>
    </row>
    <row r="71" spans="1:7" x14ac:dyDescent="0.2">
      <c r="A71" s="21"/>
      <c r="B71" s="24" t="s">
        <v>0</v>
      </c>
      <c r="C71" s="25"/>
      <c r="D71" s="25"/>
      <c r="E71" s="25"/>
      <c r="F71" s="26"/>
      <c r="G71" s="123" t="s">
        <v>7</v>
      </c>
    </row>
    <row r="72" spans="1:7" ht="22.5" x14ac:dyDescent="0.2">
      <c r="A72" s="22" t="s">
        <v>1</v>
      </c>
      <c r="B72" s="3" t="s">
        <v>2</v>
      </c>
      <c r="C72" s="3" t="s">
        <v>3</v>
      </c>
      <c r="D72" s="3" t="s">
        <v>4</v>
      </c>
      <c r="E72" s="3" t="s">
        <v>5</v>
      </c>
      <c r="F72" s="3" t="s">
        <v>6</v>
      </c>
      <c r="G72" s="124"/>
    </row>
    <row r="73" spans="1:7" x14ac:dyDescent="0.2">
      <c r="A73" s="23"/>
      <c r="B73" s="4">
        <v>1</v>
      </c>
      <c r="C73" s="4">
        <v>2</v>
      </c>
      <c r="D73" s="4" t="s">
        <v>8</v>
      </c>
      <c r="E73" s="4">
        <v>4</v>
      </c>
      <c r="F73" s="4">
        <v>5</v>
      </c>
      <c r="G73" s="4" t="s">
        <v>9</v>
      </c>
    </row>
    <row r="74" spans="1:7" x14ac:dyDescent="0.2">
      <c r="A74" s="12"/>
      <c r="B74" s="13"/>
      <c r="C74" s="13"/>
      <c r="D74" s="13"/>
      <c r="E74" s="13"/>
      <c r="F74" s="13"/>
      <c r="G74" s="13"/>
    </row>
    <row r="75" spans="1:7" x14ac:dyDescent="0.2">
      <c r="A75" s="30" t="s">
        <v>85</v>
      </c>
      <c r="B75" s="63">
        <v>0</v>
      </c>
      <c r="C75" s="63">
        <v>0</v>
      </c>
      <c r="D75" s="63">
        <f>B75+C75</f>
        <v>0</v>
      </c>
      <c r="E75" s="63">
        <v>0</v>
      </c>
      <c r="F75" s="63">
        <v>0</v>
      </c>
      <c r="G75" s="63">
        <f>D75-E75</f>
        <v>0</v>
      </c>
    </row>
    <row r="76" spans="1:7" x14ac:dyDescent="0.2">
      <c r="A76" s="30"/>
      <c r="B76" s="14"/>
      <c r="C76" s="14"/>
      <c r="D76" s="14"/>
      <c r="E76" s="14"/>
      <c r="F76" s="14"/>
      <c r="G76" s="14"/>
    </row>
    <row r="77" spans="1:7" x14ac:dyDescent="0.2">
      <c r="A77" s="30" t="s">
        <v>86</v>
      </c>
      <c r="B77" s="64">
        <v>0</v>
      </c>
      <c r="C77" s="64">
        <v>0</v>
      </c>
      <c r="D77" s="64">
        <f>B77+C77</f>
        <v>0</v>
      </c>
      <c r="E77" s="64">
        <v>0</v>
      </c>
      <c r="F77" s="64">
        <v>0</v>
      </c>
      <c r="G77" s="64">
        <f>D77-E77</f>
        <v>0</v>
      </c>
    </row>
    <row r="78" spans="1:7" x14ac:dyDescent="0.2">
      <c r="A78" s="30"/>
      <c r="B78" s="14"/>
      <c r="C78" s="14"/>
      <c r="D78" s="14"/>
      <c r="E78" s="14"/>
      <c r="F78" s="14"/>
      <c r="G78" s="14"/>
    </row>
    <row r="79" spans="1:7" x14ac:dyDescent="0.2">
      <c r="A79" s="30" t="s">
        <v>87</v>
      </c>
      <c r="B79" s="64">
        <v>0</v>
      </c>
      <c r="C79" s="64">
        <v>0</v>
      </c>
      <c r="D79" s="64">
        <f>B79+C79</f>
        <v>0</v>
      </c>
      <c r="E79" s="64">
        <v>0</v>
      </c>
      <c r="F79" s="64">
        <v>0</v>
      </c>
      <c r="G79" s="64">
        <f>D79-E79</f>
        <v>0</v>
      </c>
    </row>
    <row r="80" spans="1:7" x14ac:dyDescent="0.2">
      <c r="A80" s="30"/>
      <c r="B80" s="14"/>
      <c r="C80" s="14"/>
      <c r="D80" s="14"/>
      <c r="E80" s="14"/>
      <c r="F80" s="14"/>
      <c r="G80" s="14"/>
    </row>
    <row r="81" spans="1:7" x14ac:dyDescent="0.2">
      <c r="A81" s="30" t="s">
        <v>88</v>
      </c>
      <c r="B81" s="64">
        <v>0</v>
      </c>
      <c r="C81" s="64">
        <v>0</v>
      </c>
      <c r="D81" s="64">
        <f>B81+C81</f>
        <v>0</v>
      </c>
      <c r="E81" s="64">
        <v>0</v>
      </c>
      <c r="F81" s="64">
        <v>0</v>
      </c>
      <c r="G81" s="64">
        <f>D81-E81</f>
        <v>0</v>
      </c>
    </row>
    <row r="82" spans="1:7" x14ac:dyDescent="0.2">
      <c r="A82" s="30"/>
      <c r="B82" s="14"/>
      <c r="C82" s="14"/>
      <c r="D82" s="14"/>
      <c r="E82" s="14"/>
      <c r="F82" s="14"/>
      <c r="G82" s="14"/>
    </row>
    <row r="83" spans="1:7" ht="22.5" x14ac:dyDescent="0.2">
      <c r="A83" s="30" t="s">
        <v>89</v>
      </c>
      <c r="B83" s="64">
        <v>0</v>
      </c>
      <c r="C83" s="64">
        <v>0</v>
      </c>
      <c r="D83" s="64">
        <f>B83+C83</f>
        <v>0</v>
      </c>
      <c r="E83" s="64">
        <v>0</v>
      </c>
      <c r="F83" s="64">
        <v>0</v>
      </c>
      <c r="G83" s="64">
        <f>D83-E83</f>
        <v>0</v>
      </c>
    </row>
    <row r="84" spans="1:7" x14ac:dyDescent="0.2">
      <c r="A84" s="30"/>
      <c r="B84" s="14"/>
      <c r="C84" s="14"/>
      <c r="D84" s="14"/>
      <c r="E84" s="14"/>
      <c r="F84" s="14"/>
      <c r="G84" s="14"/>
    </row>
    <row r="85" spans="1:7" x14ac:dyDescent="0.2">
      <c r="A85" s="30" t="s">
        <v>90</v>
      </c>
      <c r="B85" s="64">
        <v>0</v>
      </c>
      <c r="C85" s="64">
        <v>0</v>
      </c>
      <c r="D85" s="64">
        <f>B85+C85</f>
        <v>0</v>
      </c>
      <c r="E85" s="64">
        <v>0</v>
      </c>
      <c r="F85" s="64">
        <v>0</v>
      </c>
      <c r="G85" s="64">
        <f>D85-E85</f>
        <v>0</v>
      </c>
    </row>
    <row r="86" spans="1:7" x14ac:dyDescent="0.2">
      <c r="A86" s="30"/>
      <c r="B86" s="14"/>
      <c r="C86" s="14"/>
      <c r="D86" s="14"/>
      <c r="E86" s="14"/>
      <c r="F86" s="14"/>
      <c r="G86" s="14"/>
    </row>
    <row r="87" spans="1:7" x14ac:dyDescent="0.2">
      <c r="A87" s="30" t="s">
        <v>91</v>
      </c>
      <c r="B87" s="64">
        <v>0</v>
      </c>
      <c r="C87" s="64">
        <v>0</v>
      </c>
      <c r="D87" s="64">
        <f>B87+C87</f>
        <v>0</v>
      </c>
      <c r="E87" s="64">
        <v>0</v>
      </c>
      <c r="F87" s="64">
        <v>0</v>
      </c>
      <c r="G87" s="64">
        <f>D87-E87</f>
        <v>0</v>
      </c>
    </row>
    <row r="88" spans="1:7" x14ac:dyDescent="0.2">
      <c r="A88" s="31"/>
      <c r="B88" s="15"/>
      <c r="C88" s="15"/>
      <c r="D88" s="15"/>
      <c r="E88" s="15"/>
      <c r="F88" s="15"/>
      <c r="G88" s="15"/>
    </row>
    <row r="89" spans="1:7" x14ac:dyDescent="0.2">
      <c r="A89" s="20" t="s">
        <v>77</v>
      </c>
      <c r="B89" s="65">
        <f>SUM(B75:B88)</f>
        <v>0</v>
      </c>
      <c r="C89" s="67">
        <f t="shared" ref="C89:G89" si="6">SUM(C75:C88)</f>
        <v>0</v>
      </c>
      <c r="D89" s="67">
        <f t="shared" si="6"/>
        <v>0</v>
      </c>
      <c r="E89" s="67">
        <f t="shared" si="6"/>
        <v>0</v>
      </c>
      <c r="F89" s="67">
        <f t="shared" si="6"/>
        <v>0</v>
      </c>
      <c r="G89" s="67">
        <f t="shared" si="6"/>
        <v>0</v>
      </c>
    </row>
    <row r="91" spans="1:7" x14ac:dyDescent="0.2">
      <c r="A91" s="66" t="s">
        <v>128</v>
      </c>
    </row>
  </sheetData>
  <sheetProtection formatCells="0" formatColumns="0" formatRows="0" insertRows="0" deleteRows="0" autoFilter="0"/>
  <mergeCells count="6">
    <mergeCell ref="G3:G4"/>
    <mergeCell ref="G58:G59"/>
    <mergeCell ref="G71:G72"/>
    <mergeCell ref="A1:G1"/>
    <mergeCell ref="A56:G56"/>
    <mergeCell ref="A70:G70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workbookViewId="0">
      <selection activeCell="I13" sqref="I13:I14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130" t="s">
        <v>177</v>
      </c>
      <c r="B1" s="125"/>
      <c r="C1" s="125"/>
      <c r="D1" s="125"/>
      <c r="E1" s="125"/>
      <c r="F1" s="125"/>
      <c r="G1" s="126"/>
    </row>
    <row r="2" spans="1:7" x14ac:dyDescent="0.2">
      <c r="A2" s="21"/>
      <c r="B2" s="24" t="s">
        <v>0</v>
      </c>
      <c r="C2" s="25"/>
      <c r="D2" s="25"/>
      <c r="E2" s="25"/>
      <c r="F2" s="26"/>
      <c r="G2" s="123" t="s">
        <v>7</v>
      </c>
    </row>
    <row r="3" spans="1:7" ht="24.95" customHeight="1" x14ac:dyDescent="0.2">
      <c r="A3" s="2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124"/>
    </row>
    <row r="4" spans="1:7" x14ac:dyDescent="0.2">
      <c r="A4" s="23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9"/>
      <c r="B5" s="5"/>
      <c r="C5" s="5"/>
      <c r="D5" s="5"/>
      <c r="E5" s="5"/>
      <c r="F5" s="5"/>
      <c r="G5" s="5"/>
    </row>
    <row r="6" spans="1:7" x14ac:dyDescent="0.2">
      <c r="A6" s="17" t="s">
        <v>92</v>
      </c>
      <c r="B6" s="69">
        <f>SUM(B7:B14)</f>
        <v>203434221.79000002</v>
      </c>
      <c r="C6" s="77">
        <f t="shared" ref="C6:G6" si="0">SUM(C7:C14)</f>
        <v>33194720.089999996</v>
      </c>
      <c r="D6" s="77">
        <f t="shared" si="0"/>
        <v>236628941.88</v>
      </c>
      <c r="E6" s="77">
        <f t="shared" si="0"/>
        <v>101242948.3</v>
      </c>
      <c r="F6" s="77">
        <f t="shared" si="0"/>
        <v>101243327.28999999</v>
      </c>
      <c r="G6" s="77">
        <f t="shared" si="0"/>
        <v>135385993.57999998</v>
      </c>
    </row>
    <row r="7" spans="1:7" x14ac:dyDescent="0.2">
      <c r="A7" s="27" t="s">
        <v>93</v>
      </c>
      <c r="B7" s="68">
        <v>12219933.43</v>
      </c>
      <c r="C7" s="114">
        <v>68624.490000000005</v>
      </c>
      <c r="D7" s="68">
        <f>B7+C7</f>
        <v>12288557.92</v>
      </c>
      <c r="E7" s="117">
        <v>5582152.8600000003</v>
      </c>
      <c r="F7" s="117">
        <v>5582152.8600000003</v>
      </c>
      <c r="G7" s="68">
        <f>D7-E7</f>
        <v>6706405.0599999996</v>
      </c>
    </row>
    <row r="8" spans="1:7" x14ac:dyDescent="0.2">
      <c r="A8" s="27" t="s">
        <v>94</v>
      </c>
      <c r="B8" s="68">
        <v>0</v>
      </c>
      <c r="C8" s="114">
        <v>0</v>
      </c>
      <c r="D8" s="76">
        <f t="shared" ref="D8:D14" si="1">B8+C8</f>
        <v>0</v>
      </c>
      <c r="E8" s="117">
        <v>0</v>
      </c>
      <c r="F8" s="117">
        <v>0</v>
      </c>
      <c r="G8" s="76">
        <f t="shared" ref="G8:G14" si="2">D8-E8</f>
        <v>0</v>
      </c>
    </row>
    <row r="9" spans="1:7" x14ac:dyDescent="0.2">
      <c r="A9" s="27" t="s">
        <v>95</v>
      </c>
      <c r="B9" s="68">
        <v>32680614.07</v>
      </c>
      <c r="C9" s="114">
        <v>20944564.039999999</v>
      </c>
      <c r="D9" s="76">
        <f t="shared" si="1"/>
        <v>53625178.109999999</v>
      </c>
      <c r="E9" s="117">
        <v>13055165.6</v>
      </c>
      <c r="F9" s="117">
        <v>13050368.59</v>
      </c>
      <c r="G9" s="76">
        <f t="shared" si="2"/>
        <v>40570012.509999998</v>
      </c>
    </row>
    <row r="10" spans="1:7" x14ac:dyDescent="0.2">
      <c r="A10" s="27" t="s">
        <v>96</v>
      </c>
      <c r="B10" s="68">
        <v>0</v>
      </c>
      <c r="C10" s="114">
        <v>0</v>
      </c>
      <c r="D10" s="76">
        <f t="shared" si="1"/>
        <v>0</v>
      </c>
      <c r="E10" s="117">
        <v>0</v>
      </c>
      <c r="F10" s="117">
        <v>0</v>
      </c>
      <c r="G10" s="76">
        <f t="shared" si="2"/>
        <v>0</v>
      </c>
    </row>
    <row r="11" spans="1:7" x14ac:dyDescent="0.2">
      <c r="A11" s="27" t="s">
        <v>97</v>
      </c>
      <c r="B11" s="68">
        <v>56469863.359999999</v>
      </c>
      <c r="C11" s="114">
        <v>1217125.7</v>
      </c>
      <c r="D11" s="76">
        <f t="shared" si="1"/>
        <v>57686989.060000002</v>
      </c>
      <c r="E11" s="117">
        <v>27514000.280000001</v>
      </c>
      <c r="F11" s="117">
        <v>27513759.77</v>
      </c>
      <c r="G11" s="76">
        <f t="shared" si="2"/>
        <v>30172988.780000001</v>
      </c>
    </row>
    <row r="12" spans="1:7" x14ac:dyDescent="0.2">
      <c r="A12" s="27" t="s">
        <v>98</v>
      </c>
      <c r="B12" s="68">
        <v>0</v>
      </c>
      <c r="C12" s="114">
        <v>0</v>
      </c>
      <c r="D12" s="76">
        <f t="shared" si="1"/>
        <v>0</v>
      </c>
      <c r="E12" s="117">
        <v>0</v>
      </c>
      <c r="F12" s="117">
        <v>0</v>
      </c>
      <c r="G12" s="76">
        <f t="shared" si="2"/>
        <v>0</v>
      </c>
    </row>
    <row r="13" spans="1:7" x14ac:dyDescent="0.2">
      <c r="A13" s="27" t="s">
        <v>99</v>
      </c>
      <c r="B13" s="68">
        <v>96343643.819999993</v>
      </c>
      <c r="C13" s="114">
        <v>8148053.3499999996</v>
      </c>
      <c r="D13" s="76">
        <f t="shared" si="1"/>
        <v>104491697.16999999</v>
      </c>
      <c r="E13" s="117">
        <v>51773928.100000001</v>
      </c>
      <c r="F13" s="117">
        <v>51779344.609999999</v>
      </c>
      <c r="G13" s="76">
        <f t="shared" si="2"/>
        <v>52717769.069999985</v>
      </c>
    </row>
    <row r="14" spans="1:7" x14ac:dyDescent="0.2">
      <c r="A14" s="27" t="s">
        <v>36</v>
      </c>
      <c r="B14" s="68">
        <v>5720167.1100000003</v>
      </c>
      <c r="C14" s="114">
        <v>2816352.51</v>
      </c>
      <c r="D14" s="76">
        <f t="shared" si="1"/>
        <v>8536519.620000001</v>
      </c>
      <c r="E14" s="117">
        <v>3317701.46</v>
      </c>
      <c r="F14" s="117">
        <v>3317701.46</v>
      </c>
      <c r="G14" s="76">
        <f t="shared" si="2"/>
        <v>5218818.1600000011</v>
      </c>
    </row>
    <row r="15" spans="1:7" x14ac:dyDescent="0.2">
      <c r="A15" s="18"/>
      <c r="B15" s="6"/>
      <c r="C15" s="6"/>
      <c r="D15" s="6"/>
      <c r="E15" s="6"/>
      <c r="F15" s="6"/>
      <c r="G15" s="6"/>
    </row>
    <row r="16" spans="1:7" x14ac:dyDescent="0.2">
      <c r="A16" s="17" t="s">
        <v>100</v>
      </c>
      <c r="B16" s="71">
        <f>SUM(B17:B23)</f>
        <v>319974165.68000001</v>
      </c>
      <c r="C16" s="77">
        <f t="shared" ref="C16:G16" si="3">SUM(C17:C23)</f>
        <v>180289475.99000001</v>
      </c>
      <c r="D16" s="77">
        <f t="shared" si="3"/>
        <v>500263641.66999996</v>
      </c>
      <c r="E16" s="77">
        <f t="shared" si="3"/>
        <v>151867710.72999999</v>
      </c>
      <c r="F16" s="77">
        <f t="shared" si="3"/>
        <v>151481832.68000001</v>
      </c>
      <c r="G16" s="77">
        <f t="shared" si="3"/>
        <v>348395930.93999994</v>
      </c>
    </row>
    <row r="17" spans="1:7" x14ac:dyDescent="0.2">
      <c r="A17" s="27" t="s">
        <v>101</v>
      </c>
      <c r="B17" s="70">
        <v>24226651.98</v>
      </c>
      <c r="C17" s="115">
        <v>18315055.379999999</v>
      </c>
      <c r="D17" s="76">
        <f t="shared" ref="D17:D23" si="4">B17+C17</f>
        <v>42541707.359999999</v>
      </c>
      <c r="E17" s="118">
        <v>27259847.390000001</v>
      </c>
      <c r="F17" s="118">
        <v>27259455.109999999</v>
      </c>
      <c r="G17" s="76">
        <f t="shared" ref="G17:G23" si="5">D17-E17</f>
        <v>15281859.969999999</v>
      </c>
    </row>
    <row r="18" spans="1:7" x14ac:dyDescent="0.2">
      <c r="A18" s="27" t="s">
        <v>102</v>
      </c>
      <c r="B18" s="70">
        <v>217013978.16</v>
      </c>
      <c r="C18" s="115">
        <v>112200918.05</v>
      </c>
      <c r="D18" s="76">
        <f t="shared" si="4"/>
        <v>329214896.20999998</v>
      </c>
      <c r="E18" s="118">
        <v>99570633.810000002</v>
      </c>
      <c r="F18" s="118">
        <v>99187175.980000004</v>
      </c>
      <c r="G18" s="76">
        <f t="shared" si="5"/>
        <v>229644262.39999998</v>
      </c>
    </row>
    <row r="19" spans="1:7" x14ac:dyDescent="0.2">
      <c r="A19" s="27" t="s">
        <v>103</v>
      </c>
      <c r="B19" s="70">
        <v>0</v>
      </c>
      <c r="C19" s="115">
        <v>0</v>
      </c>
      <c r="D19" s="76">
        <f t="shared" si="4"/>
        <v>0</v>
      </c>
      <c r="E19" s="118">
        <v>0</v>
      </c>
      <c r="F19" s="118">
        <v>0</v>
      </c>
      <c r="G19" s="76">
        <f t="shared" si="5"/>
        <v>0</v>
      </c>
    </row>
    <row r="20" spans="1:7" x14ac:dyDescent="0.2">
      <c r="A20" s="27" t="s">
        <v>104</v>
      </c>
      <c r="B20" s="70">
        <v>9520235.7799999993</v>
      </c>
      <c r="C20" s="115">
        <v>3062597.42</v>
      </c>
      <c r="D20" s="76">
        <f t="shared" si="4"/>
        <v>12582833.199999999</v>
      </c>
      <c r="E20" s="118">
        <v>5955450.6299999999</v>
      </c>
      <c r="F20" s="118">
        <v>5954089.5599999996</v>
      </c>
      <c r="G20" s="76">
        <f t="shared" si="5"/>
        <v>6627382.5699999994</v>
      </c>
    </row>
    <row r="21" spans="1:7" x14ac:dyDescent="0.2">
      <c r="A21" s="27" t="s">
        <v>105</v>
      </c>
      <c r="B21" s="70">
        <v>1200000</v>
      </c>
      <c r="C21" s="115">
        <v>0</v>
      </c>
      <c r="D21" s="76">
        <f t="shared" si="4"/>
        <v>1200000</v>
      </c>
      <c r="E21" s="118">
        <v>899000</v>
      </c>
      <c r="F21" s="118">
        <v>899000</v>
      </c>
      <c r="G21" s="76">
        <f t="shared" si="5"/>
        <v>301000</v>
      </c>
    </row>
    <row r="22" spans="1:7" x14ac:dyDescent="0.2">
      <c r="A22" s="27" t="s">
        <v>106</v>
      </c>
      <c r="B22" s="70">
        <v>68013299.760000005</v>
      </c>
      <c r="C22" s="115">
        <v>46710905.140000001</v>
      </c>
      <c r="D22" s="76">
        <f t="shared" si="4"/>
        <v>114724204.90000001</v>
      </c>
      <c r="E22" s="118">
        <v>18182778.899999999</v>
      </c>
      <c r="F22" s="118">
        <v>18182112.030000001</v>
      </c>
      <c r="G22" s="76">
        <f t="shared" si="5"/>
        <v>96541426</v>
      </c>
    </row>
    <row r="23" spans="1:7" x14ac:dyDescent="0.2">
      <c r="A23" s="27" t="s">
        <v>107</v>
      </c>
      <c r="B23" s="70">
        <v>0</v>
      </c>
      <c r="C23" s="115">
        <v>0</v>
      </c>
      <c r="D23" s="76">
        <f t="shared" si="4"/>
        <v>0</v>
      </c>
      <c r="E23" s="118">
        <v>0</v>
      </c>
      <c r="F23" s="118">
        <v>0</v>
      </c>
      <c r="G23" s="76">
        <f t="shared" si="5"/>
        <v>0</v>
      </c>
    </row>
    <row r="24" spans="1:7" x14ac:dyDescent="0.2">
      <c r="A24" s="18"/>
      <c r="B24" s="6"/>
      <c r="C24" s="6"/>
      <c r="D24" s="6"/>
      <c r="E24" s="6"/>
      <c r="F24" s="6"/>
      <c r="G24" s="6"/>
    </row>
    <row r="25" spans="1:7" x14ac:dyDescent="0.2">
      <c r="A25" s="17" t="s">
        <v>108</v>
      </c>
      <c r="B25" s="73">
        <f>SUM(B26:B34)</f>
        <v>12835651</v>
      </c>
      <c r="C25" s="77">
        <f t="shared" ref="C25:G25" si="6">SUM(C26:C34)</f>
        <v>3595411.2</v>
      </c>
      <c r="D25" s="77">
        <f t="shared" si="6"/>
        <v>16431062.200000001</v>
      </c>
      <c r="E25" s="77">
        <f t="shared" si="6"/>
        <v>5860033.0999999996</v>
      </c>
      <c r="F25" s="77">
        <f t="shared" si="6"/>
        <v>5859513.0899999999</v>
      </c>
      <c r="G25" s="77">
        <f t="shared" si="6"/>
        <v>10571029.100000001</v>
      </c>
    </row>
    <row r="26" spans="1:7" x14ac:dyDescent="0.2">
      <c r="A26" s="27" t="s">
        <v>109</v>
      </c>
      <c r="B26" s="72">
        <v>2077348.68</v>
      </c>
      <c r="C26" s="116">
        <v>2467230.4900000002</v>
      </c>
      <c r="D26" s="76">
        <f t="shared" ref="D26:D34" si="7">B26+C26</f>
        <v>4544579.17</v>
      </c>
      <c r="E26" s="119">
        <v>1813124.85</v>
      </c>
      <c r="F26" s="119">
        <v>1813124.85</v>
      </c>
      <c r="G26" s="76">
        <f t="shared" ref="G26:G34" si="8">D26-E26</f>
        <v>2731454.32</v>
      </c>
    </row>
    <row r="27" spans="1:7" x14ac:dyDescent="0.2">
      <c r="A27" s="27" t="s">
        <v>110</v>
      </c>
      <c r="B27" s="72">
        <v>0</v>
      </c>
      <c r="C27" s="116">
        <v>0</v>
      </c>
      <c r="D27" s="76">
        <f t="shared" si="7"/>
        <v>0</v>
      </c>
      <c r="E27" s="119">
        <v>0</v>
      </c>
      <c r="F27" s="119">
        <v>0</v>
      </c>
      <c r="G27" s="76">
        <f t="shared" si="8"/>
        <v>0</v>
      </c>
    </row>
    <row r="28" spans="1:7" x14ac:dyDescent="0.2">
      <c r="A28" s="27" t="s">
        <v>111</v>
      </c>
      <c r="B28" s="72">
        <v>0</v>
      </c>
      <c r="C28" s="116">
        <v>0</v>
      </c>
      <c r="D28" s="76">
        <f t="shared" si="7"/>
        <v>0</v>
      </c>
      <c r="E28" s="119">
        <v>0</v>
      </c>
      <c r="F28" s="119">
        <v>0</v>
      </c>
      <c r="G28" s="76">
        <f t="shared" si="8"/>
        <v>0</v>
      </c>
    </row>
    <row r="29" spans="1:7" x14ac:dyDescent="0.2">
      <c r="A29" s="27" t="s">
        <v>112</v>
      </c>
      <c r="B29" s="72">
        <v>0</v>
      </c>
      <c r="C29" s="116">
        <v>0</v>
      </c>
      <c r="D29" s="76">
        <f t="shared" si="7"/>
        <v>0</v>
      </c>
      <c r="E29" s="119">
        <v>0</v>
      </c>
      <c r="F29" s="119">
        <v>0</v>
      </c>
      <c r="G29" s="76">
        <f t="shared" si="8"/>
        <v>0</v>
      </c>
    </row>
    <row r="30" spans="1:7" x14ac:dyDescent="0.2">
      <c r="A30" s="27" t="s">
        <v>113</v>
      </c>
      <c r="B30" s="72">
        <v>0</v>
      </c>
      <c r="C30" s="116">
        <v>0</v>
      </c>
      <c r="D30" s="76">
        <f t="shared" si="7"/>
        <v>0</v>
      </c>
      <c r="E30" s="119">
        <v>0</v>
      </c>
      <c r="F30" s="119">
        <v>0</v>
      </c>
      <c r="G30" s="76">
        <f t="shared" si="8"/>
        <v>0</v>
      </c>
    </row>
    <row r="31" spans="1:7" x14ac:dyDescent="0.2">
      <c r="A31" s="27" t="s">
        <v>114</v>
      </c>
      <c r="B31" s="72">
        <v>0</v>
      </c>
      <c r="C31" s="116">
        <v>0</v>
      </c>
      <c r="D31" s="76">
        <f t="shared" si="7"/>
        <v>0</v>
      </c>
      <c r="E31" s="119">
        <v>0</v>
      </c>
      <c r="F31" s="119">
        <v>0</v>
      </c>
      <c r="G31" s="76">
        <f t="shared" si="8"/>
        <v>0</v>
      </c>
    </row>
    <row r="32" spans="1:7" x14ac:dyDescent="0.2">
      <c r="A32" s="27" t="s">
        <v>115</v>
      </c>
      <c r="B32" s="72">
        <v>9329544.8100000005</v>
      </c>
      <c r="C32" s="116">
        <v>1107001.3799999999</v>
      </c>
      <c r="D32" s="76">
        <f t="shared" si="7"/>
        <v>10436546.190000001</v>
      </c>
      <c r="E32" s="119">
        <v>3350295.69</v>
      </c>
      <c r="F32" s="119">
        <v>3349775.68</v>
      </c>
      <c r="G32" s="76">
        <f t="shared" si="8"/>
        <v>7086250.5000000019</v>
      </c>
    </row>
    <row r="33" spans="1:7" x14ac:dyDescent="0.2">
      <c r="A33" s="27" t="s">
        <v>116</v>
      </c>
      <c r="B33" s="72">
        <v>1428757.51</v>
      </c>
      <c r="C33" s="116">
        <v>21179.33</v>
      </c>
      <c r="D33" s="76">
        <f t="shared" si="7"/>
        <v>1449936.84</v>
      </c>
      <c r="E33" s="119">
        <v>696612.56</v>
      </c>
      <c r="F33" s="119">
        <v>696612.56</v>
      </c>
      <c r="G33" s="76">
        <f t="shared" si="8"/>
        <v>753324.28</v>
      </c>
    </row>
    <row r="34" spans="1:7" x14ac:dyDescent="0.2">
      <c r="A34" s="27" t="s">
        <v>117</v>
      </c>
      <c r="B34" s="72">
        <v>0</v>
      </c>
      <c r="C34" s="116">
        <v>0</v>
      </c>
      <c r="D34" s="76">
        <f t="shared" si="7"/>
        <v>0</v>
      </c>
      <c r="E34" s="119">
        <v>0</v>
      </c>
      <c r="F34" s="119">
        <v>0</v>
      </c>
      <c r="G34" s="76">
        <f t="shared" si="8"/>
        <v>0</v>
      </c>
    </row>
    <row r="35" spans="1:7" x14ac:dyDescent="0.2">
      <c r="A35" s="18"/>
      <c r="B35" s="6"/>
      <c r="C35" s="6"/>
      <c r="D35" s="6"/>
      <c r="E35" s="6"/>
      <c r="F35" s="6"/>
      <c r="G35" s="6"/>
    </row>
    <row r="36" spans="1:7" x14ac:dyDescent="0.2">
      <c r="A36" s="17" t="s">
        <v>118</v>
      </c>
      <c r="B36" s="75">
        <f>SUM(B37:B40)</f>
        <v>29108000.34</v>
      </c>
      <c r="C36" s="77">
        <f t="shared" ref="C36:G36" si="9">SUM(C37:C40)</f>
        <v>2222000</v>
      </c>
      <c r="D36" s="77">
        <f t="shared" si="9"/>
        <v>31330000.34</v>
      </c>
      <c r="E36" s="77">
        <f t="shared" si="9"/>
        <v>15554001.220000001</v>
      </c>
      <c r="F36" s="77">
        <f t="shared" si="9"/>
        <v>15554001.220000001</v>
      </c>
      <c r="G36" s="77">
        <f t="shared" si="9"/>
        <v>15775999.119999999</v>
      </c>
    </row>
    <row r="37" spans="1:7" x14ac:dyDescent="0.2">
      <c r="A37" s="27" t="s">
        <v>119</v>
      </c>
      <c r="B37" s="74">
        <v>0</v>
      </c>
      <c r="C37" s="74">
        <v>0</v>
      </c>
      <c r="D37" s="76">
        <f t="shared" ref="D37:D40" si="10">B37+C37</f>
        <v>0</v>
      </c>
      <c r="E37" s="74">
        <v>0</v>
      </c>
      <c r="F37" s="74">
        <v>0</v>
      </c>
      <c r="G37" s="76">
        <f t="shared" ref="G37:G40" si="11">D37-E37</f>
        <v>0</v>
      </c>
    </row>
    <row r="38" spans="1:7" ht="22.5" x14ac:dyDescent="0.2">
      <c r="A38" s="27" t="s">
        <v>120</v>
      </c>
      <c r="B38" s="74">
        <v>29108000.34</v>
      </c>
      <c r="C38" s="120">
        <v>2222000</v>
      </c>
      <c r="D38" s="76">
        <f t="shared" si="10"/>
        <v>31330000.34</v>
      </c>
      <c r="E38" s="121">
        <v>15554001.220000001</v>
      </c>
      <c r="F38" s="122">
        <v>15554001.220000001</v>
      </c>
      <c r="G38" s="76">
        <f t="shared" si="11"/>
        <v>15775999.119999999</v>
      </c>
    </row>
    <row r="39" spans="1:7" x14ac:dyDescent="0.2">
      <c r="A39" s="27" t="s">
        <v>121</v>
      </c>
      <c r="B39" s="74">
        <v>0</v>
      </c>
      <c r="C39" s="74">
        <v>0</v>
      </c>
      <c r="D39" s="76">
        <f t="shared" si="10"/>
        <v>0</v>
      </c>
      <c r="E39" s="74">
        <v>0</v>
      </c>
      <c r="F39" s="74">
        <v>0</v>
      </c>
      <c r="G39" s="76">
        <f t="shared" si="11"/>
        <v>0</v>
      </c>
    </row>
    <row r="40" spans="1:7" x14ac:dyDescent="0.2">
      <c r="A40" s="27" t="s">
        <v>122</v>
      </c>
      <c r="B40" s="74">
        <v>0</v>
      </c>
      <c r="C40" s="74">
        <v>0</v>
      </c>
      <c r="D40" s="76">
        <f t="shared" si="10"/>
        <v>0</v>
      </c>
      <c r="E40" s="74">
        <v>0</v>
      </c>
      <c r="F40" s="74">
        <v>0</v>
      </c>
      <c r="G40" s="76">
        <f t="shared" si="11"/>
        <v>0</v>
      </c>
    </row>
    <row r="41" spans="1:7" x14ac:dyDescent="0.2">
      <c r="A41" s="18"/>
      <c r="B41" s="6"/>
      <c r="C41" s="6"/>
      <c r="D41" s="6"/>
      <c r="E41" s="6"/>
      <c r="F41" s="6"/>
      <c r="G41" s="6"/>
    </row>
    <row r="42" spans="1:7" x14ac:dyDescent="0.2">
      <c r="A42" s="20" t="s">
        <v>77</v>
      </c>
      <c r="B42" s="78">
        <f t="shared" ref="B42:G42" si="12">SUM(B6+B16+B25+B36)</f>
        <v>565352038.81000006</v>
      </c>
      <c r="C42" s="78">
        <f t="shared" si="12"/>
        <v>219301607.28</v>
      </c>
      <c r="D42" s="78">
        <f t="shared" si="12"/>
        <v>784653646.09000003</v>
      </c>
      <c r="E42" s="78">
        <f t="shared" si="12"/>
        <v>274524693.34999996</v>
      </c>
      <c r="F42" s="78">
        <f t="shared" si="12"/>
        <v>274138674.28000003</v>
      </c>
      <c r="G42" s="78">
        <f t="shared" si="12"/>
        <v>510128952.73999995</v>
      </c>
    </row>
    <row r="44" spans="1:7" x14ac:dyDescent="0.2">
      <c r="A44" s="79" t="s">
        <v>128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2014-02-10T03:37:14Z</dcterms:created>
  <dcterms:modified xsi:type="dcterms:W3CDTF">2023-07-31T21:30:37Z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