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3ER TRIM 2023\"/>
    </mc:Choice>
  </mc:AlternateContent>
  <bookViews>
    <workbookView xWindow="0" yWindow="0" windowWidth="20490" windowHeight="726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D40" i="5" l="1"/>
  <c r="G40" i="5" s="1"/>
  <c r="D39" i="5"/>
  <c r="G39" i="5" s="1"/>
  <c r="D38" i="5"/>
  <c r="G38" i="5" s="1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8" i="5"/>
  <c r="G8" i="5" s="1"/>
  <c r="D9" i="5"/>
  <c r="G9" i="5" s="1"/>
  <c r="D10" i="5"/>
  <c r="G10" i="5" s="1"/>
  <c r="D11" i="5"/>
  <c r="G11" i="5" s="1"/>
  <c r="D12" i="5"/>
  <c r="G12" i="5" s="1"/>
  <c r="D13" i="5"/>
  <c r="G13" i="5" s="1"/>
  <c r="D14" i="5"/>
  <c r="G14" i="5" s="1"/>
  <c r="D7" i="5"/>
  <c r="G7" i="5" s="1"/>
  <c r="D28" i="4"/>
  <c r="G28" i="4" s="1"/>
  <c r="D27" i="4"/>
  <c r="G27" i="4" s="1"/>
  <c r="D26" i="4"/>
  <c r="G26" i="4" s="1"/>
  <c r="D25" i="4"/>
  <c r="G25" i="4" s="1"/>
  <c r="G73" i="6"/>
  <c r="G68" i="6"/>
  <c r="G63" i="6"/>
  <c r="G59" i="6"/>
  <c r="G54" i="6"/>
  <c r="G49" i="6"/>
  <c r="G45" i="6"/>
  <c r="G40" i="6"/>
  <c r="G36" i="6"/>
  <c r="G31" i="6"/>
  <c r="G27" i="6"/>
  <c r="G22" i="6"/>
  <c r="G18" i="6"/>
  <c r="G14" i="6"/>
  <c r="G9" i="6"/>
  <c r="D76" i="6"/>
  <c r="G76" i="6" s="1"/>
  <c r="D75" i="6"/>
  <c r="G75" i="6" s="1"/>
  <c r="D74" i="6"/>
  <c r="G74" i="6" s="1"/>
  <c r="D73" i="6"/>
  <c r="D72" i="6"/>
  <c r="G72" i="6" s="1"/>
  <c r="D71" i="6"/>
  <c r="G71" i="6" s="1"/>
  <c r="D70" i="6"/>
  <c r="G70" i="6" s="1"/>
  <c r="D68" i="6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D58" i="6"/>
  <c r="G58" i="6" s="1"/>
  <c r="D56" i="6"/>
  <c r="G56" i="6" s="1"/>
  <c r="D55" i="6"/>
  <c r="G55" i="6" s="1"/>
  <c r="D54" i="6"/>
  <c r="D52" i="6"/>
  <c r="G52" i="6" s="1"/>
  <c r="D51" i="6"/>
  <c r="G51" i="6" s="1"/>
  <c r="D50" i="6"/>
  <c r="G50" i="6" s="1"/>
  <c r="D49" i="6"/>
  <c r="D48" i="6"/>
  <c r="G48" i="6" s="1"/>
  <c r="D47" i="6"/>
  <c r="G47" i="6" s="1"/>
  <c r="D46" i="6"/>
  <c r="G46" i="6" s="1"/>
  <c r="D45" i="6"/>
  <c r="D44" i="6"/>
  <c r="G44" i="6" s="1"/>
  <c r="D42" i="6"/>
  <c r="G42" i="6" s="1"/>
  <c r="D41" i="6"/>
  <c r="G41" i="6" s="1"/>
  <c r="D40" i="6"/>
  <c r="D39" i="6"/>
  <c r="G39" i="6" s="1"/>
  <c r="D38" i="6"/>
  <c r="G38" i="6" s="1"/>
  <c r="D37" i="6"/>
  <c r="G37" i="6" s="1"/>
  <c r="D36" i="6"/>
  <c r="D35" i="6"/>
  <c r="G35" i="6" s="1"/>
  <c r="D34" i="6"/>
  <c r="G34" i="6" s="1"/>
  <c r="D32" i="6"/>
  <c r="G32" i="6" s="1"/>
  <c r="D31" i="6"/>
  <c r="D30" i="6"/>
  <c r="G30" i="6" s="1"/>
  <c r="D29" i="6"/>
  <c r="G29" i="6" s="1"/>
  <c r="D28" i="6"/>
  <c r="G28" i="6" s="1"/>
  <c r="D27" i="6"/>
  <c r="D26" i="6"/>
  <c r="G26" i="6" s="1"/>
  <c r="D25" i="6"/>
  <c r="G25" i="6" s="1"/>
  <c r="D24" i="6"/>
  <c r="G24" i="6" s="1"/>
  <c r="D22" i="6"/>
  <c r="D21" i="6"/>
  <c r="G21" i="6" s="1"/>
  <c r="D20" i="6"/>
  <c r="G20" i="6" s="1"/>
  <c r="D19" i="6"/>
  <c r="G19" i="6" s="1"/>
  <c r="D18" i="6"/>
  <c r="D17" i="6"/>
  <c r="G17" i="6" s="1"/>
  <c r="D16" i="6"/>
  <c r="G16" i="6" s="1"/>
  <c r="D15" i="6"/>
  <c r="G15" i="6" s="1"/>
  <c r="D14" i="6"/>
  <c r="D12" i="6"/>
  <c r="G12" i="6" s="1"/>
  <c r="D11" i="6"/>
  <c r="G11" i="6" s="1"/>
  <c r="D10" i="6"/>
  <c r="G10" i="6" s="1"/>
  <c r="D9" i="6"/>
  <c r="D8" i="6"/>
  <c r="G8" i="6" s="1"/>
  <c r="D7" i="6"/>
  <c r="G7" i="6" s="1"/>
  <c r="D6" i="6"/>
  <c r="G6" i="6" s="1"/>
  <c r="F36" i="5" l="1"/>
  <c r="E36" i="5"/>
  <c r="C36" i="5"/>
  <c r="B36" i="5"/>
  <c r="D36" i="5" s="1"/>
  <c r="F25" i="5"/>
  <c r="E25" i="5"/>
  <c r="C25" i="5"/>
  <c r="B25" i="5"/>
  <c r="D25" i="5" s="1"/>
  <c r="F16" i="5"/>
  <c r="E16" i="5"/>
  <c r="C16" i="5"/>
  <c r="B16" i="5"/>
  <c r="F6" i="5"/>
  <c r="E6" i="5"/>
  <c r="C6" i="5"/>
  <c r="B6" i="5"/>
  <c r="D6" i="5" s="1"/>
  <c r="D50" i="4"/>
  <c r="G50" i="4" s="1"/>
  <c r="D48" i="4"/>
  <c r="G48" i="4" s="1"/>
  <c r="D46" i="4"/>
  <c r="G46" i="4" s="1"/>
  <c r="D44" i="4"/>
  <c r="G44" i="4" s="1"/>
  <c r="D42" i="4"/>
  <c r="G42" i="4" s="1"/>
  <c r="D40" i="4"/>
  <c r="G40" i="4" s="1"/>
  <c r="D38" i="4"/>
  <c r="G38" i="4" s="1"/>
  <c r="F52" i="4"/>
  <c r="E52" i="4"/>
  <c r="C52" i="4"/>
  <c r="B52" i="4"/>
  <c r="F30" i="4"/>
  <c r="E30" i="4"/>
  <c r="C30" i="4"/>
  <c r="B30" i="4"/>
  <c r="G14" i="4"/>
  <c r="D8" i="4"/>
  <c r="G8" i="4" s="1"/>
  <c r="D9" i="4"/>
  <c r="G9" i="4" s="1"/>
  <c r="D10" i="4"/>
  <c r="G10" i="4" s="1"/>
  <c r="D11" i="4"/>
  <c r="G11" i="4" s="1"/>
  <c r="D12" i="4"/>
  <c r="G12" i="4" s="1"/>
  <c r="D13" i="4"/>
  <c r="G13" i="4" s="1"/>
  <c r="D14" i="4"/>
  <c r="D7" i="4"/>
  <c r="G7" i="4" s="1"/>
  <c r="F16" i="4"/>
  <c r="E16" i="4"/>
  <c r="C16" i="4"/>
  <c r="B16" i="4"/>
  <c r="D14" i="8"/>
  <c r="G14" i="8" s="1"/>
  <c r="D12" i="8"/>
  <c r="G12" i="8" s="1"/>
  <c r="D10" i="8"/>
  <c r="G10" i="8" s="1"/>
  <c r="D8" i="8"/>
  <c r="G8" i="8" s="1"/>
  <c r="D6" i="8"/>
  <c r="G6" i="8" s="1"/>
  <c r="F16" i="8"/>
  <c r="E16" i="8"/>
  <c r="C16" i="8"/>
  <c r="B16" i="8"/>
  <c r="D30" i="4" l="1"/>
  <c r="G30" i="4" s="1"/>
  <c r="D52" i="4"/>
  <c r="G52" i="4" s="1"/>
  <c r="G25" i="5"/>
  <c r="G36" i="5"/>
  <c r="E42" i="5"/>
  <c r="F42" i="5"/>
  <c r="G6" i="5"/>
  <c r="B42" i="5"/>
  <c r="C42" i="5"/>
  <c r="D16" i="5"/>
  <c r="G16" i="5" s="1"/>
  <c r="D16" i="4"/>
  <c r="G16" i="4" s="1"/>
  <c r="D16" i="8"/>
  <c r="G16" i="8" s="1"/>
  <c r="F69" i="6"/>
  <c r="E69" i="6"/>
  <c r="C69" i="6"/>
  <c r="B69" i="6"/>
  <c r="F65" i="6"/>
  <c r="E65" i="6"/>
  <c r="C65" i="6"/>
  <c r="B65" i="6"/>
  <c r="D65" i="6" s="1"/>
  <c r="F57" i="6"/>
  <c r="E57" i="6"/>
  <c r="C57" i="6"/>
  <c r="B57" i="6"/>
  <c r="D57" i="6" s="1"/>
  <c r="G57" i="6" s="1"/>
  <c r="F53" i="6"/>
  <c r="E53" i="6"/>
  <c r="C53" i="6"/>
  <c r="B53" i="6"/>
  <c r="D53" i="6" s="1"/>
  <c r="F43" i="6"/>
  <c r="E43" i="6"/>
  <c r="C43" i="6"/>
  <c r="B43" i="6"/>
  <c r="D43" i="6" s="1"/>
  <c r="F33" i="6"/>
  <c r="E33" i="6"/>
  <c r="C33" i="6"/>
  <c r="B33" i="6"/>
  <c r="D33" i="6" s="1"/>
  <c r="G33" i="6" s="1"/>
  <c r="F23" i="6"/>
  <c r="E23" i="6"/>
  <c r="C23" i="6"/>
  <c r="B23" i="6"/>
  <c r="D23" i="6" s="1"/>
  <c r="G23" i="6" s="1"/>
  <c r="F13" i="6"/>
  <c r="E13" i="6"/>
  <c r="C13" i="6"/>
  <c r="B13" i="6"/>
  <c r="D13" i="6" s="1"/>
  <c r="F5" i="6"/>
  <c r="F77" i="6" s="1"/>
  <c r="E5" i="6"/>
  <c r="E77" i="6" s="1"/>
  <c r="C5" i="6"/>
  <c r="C77" i="6" s="1"/>
  <c r="B5" i="6"/>
  <c r="D5" i="6" s="1"/>
  <c r="D42" i="5" l="1"/>
  <c r="G42" i="5" s="1"/>
  <c r="G65" i="6"/>
  <c r="G53" i="6"/>
  <c r="G43" i="6"/>
  <c r="G13" i="6"/>
  <c r="G5" i="6"/>
  <c r="D69" i="6"/>
  <c r="G69" i="6" s="1"/>
  <c r="B77" i="6"/>
  <c r="D77" i="6" s="1"/>
  <c r="G77" i="6" s="1"/>
</calcChain>
</file>

<file path=xl/sharedStrings.xml><?xml version="1.0" encoding="utf-8"?>
<sst xmlns="http://schemas.openxmlformats.org/spreadsheetml/2006/main" count="200" uniqueCount="140">
  <si>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</si>
  <si>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</si>
  <si>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</si>
  <si>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</si>
  <si>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</si>
  <si>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</si>
  <si>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</si>
  <si>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</si>
  <si>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</si>
  <si>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</si>
  <si>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</si>
  <si>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</si>
  <si>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</si>
  <si>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</si>
  <si>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</si>
  <si>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</si>
  <si>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</si>
  <si>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</si>
  <si>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</si>
  <si>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</si>
  <si>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</si>
  <si>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</si>
  <si>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</si>
  <si>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</si>
  <si>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</si>
  <si>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</si>
  <si>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</si>
  <si>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</si>
  <si>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</si>
  <si>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</si>
  <si>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</si>
  <si>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</si>
  <si>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</si>
  <si>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</si>
  <si>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</si>
  <si>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</si>
  <si>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</si>
  <si>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</si>
  <si>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</si>
  <si>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</si>
  <si>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</si>
  <si>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</si>
  <si>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</si>
  <si>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</si>
  <si>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</si>
  <si>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</si>
  <si>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</si>
  <si>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</si>
  <si>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</si>
  <si>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</si>
  <si>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</si>
  <si>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</si>
  <si>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</si>
  <si>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</si>
  <si>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</si>
  <si>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</si>
  <si>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</si>
  <si>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</si>
  <si>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</si>
  <si>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</si>
  <si>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</si>
  <si>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</si>
  <si>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</si>
  <si>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</si>
  <si>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</si>
  <si>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</si>
  <si>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</si>
  <si>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</si>
  <si>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</si>
  <si>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</si>
  <si>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</si>
  <si>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</si>
  <si>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</si>
  <si>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</si>
  <si>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</si>
  <si>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</si>
  <si>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</si>
  <si>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</si>
  <si>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</si>
  <si>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</si>
  <si>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</si>
  <si>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</si>
  <si>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</si>
  <si>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</si>
  <si>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</si>
  <si>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</si>
  <si>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</si>
  <si>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</si>
  <si>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</si>
  <si>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</si>
  <si>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</si>
  <si>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</si>
  <si>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</si>
  <si>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</si>
  <si>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</si>
  <si>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</si>
  <si>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</si>
  <si>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</si>
  <si>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</si>
  <si>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</si>
  <si>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</si>
  <si>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</si>
  <si>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</si>
  <si>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</si>
  <si>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</si>
  <si>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</si>
  <si>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</si>
  <si>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</si>
  <si>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</si>
  <si>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</si>
  <si>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</si>
  <si>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</si>
  <si>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</si>
  <si>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</si>
  <si>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</si>
  <si>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</si>
  <si>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</si>
  <si>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</si>
  <si>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</si>
  <si>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</si>
  <si>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</si>
  <si>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</si>
  <si>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</si>
  <si>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</si>
  <si>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</si>
  <si>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</si>
  <si>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</si>
  <si>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</si>
  <si>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</si>
  <si>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</si>
  <si>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</si>
  <si>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</si>
  <si>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</si>
  <si>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</si>
  <si>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</si>
  <si>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Comisión Municipal del Deporte de Dolores Hidalgo, CIN
Estado Analítico del Ejercicio del Presupuesto de Egresos
Clasificación por Objeto del Gasto (Capítulo y Concepto)
Del 1 de Enero al 30 de Septiembre de 2023</t>
  </si>
  <si>
    <t>Comisión Municipal del Deporte de Dolores Hidalgo, CIN
Estado Analítico del Ejercicio del Presupuesto de Egresos
Clasificación Económica (por Tipo de Gasto)
Del 1 de Enero al 30 de Septiembre de 2023</t>
  </si>
  <si>
    <t>Comisión Municipal del Deporte de Dolores Hidalgo, CIN
Estado Analítico del Ejercicio del Presupuesto de Egresos
Clasificación Administrativa
Del 1 de Enero al 30 de Septiembre de 2023</t>
  </si>
  <si>
    <t>Comisión Municipal del Deporte de Dolores Hidalgo, CIN
Estado Analítico del Ejercicio del Presupuesto de Egresos
Clasificación Funcional (Finalidad y Función)
Del 1 de Enero al 30 de Septiembre de 2023</t>
  </si>
  <si>
    <t>31120M12F010000 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</si>
</sst>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 wrapText="1"/>
    </xf>
    <xf numFmtId="4" fontId="3" fillId="0" borderId="12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13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3" fillId="0" borderId="3" xfId="9" applyFont="1" applyBorder="1" applyAlignment="1">
      <alignment horizontal="center" vertical="center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3" fillId="0" borderId="12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9" xfId="0" applyFont="1" applyBorder="1" applyAlignment="1" applyProtection="1">
      <alignment horizontal="left"/>
      <protection locked="0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7" fillId="2" borderId="10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7" fillId="0" borderId="5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2"/>
    </xf>
    <xf numFmtId="0" fontId="3" fillId="0" borderId="5" xfId="0" applyFont="1" applyBorder="1" applyAlignment="1">
      <alignment horizontal="left" indent="2"/>
    </xf>
    <xf numFmtId="0" fontId="7" fillId="0" borderId="5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>
      <alignment horizontal="left"/>
    </xf>
    <xf numFmtId="165" fontId="3" fillId="0" borderId="14" xfId="16" applyFont="1" applyBorder="1" applyProtection="1">
      <protection locked="0"/>
    </xf>
    <xf numFmtId="165" fontId="3" fillId="0" borderId="13" xfId="16" applyFont="1" applyBorder="1" applyProtection="1">
      <protection locked="0"/>
    </xf>
    <xf numFmtId="165" fontId="7" fillId="0" borderId="13" xfId="16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3" fillId="0" borderId="4" xfId="0" applyFont="1" applyFill="1" applyBorder="1" applyAlignment="1" applyProtection="1">
      <alignment horizontal="left" indent="1"/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center" wrapText="1"/>
      <protection locked="0"/>
    </xf>
  </cellXfs>
  <cellStyles count="25">
    <cellStyle name="Euro" xfId="1"/>
    <cellStyle name="Millares" xfId="16" builtinId="3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tabSelected="1" topLeftCell="A7" workbookViewId="0">
      <selection activeCell="A79" sqref="A79:XFD8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67" t="s">
        <v>135</v>
      </c>
      <c r="B1" s="68"/>
      <c r="C1" s="68"/>
      <c r="D1" s="68"/>
      <c r="E1" s="68"/>
      <c r="F1" s="68"/>
      <c r="G1" s="69"/>
    </row>
    <row r="2" spans="1:7" x14ac:dyDescent="0.2">
      <c r="A2" s="22"/>
      <c r="B2" s="25" t="s">
        <v>0</v>
      </c>
      <c r="C2" s="26"/>
      <c r="D2" s="26"/>
      <c r="E2" s="26"/>
      <c r="F2" s="27"/>
      <c r="G2" s="70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71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9" t="s">
        <v>10</v>
      </c>
      <c r="B5" s="44">
        <f>SUM(B6:B12)</f>
        <v>1651258.4</v>
      </c>
      <c r="C5" s="44">
        <f>SUM(C6:C12)</f>
        <v>0</v>
      </c>
      <c r="D5" s="44">
        <f>B5+C5</f>
        <v>1651258.4</v>
      </c>
      <c r="E5" s="44">
        <f>SUM(E6:E12)</f>
        <v>998422.04</v>
      </c>
      <c r="F5" s="44">
        <f>SUM(F6:F12)</f>
        <v>998422.04</v>
      </c>
      <c r="G5" s="44">
        <f>D5-E5</f>
        <v>652836.35999999987</v>
      </c>
    </row>
    <row r="6" spans="1:7" x14ac:dyDescent="0.2">
      <c r="A6" s="36" t="s">
        <v>11</v>
      </c>
      <c r="B6" s="65">
        <v>1052660</v>
      </c>
      <c r="C6" s="65">
        <v>0</v>
      </c>
      <c r="D6" s="66">
        <f>+B6+C6</f>
        <v>1052660</v>
      </c>
      <c r="E6" s="65">
        <v>764967.76</v>
      </c>
      <c r="F6" s="65">
        <v>764967.76</v>
      </c>
      <c r="G6" s="66">
        <f>+D6-E6</f>
        <v>287692.24</v>
      </c>
    </row>
    <row r="7" spans="1:7" x14ac:dyDescent="0.2">
      <c r="A7" s="36" t="s">
        <v>12</v>
      </c>
      <c r="B7" s="65">
        <v>77015</v>
      </c>
      <c r="C7" s="65">
        <v>0</v>
      </c>
      <c r="D7" s="66">
        <f t="shared" ref="D7:D12" si="0">+B7+C7</f>
        <v>77015</v>
      </c>
      <c r="E7" s="65">
        <v>32705</v>
      </c>
      <c r="F7" s="65">
        <v>32705</v>
      </c>
      <c r="G7" s="66">
        <f t="shared" ref="G7:G12" si="1">+D7-E7</f>
        <v>44310</v>
      </c>
    </row>
    <row r="8" spans="1:7" x14ac:dyDescent="0.2">
      <c r="A8" s="36" t="s">
        <v>13</v>
      </c>
      <c r="B8" s="65">
        <v>174747</v>
      </c>
      <c r="C8" s="65">
        <v>0</v>
      </c>
      <c r="D8" s="66">
        <f t="shared" si="0"/>
        <v>174747</v>
      </c>
      <c r="E8" s="65">
        <v>30068.720000000001</v>
      </c>
      <c r="F8" s="65">
        <v>30068.720000000001</v>
      </c>
      <c r="G8" s="66">
        <f t="shared" si="1"/>
        <v>144678.28</v>
      </c>
    </row>
    <row r="9" spans="1:7" x14ac:dyDescent="0.2">
      <c r="A9" s="36" t="s">
        <v>14</v>
      </c>
      <c r="B9" s="65">
        <v>112476</v>
      </c>
      <c r="C9" s="65">
        <v>0</v>
      </c>
      <c r="D9" s="66">
        <f t="shared" si="0"/>
        <v>112476</v>
      </c>
      <c r="E9" s="65">
        <v>25636.55</v>
      </c>
      <c r="F9" s="65">
        <v>25636.55</v>
      </c>
      <c r="G9" s="66">
        <f t="shared" si="1"/>
        <v>86839.45</v>
      </c>
    </row>
    <row r="10" spans="1:7" x14ac:dyDescent="0.2">
      <c r="A10" s="36" t="s">
        <v>15</v>
      </c>
      <c r="B10" s="65">
        <v>233360.4</v>
      </c>
      <c r="C10" s="65">
        <v>0</v>
      </c>
      <c r="D10" s="66">
        <f t="shared" si="0"/>
        <v>233360.4</v>
      </c>
      <c r="E10" s="65">
        <v>145044.01</v>
      </c>
      <c r="F10" s="65">
        <v>145044.01</v>
      </c>
      <c r="G10" s="66">
        <f t="shared" si="1"/>
        <v>88316.389999999985</v>
      </c>
    </row>
    <row r="11" spans="1:7" x14ac:dyDescent="0.2">
      <c r="A11" s="36" t="s">
        <v>16</v>
      </c>
      <c r="B11" s="65">
        <v>1000</v>
      </c>
      <c r="C11" s="65">
        <v>0</v>
      </c>
      <c r="D11" s="66">
        <f t="shared" si="0"/>
        <v>1000</v>
      </c>
      <c r="E11" s="65">
        <v>0</v>
      </c>
      <c r="F11" s="65">
        <v>0</v>
      </c>
      <c r="G11" s="66">
        <f t="shared" si="1"/>
        <v>1000</v>
      </c>
    </row>
    <row r="12" spans="1:7" x14ac:dyDescent="0.2">
      <c r="A12" s="36" t="s">
        <v>17</v>
      </c>
      <c r="B12" s="65">
        <v>0</v>
      </c>
      <c r="C12" s="65">
        <v>0</v>
      </c>
      <c r="D12" s="66">
        <f t="shared" si="0"/>
        <v>0</v>
      </c>
      <c r="E12" s="65">
        <v>0</v>
      </c>
      <c r="F12" s="65">
        <v>0</v>
      </c>
      <c r="G12" s="66">
        <f t="shared" si="1"/>
        <v>0</v>
      </c>
    </row>
    <row r="13" spans="1:7" x14ac:dyDescent="0.2">
      <c r="A13" s="39" t="s">
        <v>132</v>
      </c>
      <c r="B13" s="43">
        <f>SUM(B14:B22)</f>
        <v>109860</v>
      </c>
      <c r="C13" s="43">
        <f>SUM(C14:C22)</f>
        <v>1976.2299999999998</v>
      </c>
      <c r="D13" s="43">
        <f>+B13+C13</f>
        <v>111836.23</v>
      </c>
      <c r="E13" s="43">
        <f t="shared" ref="E13:F13" si="2">SUM(E14:E22)</f>
        <v>37604.370000000003</v>
      </c>
      <c r="F13" s="43">
        <f t="shared" si="2"/>
        <v>37604.370000000003</v>
      </c>
      <c r="G13" s="43">
        <f>+D13-E13</f>
        <v>74231.859999999986</v>
      </c>
    </row>
    <row r="14" spans="1:7" x14ac:dyDescent="0.2">
      <c r="A14" s="36" t="s">
        <v>18</v>
      </c>
      <c r="B14" s="65">
        <v>21000</v>
      </c>
      <c r="C14" s="65">
        <v>3885</v>
      </c>
      <c r="D14" s="66">
        <f t="shared" ref="D14:D22" si="3">+B14+C14</f>
        <v>24885</v>
      </c>
      <c r="E14" s="65">
        <v>6007.26</v>
      </c>
      <c r="F14" s="65">
        <v>6007.26</v>
      </c>
      <c r="G14" s="66">
        <f t="shared" ref="G14:G22" si="4">+D14-E14</f>
        <v>18877.739999999998</v>
      </c>
    </row>
    <row r="15" spans="1:7" x14ac:dyDescent="0.2">
      <c r="A15" s="36" t="s">
        <v>19</v>
      </c>
      <c r="B15" s="65">
        <v>0</v>
      </c>
      <c r="C15" s="65">
        <v>0</v>
      </c>
      <c r="D15" s="66">
        <f t="shared" si="3"/>
        <v>0</v>
      </c>
      <c r="E15" s="65">
        <v>0</v>
      </c>
      <c r="F15" s="65">
        <v>0</v>
      </c>
      <c r="G15" s="66">
        <f t="shared" si="4"/>
        <v>0</v>
      </c>
    </row>
    <row r="16" spans="1:7" x14ac:dyDescent="0.2">
      <c r="A16" s="36" t="s">
        <v>20</v>
      </c>
      <c r="B16" s="65">
        <v>0</v>
      </c>
      <c r="C16" s="65">
        <v>0</v>
      </c>
      <c r="D16" s="66">
        <f t="shared" si="3"/>
        <v>0</v>
      </c>
      <c r="E16" s="65">
        <v>0</v>
      </c>
      <c r="F16" s="65">
        <v>0</v>
      </c>
      <c r="G16" s="66">
        <f t="shared" si="4"/>
        <v>0</v>
      </c>
    </row>
    <row r="17" spans="1:7" x14ac:dyDescent="0.2">
      <c r="A17" s="36" t="s">
        <v>21</v>
      </c>
      <c r="B17" s="65">
        <v>25000</v>
      </c>
      <c r="C17" s="65">
        <v>-3496.53</v>
      </c>
      <c r="D17" s="66">
        <f t="shared" si="3"/>
        <v>21503.47</v>
      </c>
      <c r="E17" s="65">
        <v>2183.0100000000002</v>
      </c>
      <c r="F17" s="65">
        <v>2183.0100000000002</v>
      </c>
      <c r="G17" s="66">
        <f t="shared" si="4"/>
        <v>19320.46</v>
      </c>
    </row>
    <row r="18" spans="1:7" x14ac:dyDescent="0.2">
      <c r="A18" s="36" t="s">
        <v>22</v>
      </c>
      <c r="B18" s="65">
        <v>0</v>
      </c>
      <c r="C18" s="65">
        <v>0</v>
      </c>
      <c r="D18" s="66">
        <f t="shared" si="3"/>
        <v>0</v>
      </c>
      <c r="E18" s="65">
        <v>0</v>
      </c>
      <c r="F18" s="65">
        <v>0</v>
      </c>
      <c r="G18" s="66">
        <f t="shared" si="4"/>
        <v>0</v>
      </c>
    </row>
    <row r="19" spans="1:7" x14ac:dyDescent="0.2">
      <c r="A19" s="36" t="s">
        <v>23</v>
      </c>
      <c r="B19" s="65">
        <v>27560</v>
      </c>
      <c r="C19" s="65">
        <v>0</v>
      </c>
      <c r="D19" s="66">
        <f t="shared" si="3"/>
        <v>27560</v>
      </c>
      <c r="E19" s="65">
        <v>15783.54</v>
      </c>
      <c r="F19" s="65">
        <v>15783.54</v>
      </c>
      <c r="G19" s="66">
        <f t="shared" si="4"/>
        <v>11776.46</v>
      </c>
    </row>
    <row r="20" spans="1:7" x14ac:dyDescent="0.2">
      <c r="A20" s="36" t="s">
        <v>24</v>
      </c>
      <c r="B20" s="65">
        <v>24000</v>
      </c>
      <c r="C20" s="65">
        <v>1177.76</v>
      </c>
      <c r="D20" s="66">
        <f t="shared" si="3"/>
        <v>25177.759999999998</v>
      </c>
      <c r="E20" s="65">
        <v>11177.76</v>
      </c>
      <c r="F20" s="65">
        <v>11177.76</v>
      </c>
      <c r="G20" s="66">
        <f t="shared" si="4"/>
        <v>13999.999999999998</v>
      </c>
    </row>
    <row r="21" spans="1:7" x14ac:dyDescent="0.2">
      <c r="A21" s="36" t="s">
        <v>25</v>
      </c>
      <c r="B21" s="65">
        <v>0</v>
      </c>
      <c r="C21" s="65">
        <v>0</v>
      </c>
      <c r="D21" s="66">
        <f t="shared" si="3"/>
        <v>0</v>
      </c>
      <c r="E21" s="65">
        <v>0</v>
      </c>
      <c r="F21" s="65">
        <v>0</v>
      </c>
      <c r="G21" s="66">
        <f t="shared" si="4"/>
        <v>0</v>
      </c>
    </row>
    <row r="22" spans="1:7" x14ac:dyDescent="0.2">
      <c r="A22" s="36" t="s">
        <v>26</v>
      </c>
      <c r="B22" s="65">
        <v>12300</v>
      </c>
      <c r="C22" s="65">
        <v>410</v>
      </c>
      <c r="D22" s="66">
        <f t="shared" si="3"/>
        <v>12710</v>
      </c>
      <c r="E22" s="65">
        <v>2452.8000000000002</v>
      </c>
      <c r="F22" s="65">
        <v>2452.8000000000002</v>
      </c>
      <c r="G22" s="66">
        <f t="shared" si="4"/>
        <v>10257.200000000001</v>
      </c>
    </row>
    <row r="23" spans="1:7" x14ac:dyDescent="0.2">
      <c r="A23" s="39" t="s">
        <v>27</v>
      </c>
      <c r="B23" s="43">
        <f>SUM(B24:B32)</f>
        <v>111345</v>
      </c>
      <c r="C23" s="43">
        <f>SUM(C24:C32)</f>
        <v>986023.77</v>
      </c>
      <c r="D23" s="43">
        <f>+B23+C23</f>
        <v>1097368.77</v>
      </c>
      <c r="E23" s="43">
        <f>SUM(E24:E32)</f>
        <v>1060230.8999999999</v>
      </c>
      <c r="F23" s="43">
        <f>SUM(F24:F32)</f>
        <v>1060230.8999999999</v>
      </c>
      <c r="G23" s="43">
        <f>+D23-E23</f>
        <v>37137.870000000112</v>
      </c>
    </row>
    <row r="24" spans="1:7" x14ac:dyDescent="0.2">
      <c r="A24" s="36" t="s">
        <v>28</v>
      </c>
      <c r="B24" s="65">
        <v>0</v>
      </c>
      <c r="C24" s="65">
        <v>0</v>
      </c>
      <c r="D24" s="66">
        <f t="shared" ref="D24:D32" si="5">+B24+C24</f>
        <v>0</v>
      </c>
      <c r="E24" s="65">
        <v>0</v>
      </c>
      <c r="F24" s="65">
        <v>0</v>
      </c>
      <c r="G24" s="66">
        <f t="shared" ref="G24:G32" si="6">+D24-E24</f>
        <v>0</v>
      </c>
    </row>
    <row r="25" spans="1:7" x14ac:dyDescent="0.2">
      <c r="A25" s="36" t="s">
        <v>29</v>
      </c>
      <c r="B25" s="65">
        <v>0</v>
      </c>
      <c r="C25" s="65">
        <v>0</v>
      </c>
      <c r="D25" s="66">
        <f t="shared" si="5"/>
        <v>0</v>
      </c>
      <c r="E25" s="65">
        <v>0</v>
      </c>
      <c r="F25" s="65">
        <v>0</v>
      </c>
      <c r="G25" s="66">
        <f t="shared" si="6"/>
        <v>0</v>
      </c>
    </row>
    <row r="26" spans="1:7" x14ac:dyDescent="0.2">
      <c r="A26" s="36" t="s">
        <v>30</v>
      </c>
      <c r="B26" s="65">
        <v>2000</v>
      </c>
      <c r="C26" s="65">
        <v>0</v>
      </c>
      <c r="D26" s="66">
        <f t="shared" si="5"/>
        <v>2000</v>
      </c>
      <c r="E26" s="65">
        <v>1464</v>
      </c>
      <c r="F26" s="65">
        <v>1464</v>
      </c>
      <c r="G26" s="66">
        <f t="shared" si="6"/>
        <v>536</v>
      </c>
    </row>
    <row r="27" spans="1:7" x14ac:dyDescent="0.2">
      <c r="A27" s="36" t="s">
        <v>31</v>
      </c>
      <c r="B27" s="65">
        <v>33721</v>
      </c>
      <c r="C27" s="65">
        <v>0</v>
      </c>
      <c r="D27" s="66">
        <f t="shared" si="5"/>
        <v>33721</v>
      </c>
      <c r="E27" s="65">
        <v>23270.36</v>
      </c>
      <c r="F27" s="65">
        <v>23270.36</v>
      </c>
      <c r="G27" s="66">
        <f t="shared" si="6"/>
        <v>10450.64</v>
      </c>
    </row>
    <row r="28" spans="1:7" x14ac:dyDescent="0.2">
      <c r="A28" s="36" t="s">
        <v>32</v>
      </c>
      <c r="B28" s="65">
        <v>25500</v>
      </c>
      <c r="C28" s="65">
        <v>-12000</v>
      </c>
      <c r="D28" s="66">
        <f t="shared" si="5"/>
        <v>13500</v>
      </c>
      <c r="E28" s="65">
        <v>1182.01</v>
      </c>
      <c r="F28" s="65">
        <v>1182.01</v>
      </c>
      <c r="G28" s="66">
        <f t="shared" si="6"/>
        <v>12317.99</v>
      </c>
    </row>
    <row r="29" spans="1:7" x14ac:dyDescent="0.2">
      <c r="A29" s="36" t="s">
        <v>33</v>
      </c>
      <c r="B29" s="65">
        <v>2000</v>
      </c>
      <c r="C29" s="65">
        <v>0</v>
      </c>
      <c r="D29" s="66">
        <f t="shared" si="5"/>
        <v>2000</v>
      </c>
      <c r="E29" s="65">
        <v>0</v>
      </c>
      <c r="F29" s="65">
        <v>0</v>
      </c>
      <c r="G29" s="66">
        <f t="shared" si="6"/>
        <v>2000</v>
      </c>
    </row>
    <row r="30" spans="1:7" x14ac:dyDescent="0.2">
      <c r="A30" s="36" t="s">
        <v>34</v>
      </c>
      <c r="B30" s="65">
        <v>2400</v>
      </c>
      <c r="C30" s="65">
        <v>-1703</v>
      </c>
      <c r="D30" s="66">
        <f t="shared" si="5"/>
        <v>697</v>
      </c>
      <c r="E30" s="65">
        <v>180</v>
      </c>
      <c r="F30" s="65">
        <v>180</v>
      </c>
      <c r="G30" s="66">
        <f t="shared" si="6"/>
        <v>517</v>
      </c>
    </row>
    <row r="31" spans="1:7" x14ac:dyDescent="0.2">
      <c r="A31" s="36" t="s">
        <v>35</v>
      </c>
      <c r="B31" s="65">
        <v>2000</v>
      </c>
      <c r="C31" s="65">
        <v>1003496.53</v>
      </c>
      <c r="D31" s="66">
        <f t="shared" si="5"/>
        <v>1005496.53</v>
      </c>
      <c r="E31" s="65">
        <v>1004242.53</v>
      </c>
      <c r="F31" s="65">
        <v>1004242.53</v>
      </c>
      <c r="G31" s="66">
        <f t="shared" si="6"/>
        <v>1254</v>
      </c>
    </row>
    <row r="32" spans="1:7" x14ac:dyDescent="0.2">
      <c r="A32" s="36" t="s">
        <v>36</v>
      </c>
      <c r="B32" s="65">
        <v>43724</v>
      </c>
      <c r="C32" s="65">
        <v>-3769.76</v>
      </c>
      <c r="D32" s="66">
        <f t="shared" si="5"/>
        <v>39954.239999999998</v>
      </c>
      <c r="E32" s="65">
        <v>29892</v>
      </c>
      <c r="F32" s="65">
        <v>29892</v>
      </c>
      <c r="G32" s="66">
        <f t="shared" si="6"/>
        <v>10062.239999999998</v>
      </c>
    </row>
    <row r="33" spans="1:7" x14ac:dyDescent="0.2">
      <c r="A33" s="39" t="s">
        <v>133</v>
      </c>
      <c r="B33" s="43">
        <f>SUM(B34:B42)</f>
        <v>215536.6</v>
      </c>
      <c r="C33" s="43">
        <f>SUM(C34:C42)</f>
        <v>393043.20000000001</v>
      </c>
      <c r="D33" s="43">
        <f>+B33+C33</f>
        <v>608579.80000000005</v>
      </c>
      <c r="E33" s="43">
        <f>SUM(E34:E42)</f>
        <v>367831.16</v>
      </c>
      <c r="F33" s="43">
        <f>SUM(F34:F42)</f>
        <v>367831.16</v>
      </c>
      <c r="G33" s="43">
        <f>+D33-E33</f>
        <v>240748.64000000007</v>
      </c>
    </row>
    <row r="34" spans="1:7" x14ac:dyDescent="0.2">
      <c r="A34" s="36" t="s">
        <v>37</v>
      </c>
      <c r="B34" s="65">
        <v>0</v>
      </c>
      <c r="C34" s="65">
        <v>0</v>
      </c>
      <c r="D34" s="66">
        <f t="shared" ref="D34:D42" si="7">+B34+C34</f>
        <v>0</v>
      </c>
      <c r="E34" s="65">
        <v>0</v>
      </c>
      <c r="F34" s="65">
        <v>0</v>
      </c>
      <c r="G34" s="66">
        <f t="shared" ref="G34:G42" si="8">+D34-E34</f>
        <v>0</v>
      </c>
    </row>
    <row r="35" spans="1:7" x14ac:dyDescent="0.2">
      <c r="A35" s="36" t="s">
        <v>38</v>
      </c>
      <c r="B35" s="65">
        <v>0</v>
      </c>
      <c r="C35" s="65">
        <v>0</v>
      </c>
      <c r="D35" s="66">
        <f t="shared" si="7"/>
        <v>0</v>
      </c>
      <c r="E35" s="65">
        <v>0</v>
      </c>
      <c r="F35" s="65">
        <v>0</v>
      </c>
      <c r="G35" s="66">
        <f t="shared" si="8"/>
        <v>0</v>
      </c>
    </row>
    <row r="36" spans="1:7" x14ac:dyDescent="0.2">
      <c r="A36" s="36" t="s">
        <v>39</v>
      </c>
      <c r="B36" s="65">
        <v>1</v>
      </c>
      <c r="C36" s="65">
        <v>0</v>
      </c>
      <c r="D36" s="66">
        <f t="shared" si="7"/>
        <v>1</v>
      </c>
      <c r="E36" s="65">
        <v>0</v>
      </c>
      <c r="F36" s="65">
        <v>0</v>
      </c>
      <c r="G36" s="66">
        <f t="shared" si="8"/>
        <v>1</v>
      </c>
    </row>
    <row r="37" spans="1:7" x14ac:dyDescent="0.2">
      <c r="A37" s="36" t="s">
        <v>40</v>
      </c>
      <c r="B37" s="65">
        <v>215535.6</v>
      </c>
      <c r="C37" s="65">
        <v>393043.20000000001</v>
      </c>
      <c r="D37" s="66">
        <f t="shared" si="7"/>
        <v>608578.80000000005</v>
      </c>
      <c r="E37" s="65">
        <v>367831.16</v>
      </c>
      <c r="F37" s="65">
        <v>367831.16</v>
      </c>
      <c r="G37" s="66">
        <f t="shared" si="8"/>
        <v>240747.64000000007</v>
      </c>
    </row>
    <row r="38" spans="1:7" x14ac:dyDescent="0.2">
      <c r="A38" s="36" t="s">
        <v>41</v>
      </c>
      <c r="B38" s="65">
        <v>0</v>
      </c>
      <c r="C38" s="65">
        <v>0</v>
      </c>
      <c r="D38" s="66">
        <f t="shared" si="7"/>
        <v>0</v>
      </c>
      <c r="E38" s="65">
        <v>0</v>
      </c>
      <c r="F38" s="65">
        <v>0</v>
      </c>
      <c r="G38" s="66">
        <f t="shared" si="8"/>
        <v>0</v>
      </c>
    </row>
    <row r="39" spans="1:7" x14ac:dyDescent="0.2">
      <c r="A39" s="36" t="s">
        <v>42</v>
      </c>
      <c r="B39" s="65">
        <v>0</v>
      </c>
      <c r="C39" s="65">
        <v>0</v>
      </c>
      <c r="D39" s="66">
        <f t="shared" si="7"/>
        <v>0</v>
      </c>
      <c r="E39" s="65">
        <v>0</v>
      </c>
      <c r="F39" s="65">
        <v>0</v>
      </c>
      <c r="G39" s="66">
        <f t="shared" si="8"/>
        <v>0</v>
      </c>
    </row>
    <row r="40" spans="1:7" x14ac:dyDescent="0.2">
      <c r="A40" s="36" t="s">
        <v>43</v>
      </c>
      <c r="B40" s="65">
        <v>0</v>
      </c>
      <c r="C40" s="65">
        <v>0</v>
      </c>
      <c r="D40" s="66">
        <f t="shared" si="7"/>
        <v>0</v>
      </c>
      <c r="E40" s="65">
        <v>0</v>
      </c>
      <c r="F40" s="65">
        <v>0</v>
      </c>
      <c r="G40" s="66">
        <f t="shared" si="8"/>
        <v>0</v>
      </c>
    </row>
    <row r="41" spans="1:7" x14ac:dyDescent="0.2">
      <c r="A41" s="36" t="s">
        <v>44</v>
      </c>
      <c r="B41" s="65">
        <v>0</v>
      </c>
      <c r="C41" s="65">
        <v>0</v>
      </c>
      <c r="D41" s="66">
        <f t="shared" si="7"/>
        <v>0</v>
      </c>
      <c r="E41" s="65">
        <v>0</v>
      </c>
      <c r="F41" s="65">
        <v>0</v>
      </c>
      <c r="G41" s="66">
        <f t="shared" si="8"/>
        <v>0</v>
      </c>
    </row>
    <row r="42" spans="1:7" x14ac:dyDescent="0.2">
      <c r="A42" s="36" t="s">
        <v>45</v>
      </c>
      <c r="B42" s="65">
        <v>0</v>
      </c>
      <c r="C42" s="65">
        <v>0</v>
      </c>
      <c r="D42" s="66">
        <f t="shared" si="7"/>
        <v>0</v>
      </c>
      <c r="E42" s="65">
        <v>0</v>
      </c>
      <c r="F42" s="65">
        <v>0</v>
      </c>
      <c r="G42" s="66">
        <f t="shared" si="8"/>
        <v>0</v>
      </c>
    </row>
    <row r="43" spans="1:7" x14ac:dyDescent="0.2">
      <c r="A43" s="39" t="s">
        <v>134</v>
      </c>
      <c r="B43" s="43">
        <f>SUM(B44:B52)</f>
        <v>7000</v>
      </c>
      <c r="C43" s="43">
        <f>SUM(C44:C52)</f>
        <v>0</v>
      </c>
      <c r="D43" s="43">
        <f>+B43+C43</f>
        <v>7000</v>
      </c>
      <c r="E43" s="43">
        <f>SUM(E44:E52)</f>
        <v>0</v>
      </c>
      <c r="F43" s="43">
        <f>SUM(F44:F52)</f>
        <v>0</v>
      </c>
      <c r="G43" s="43">
        <f>+D43-E43</f>
        <v>7000</v>
      </c>
    </row>
    <row r="44" spans="1:7" x14ac:dyDescent="0.2">
      <c r="A44" s="36" t="s">
        <v>46</v>
      </c>
      <c r="B44" s="65">
        <v>7000</v>
      </c>
      <c r="C44" s="65">
        <v>0</v>
      </c>
      <c r="D44" s="66">
        <f t="shared" ref="D44:D52" si="9">+B44+C44</f>
        <v>7000</v>
      </c>
      <c r="E44" s="65">
        <v>0</v>
      </c>
      <c r="F44" s="65">
        <v>0</v>
      </c>
      <c r="G44" s="66">
        <f t="shared" ref="G44:G52" si="10">+D44-E44</f>
        <v>7000</v>
      </c>
    </row>
    <row r="45" spans="1:7" x14ac:dyDescent="0.2">
      <c r="A45" s="36" t="s">
        <v>47</v>
      </c>
      <c r="B45" s="65">
        <v>0</v>
      </c>
      <c r="C45" s="65">
        <v>0</v>
      </c>
      <c r="D45" s="66">
        <f t="shared" si="9"/>
        <v>0</v>
      </c>
      <c r="E45" s="65">
        <v>0</v>
      </c>
      <c r="F45" s="65">
        <v>0</v>
      </c>
      <c r="G45" s="66">
        <f t="shared" si="10"/>
        <v>0</v>
      </c>
    </row>
    <row r="46" spans="1:7" x14ac:dyDescent="0.2">
      <c r="A46" s="36" t="s">
        <v>48</v>
      </c>
      <c r="B46" s="65">
        <v>0</v>
      </c>
      <c r="C46" s="65">
        <v>0</v>
      </c>
      <c r="D46" s="66">
        <f t="shared" si="9"/>
        <v>0</v>
      </c>
      <c r="E46" s="65">
        <v>0</v>
      </c>
      <c r="F46" s="65">
        <v>0</v>
      </c>
      <c r="G46" s="66">
        <f t="shared" si="10"/>
        <v>0</v>
      </c>
    </row>
    <row r="47" spans="1:7" x14ac:dyDescent="0.2">
      <c r="A47" s="36" t="s">
        <v>49</v>
      </c>
      <c r="B47" s="65">
        <v>0</v>
      </c>
      <c r="C47" s="65">
        <v>0</v>
      </c>
      <c r="D47" s="66">
        <f t="shared" si="9"/>
        <v>0</v>
      </c>
      <c r="E47" s="65">
        <v>0</v>
      </c>
      <c r="F47" s="65">
        <v>0</v>
      </c>
      <c r="G47" s="66">
        <f t="shared" si="10"/>
        <v>0</v>
      </c>
    </row>
    <row r="48" spans="1:7" x14ac:dyDescent="0.2">
      <c r="A48" s="36" t="s">
        <v>50</v>
      </c>
      <c r="B48" s="65">
        <v>0</v>
      </c>
      <c r="C48" s="65">
        <v>0</v>
      </c>
      <c r="D48" s="66">
        <f t="shared" si="9"/>
        <v>0</v>
      </c>
      <c r="E48" s="65">
        <v>0</v>
      </c>
      <c r="F48" s="65">
        <v>0</v>
      </c>
      <c r="G48" s="66">
        <f t="shared" si="10"/>
        <v>0</v>
      </c>
    </row>
    <row r="49" spans="1:7" x14ac:dyDescent="0.2">
      <c r="A49" s="36" t="s">
        <v>51</v>
      </c>
      <c r="B49" s="65">
        <v>0</v>
      </c>
      <c r="C49" s="65">
        <v>0</v>
      </c>
      <c r="D49" s="66">
        <f t="shared" si="9"/>
        <v>0</v>
      </c>
      <c r="E49" s="65">
        <v>0</v>
      </c>
      <c r="F49" s="65">
        <v>0</v>
      </c>
      <c r="G49" s="66">
        <f t="shared" si="10"/>
        <v>0</v>
      </c>
    </row>
    <row r="50" spans="1:7" x14ac:dyDescent="0.2">
      <c r="A50" s="36" t="s">
        <v>52</v>
      </c>
      <c r="B50" s="65">
        <v>0</v>
      </c>
      <c r="C50" s="65">
        <v>0</v>
      </c>
      <c r="D50" s="66">
        <f t="shared" si="9"/>
        <v>0</v>
      </c>
      <c r="E50" s="65">
        <v>0</v>
      </c>
      <c r="F50" s="65">
        <v>0</v>
      </c>
      <c r="G50" s="66">
        <f t="shared" si="10"/>
        <v>0</v>
      </c>
    </row>
    <row r="51" spans="1:7" x14ac:dyDescent="0.2">
      <c r="A51" s="36" t="s">
        <v>53</v>
      </c>
      <c r="B51" s="65">
        <v>0</v>
      </c>
      <c r="C51" s="65">
        <v>0</v>
      </c>
      <c r="D51" s="66">
        <f t="shared" si="9"/>
        <v>0</v>
      </c>
      <c r="E51" s="65">
        <v>0</v>
      </c>
      <c r="F51" s="65">
        <v>0</v>
      </c>
      <c r="G51" s="66">
        <f t="shared" si="10"/>
        <v>0</v>
      </c>
    </row>
    <row r="52" spans="1:7" x14ac:dyDescent="0.2">
      <c r="A52" s="36" t="s">
        <v>54</v>
      </c>
      <c r="B52" s="65">
        <v>0</v>
      </c>
      <c r="C52" s="65">
        <v>0</v>
      </c>
      <c r="D52" s="66">
        <f t="shared" si="9"/>
        <v>0</v>
      </c>
      <c r="E52" s="65">
        <v>0</v>
      </c>
      <c r="F52" s="65">
        <v>0</v>
      </c>
      <c r="G52" s="66">
        <f t="shared" si="10"/>
        <v>0</v>
      </c>
    </row>
    <row r="53" spans="1:7" x14ac:dyDescent="0.2">
      <c r="A53" s="39" t="s">
        <v>55</v>
      </c>
      <c r="B53" s="43">
        <f>SUM(B54:B56)</f>
        <v>0</v>
      </c>
      <c r="C53" s="43">
        <f>SUM(C54:C56)</f>
        <v>0</v>
      </c>
      <c r="D53" s="43">
        <f>+B53+C53</f>
        <v>0</v>
      </c>
      <c r="E53" s="43">
        <f>SUM(E54:E56)</f>
        <v>0</v>
      </c>
      <c r="F53" s="43">
        <f>SUM(F54:F56)</f>
        <v>0</v>
      </c>
      <c r="G53" s="43">
        <f>+D53-E53</f>
        <v>0</v>
      </c>
    </row>
    <row r="54" spans="1:7" x14ac:dyDescent="0.2">
      <c r="A54" s="36" t="s">
        <v>56</v>
      </c>
      <c r="B54" s="65">
        <v>0</v>
      </c>
      <c r="C54" s="65">
        <v>0</v>
      </c>
      <c r="D54" s="66">
        <f t="shared" ref="D54:D56" si="11">+B54+C54</f>
        <v>0</v>
      </c>
      <c r="E54" s="65">
        <v>0</v>
      </c>
      <c r="F54" s="65">
        <v>0</v>
      </c>
      <c r="G54" s="66">
        <f t="shared" ref="G54:G55" si="12">+D54-E54</f>
        <v>0</v>
      </c>
    </row>
    <row r="55" spans="1:7" x14ac:dyDescent="0.2">
      <c r="A55" s="36" t="s">
        <v>57</v>
      </c>
      <c r="B55" s="65">
        <v>0</v>
      </c>
      <c r="C55" s="65">
        <v>0</v>
      </c>
      <c r="D55" s="66">
        <f t="shared" si="11"/>
        <v>0</v>
      </c>
      <c r="E55" s="65">
        <v>0</v>
      </c>
      <c r="F55" s="65">
        <v>0</v>
      </c>
      <c r="G55" s="66">
        <f t="shared" si="12"/>
        <v>0</v>
      </c>
    </row>
    <row r="56" spans="1:7" x14ac:dyDescent="0.2">
      <c r="A56" s="36" t="s">
        <v>58</v>
      </c>
      <c r="B56" s="65">
        <v>0</v>
      </c>
      <c r="C56" s="65">
        <v>0</v>
      </c>
      <c r="D56" s="66">
        <f t="shared" si="11"/>
        <v>0</v>
      </c>
      <c r="E56" s="65">
        <v>0</v>
      </c>
      <c r="F56" s="65">
        <v>0</v>
      </c>
      <c r="G56" s="66">
        <f>+D56-E56</f>
        <v>0</v>
      </c>
    </row>
    <row r="57" spans="1:7" x14ac:dyDescent="0.2">
      <c r="A57" s="39" t="s">
        <v>130</v>
      </c>
      <c r="B57" s="43">
        <f>SUM(B58:B64)</f>
        <v>0</v>
      </c>
      <c r="C57" s="43">
        <f>SUM(C58:C64)</f>
        <v>0</v>
      </c>
      <c r="D57" s="43">
        <f>+B57+C57</f>
        <v>0</v>
      </c>
      <c r="E57" s="43">
        <f>SUM(E58:E64)</f>
        <v>0</v>
      </c>
      <c r="F57" s="43">
        <f>SUM(F58:F64)</f>
        <v>0</v>
      </c>
      <c r="G57" s="43">
        <f>+D57-E57</f>
        <v>0</v>
      </c>
    </row>
    <row r="58" spans="1:7" x14ac:dyDescent="0.2">
      <c r="A58" s="36" t="s">
        <v>59</v>
      </c>
      <c r="B58" s="65">
        <v>0</v>
      </c>
      <c r="C58" s="65">
        <v>0</v>
      </c>
      <c r="D58" s="66">
        <f t="shared" ref="D58:D64" si="13">+B58+C58</f>
        <v>0</v>
      </c>
      <c r="E58" s="65">
        <v>0</v>
      </c>
      <c r="F58" s="65">
        <v>0</v>
      </c>
      <c r="G58" s="66">
        <f t="shared" ref="G58:G64" si="14">+D58-E58</f>
        <v>0</v>
      </c>
    </row>
    <row r="59" spans="1:7" x14ac:dyDescent="0.2">
      <c r="A59" s="36" t="s">
        <v>60</v>
      </c>
      <c r="B59" s="65">
        <v>0</v>
      </c>
      <c r="C59" s="65">
        <v>0</v>
      </c>
      <c r="D59" s="66">
        <f t="shared" si="13"/>
        <v>0</v>
      </c>
      <c r="E59" s="65">
        <v>0</v>
      </c>
      <c r="F59" s="65">
        <v>0</v>
      </c>
      <c r="G59" s="66">
        <f t="shared" si="14"/>
        <v>0</v>
      </c>
    </row>
    <row r="60" spans="1:7" x14ac:dyDescent="0.2">
      <c r="A60" s="36" t="s">
        <v>61</v>
      </c>
      <c r="B60" s="65">
        <v>0</v>
      </c>
      <c r="C60" s="65">
        <v>0</v>
      </c>
      <c r="D60" s="66">
        <f t="shared" si="13"/>
        <v>0</v>
      </c>
      <c r="E60" s="65">
        <v>0</v>
      </c>
      <c r="F60" s="65">
        <v>0</v>
      </c>
      <c r="G60" s="66">
        <f t="shared" si="14"/>
        <v>0</v>
      </c>
    </row>
    <row r="61" spans="1:7" x14ac:dyDescent="0.2">
      <c r="A61" s="36" t="s">
        <v>62</v>
      </c>
      <c r="B61" s="65">
        <v>0</v>
      </c>
      <c r="C61" s="65">
        <v>0</v>
      </c>
      <c r="D61" s="66">
        <f t="shared" si="13"/>
        <v>0</v>
      </c>
      <c r="E61" s="65">
        <v>0</v>
      </c>
      <c r="F61" s="65">
        <v>0</v>
      </c>
      <c r="G61" s="66">
        <f t="shared" si="14"/>
        <v>0</v>
      </c>
    </row>
    <row r="62" spans="1:7" x14ac:dyDescent="0.2">
      <c r="A62" s="36" t="s">
        <v>63</v>
      </c>
      <c r="B62" s="65">
        <v>0</v>
      </c>
      <c r="C62" s="65">
        <v>0</v>
      </c>
      <c r="D62" s="66">
        <f t="shared" si="13"/>
        <v>0</v>
      </c>
      <c r="E62" s="65">
        <v>0</v>
      </c>
      <c r="F62" s="65">
        <v>0</v>
      </c>
      <c r="G62" s="66">
        <f t="shared" si="14"/>
        <v>0</v>
      </c>
    </row>
    <row r="63" spans="1:7" x14ac:dyDescent="0.2">
      <c r="A63" s="36" t="s">
        <v>64</v>
      </c>
      <c r="B63" s="65">
        <v>0</v>
      </c>
      <c r="C63" s="65">
        <v>0</v>
      </c>
      <c r="D63" s="66">
        <f t="shared" si="13"/>
        <v>0</v>
      </c>
      <c r="E63" s="65">
        <v>0</v>
      </c>
      <c r="F63" s="65">
        <v>0</v>
      </c>
      <c r="G63" s="66">
        <f t="shared" si="14"/>
        <v>0</v>
      </c>
    </row>
    <row r="64" spans="1:7" x14ac:dyDescent="0.2">
      <c r="A64" s="36" t="s">
        <v>65</v>
      </c>
      <c r="B64" s="65">
        <v>0</v>
      </c>
      <c r="C64" s="65">
        <v>0</v>
      </c>
      <c r="D64" s="66">
        <f t="shared" si="13"/>
        <v>0</v>
      </c>
      <c r="E64" s="65">
        <v>0</v>
      </c>
      <c r="F64" s="65">
        <v>0</v>
      </c>
      <c r="G64" s="66">
        <f t="shared" si="14"/>
        <v>0</v>
      </c>
    </row>
    <row r="65" spans="1:7" x14ac:dyDescent="0.2">
      <c r="A65" s="39" t="s">
        <v>131</v>
      </c>
      <c r="B65" s="43">
        <f>SUM(B66:B68)</f>
        <v>0</v>
      </c>
      <c r="C65" s="43">
        <f>SUM(C66:C68)</f>
        <v>0</v>
      </c>
      <c r="D65" s="43">
        <f>+B65+C65</f>
        <v>0</v>
      </c>
      <c r="E65" s="43">
        <f>SUM(E66:E68)</f>
        <v>0</v>
      </c>
      <c r="F65" s="43">
        <f>SUM(F66:F68)</f>
        <v>0</v>
      </c>
      <c r="G65" s="43">
        <f>+D65-E65</f>
        <v>0</v>
      </c>
    </row>
    <row r="66" spans="1:7" x14ac:dyDescent="0.2">
      <c r="A66" s="36" t="s">
        <v>66</v>
      </c>
      <c r="B66" s="65">
        <v>0</v>
      </c>
      <c r="C66" s="65">
        <v>0</v>
      </c>
      <c r="D66" s="66">
        <f t="shared" ref="D66:D68" si="15">+B66+C66</f>
        <v>0</v>
      </c>
      <c r="E66" s="65">
        <v>0</v>
      </c>
      <c r="F66" s="65">
        <v>0</v>
      </c>
      <c r="G66" s="66">
        <f t="shared" ref="G66:G68" si="16">+D66-E66</f>
        <v>0</v>
      </c>
    </row>
    <row r="67" spans="1:7" x14ac:dyDescent="0.2">
      <c r="A67" s="36" t="s">
        <v>67</v>
      </c>
      <c r="B67" s="65">
        <v>0</v>
      </c>
      <c r="C67" s="65">
        <v>0</v>
      </c>
      <c r="D67" s="66">
        <f t="shared" si="15"/>
        <v>0</v>
      </c>
      <c r="E67" s="65">
        <v>0</v>
      </c>
      <c r="F67" s="65">
        <v>0</v>
      </c>
      <c r="G67" s="66">
        <f t="shared" si="16"/>
        <v>0</v>
      </c>
    </row>
    <row r="68" spans="1:7" x14ac:dyDescent="0.2">
      <c r="A68" s="36" t="s">
        <v>68</v>
      </c>
      <c r="B68" s="65">
        <v>0</v>
      </c>
      <c r="C68" s="65">
        <v>0</v>
      </c>
      <c r="D68" s="66">
        <f t="shared" si="15"/>
        <v>0</v>
      </c>
      <c r="E68" s="65">
        <v>0</v>
      </c>
      <c r="F68" s="65">
        <v>0</v>
      </c>
      <c r="G68" s="66">
        <f t="shared" si="16"/>
        <v>0</v>
      </c>
    </row>
    <row r="69" spans="1:7" x14ac:dyDescent="0.2">
      <c r="A69" s="39" t="s">
        <v>69</v>
      </c>
      <c r="B69" s="43">
        <f>SUM(B70:B76)</f>
        <v>0</v>
      </c>
      <c r="C69" s="43">
        <f>SUM(C70:C76)</f>
        <v>0</v>
      </c>
      <c r="D69" s="43">
        <f>+B69+C69</f>
        <v>0</v>
      </c>
      <c r="E69" s="43">
        <f>SUM(E70:E76)</f>
        <v>0</v>
      </c>
      <c r="F69" s="43">
        <f>SUM(F70:F76)</f>
        <v>0</v>
      </c>
      <c r="G69" s="43">
        <f>D69-E69</f>
        <v>0</v>
      </c>
    </row>
    <row r="70" spans="1:7" x14ac:dyDescent="0.2">
      <c r="A70" s="36" t="s">
        <v>70</v>
      </c>
      <c r="B70" s="65">
        <v>0</v>
      </c>
      <c r="C70" s="65">
        <v>0</v>
      </c>
      <c r="D70" s="66">
        <f t="shared" ref="D70:D75" si="17">+B70+C70</f>
        <v>0</v>
      </c>
      <c r="E70" s="65">
        <v>0</v>
      </c>
      <c r="F70" s="65">
        <v>0</v>
      </c>
      <c r="G70" s="66">
        <f t="shared" ref="G70:G75" si="18">+D70-E70</f>
        <v>0</v>
      </c>
    </row>
    <row r="71" spans="1:7" x14ac:dyDescent="0.2">
      <c r="A71" s="36" t="s">
        <v>71</v>
      </c>
      <c r="B71" s="65">
        <v>0</v>
      </c>
      <c r="C71" s="65">
        <v>0</v>
      </c>
      <c r="D71" s="66">
        <f t="shared" si="17"/>
        <v>0</v>
      </c>
      <c r="E71" s="65">
        <v>0</v>
      </c>
      <c r="F71" s="65">
        <v>0</v>
      </c>
      <c r="G71" s="66">
        <f t="shared" si="18"/>
        <v>0</v>
      </c>
    </row>
    <row r="72" spans="1:7" x14ac:dyDescent="0.2">
      <c r="A72" s="36" t="s">
        <v>72</v>
      </c>
      <c r="B72" s="65">
        <v>0</v>
      </c>
      <c r="C72" s="65">
        <v>0</v>
      </c>
      <c r="D72" s="66">
        <f t="shared" si="17"/>
        <v>0</v>
      </c>
      <c r="E72" s="65">
        <v>0</v>
      </c>
      <c r="F72" s="65">
        <v>0</v>
      </c>
      <c r="G72" s="66">
        <f t="shared" si="18"/>
        <v>0</v>
      </c>
    </row>
    <row r="73" spans="1:7" x14ac:dyDescent="0.2">
      <c r="A73" s="36" t="s">
        <v>73</v>
      </c>
      <c r="B73" s="65">
        <v>0</v>
      </c>
      <c r="C73" s="65">
        <v>0</v>
      </c>
      <c r="D73" s="66">
        <f t="shared" si="17"/>
        <v>0</v>
      </c>
      <c r="E73" s="65">
        <v>0</v>
      </c>
      <c r="F73" s="65">
        <v>0</v>
      </c>
      <c r="G73" s="66">
        <f t="shared" si="18"/>
        <v>0</v>
      </c>
    </row>
    <row r="74" spans="1:7" x14ac:dyDescent="0.2">
      <c r="A74" s="36" t="s">
        <v>74</v>
      </c>
      <c r="B74" s="65">
        <v>0</v>
      </c>
      <c r="C74" s="65">
        <v>0</v>
      </c>
      <c r="D74" s="66">
        <f t="shared" si="17"/>
        <v>0</v>
      </c>
      <c r="E74" s="65">
        <v>0</v>
      </c>
      <c r="F74" s="65">
        <v>0</v>
      </c>
      <c r="G74" s="66">
        <f t="shared" si="18"/>
        <v>0</v>
      </c>
    </row>
    <row r="75" spans="1:7" x14ac:dyDescent="0.2">
      <c r="A75" s="36" t="s">
        <v>75</v>
      </c>
      <c r="B75" s="65">
        <v>0</v>
      </c>
      <c r="C75" s="65">
        <v>0</v>
      </c>
      <c r="D75" s="66">
        <f t="shared" si="17"/>
        <v>0</v>
      </c>
      <c r="E75" s="65">
        <v>0</v>
      </c>
      <c r="F75" s="65">
        <v>0</v>
      </c>
      <c r="G75" s="66">
        <f t="shared" si="18"/>
        <v>0</v>
      </c>
    </row>
    <row r="76" spans="1:7" x14ac:dyDescent="0.2">
      <c r="A76" s="37" t="s">
        <v>76</v>
      </c>
      <c r="B76" s="45">
        <v>0</v>
      </c>
      <c r="C76" s="45">
        <v>0</v>
      </c>
      <c r="D76" s="7">
        <f>+B76+C76</f>
        <v>0</v>
      </c>
      <c r="E76" s="45">
        <v>0</v>
      </c>
      <c r="F76" s="45">
        <v>0</v>
      </c>
      <c r="G76" s="7">
        <f>+D76-E76</f>
        <v>0</v>
      </c>
    </row>
    <row r="77" spans="1:7" x14ac:dyDescent="0.2">
      <c r="A77" s="38" t="s">
        <v>77</v>
      </c>
      <c r="B77" s="8">
        <f>+B5+B13+B23+B33+B43+B53+B57+B65+B69</f>
        <v>2095000</v>
      </c>
      <c r="C77" s="8">
        <f>+C5+C13+C23+C33+C43+C53+C57+C65+C69</f>
        <v>1381043.2</v>
      </c>
      <c r="D77" s="8">
        <f>+B77+C77</f>
        <v>3476043.2</v>
      </c>
      <c r="E77" s="8">
        <f>+E5+E13+E23+E33+E43+E53+E57+E65+E69</f>
        <v>2464088.4700000002</v>
      </c>
      <c r="F77" s="8">
        <f>+F5+F13+F23+F33+F43+F53+F57+F65+F69</f>
        <v>2464088.4700000002</v>
      </c>
      <c r="G77" s="8">
        <f>+D77-E77</f>
        <v>1011954.73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workbookViewId="0">
      <selection activeCell="A18" sqref="A18:XFD19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67" t="s">
        <v>136</v>
      </c>
      <c r="B1" s="68"/>
      <c r="C1" s="68"/>
      <c r="D1" s="68"/>
      <c r="E1" s="68"/>
      <c r="F1" s="68"/>
      <c r="G1" s="69"/>
    </row>
    <row r="2" spans="1:7" x14ac:dyDescent="0.2">
      <c r="A2" s="22"/>
      <c r="B2" s="25" t="s">
        <v>0</v>
      </c>
      <c r="C2" s="26"/>
      <c r="D2" s="26"/>
      <c r="E2" s="26"/>
      <c r="F2" s="27"/>
      <c r="G2" s="70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71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3"/>
      <c r="B5" s="9"/>
      <c r="C5" s="9"/>
      <c r="D5" s="9"/>
      <c r="E5" s="9"/>
      <c r="F5" s="9"/>
      <c r="G5" s="9"/>
    </row>
    <row r="6" spans="1:7" x14ac:dyDescent="0.2">
      <c r="A6" s="33" t="s">
        <v>78</v>
      </c>
      <c r="B6" s="46">
        <v>2088000</v>
      </c>
      <c r="C6" s="46">
        <v>1381043.2</v>
      </c>
      <c r="D6" s="40">
        <f>B6+C6</f>
        <v>3469043.2</v>
      </c>
      <c r="E6" s="51">
        <v>2464088.4700000002</v>
      </c>
      <c r="F6" s="51">
        <v>2464088.4700000002</v>
      </c>
      <c r="G6" s="40">
        <f>+D6-E6</f>
        <v>1004954.73</v>
      </c>
    </row>
    <row r="7" spans="1:7" x14ac:dyDescent="0.2">
      <c r="A7" s="33"/>
      <c r="B7" s="40"/>
      <c r="C7" s="40"/>
      <c r="D7" s="40"/>
      <c r="E7" s="40"/>
      <c r="F7" s="40"/>
      <c r="G7" s="40"/>
    </row>
    <row r="8" spans="1:7" x14ac:dyDescent="0.2">
      <c r="A8" s="33" t="s">
        <v>79</v>
      </c>
      <c r="B8" s="47">
        <v>7000</v>
      </c>
      <c r="C8" s="47">
        <v>0</v>
      </c>
      <c r="D8" s="40">
        <f>B8+C8</f>
        <v>7000</v>
      </c>
      <c r="E8" s="52">
        <v>0</v>
      </c>
      <c r="F8" s="52">
        <v>0</v>
      </c>
      <c r="G8" s="40">
        <f>+D8-E8</f>
        <v>7000</v>
      </c>
    </row>
    <row r="9" spans="1:7" x14ac:dyDescent="0.2">
      <c r="A9" s="33"/>
      <c r="B9" s="40"/>
      <c r="C9" s="40"/>
      <c r="D9" s="40"/>
      <c r="E9" s="40"/>
      <c r="F9" s="40"/>
      <c r="G9" s="40"/>
    </row>
    <row r="10" spans="1:7" x14ac:dyDescent="0.2">
      <c r="A10" s="33" t="s">
        <v>80</v>
      </c>
      <c r="B10" s="48">
        <v>0</v>
      </c>
      <c r="C10" s="48">
        <v>0</v>
      </c>
      <c r="D10" s="40">
        <f>B10+C10</f>
        <v>0</v>
      </c>
      <c r="E10" s="53">
        <v>0</v>
      </c>
      <c r="F10" s="53">
        <v>0</v>
      </c>
      <c r="G10" s="40">
        <f>+D10-E10</f>
        <v>0</v>
      </c>
    </row>
    <row r="11" spans="1:7" x14ac:dyDescent="0.2">
      <c r="A11" s="33"/>
      <c r="B11" s="40"/>
      <c r="C11" s="40"/>
      <c r="D11" s="40"/>
      <c r="E11" s="40"/>
      <c r="F11" s="40"/>
      <c r="G11" s="40"/>
    </row>
    <row r="12" spans="1:7" x14ac:dyDescent="0.2">
      <c r="A12" s="33" t="s">
        <v>41</v>
      </c>
      <c r="B12" s="49">
        <v>0</v>
      </c>
      <c r="C12" s="49">
        <v>0</v>
      </c>
      <c r="D12" s="40">
        <f>B12+C12</f>
        <v>0</v>
      </c>
      <c r="E12" s="54">
        <v>0</v>
      </c>
      <c r="F12" s="54">
        <v>0</v>
      </c>
      <c r="G12" s="40">
        <f>+D12-E12</f>
        <v>0</v>
      </c>
    </row>
    <row r="13" spans="1:7" x14ac:dyDescent="0.2">
      <c r="A13" s="33"/>
      <c r="B13" s="40"/>
      <c r="C13" s="40"/>
      <c r="D13" s="40"/>
      <c r="E13" s="40"/>
      <c r="F13" s="40"/>
      <c r="G13" s="40"/>
    </row>
    <row r="14" spans="1:7" x14ac:dyDescent="0.2">
      <c r="A14" s="33" t="s">
        <v>66</v>
      </c>
      <c r="B14" s="50">
        <v>0</v>
      </c>
      <c r="C14" s="50">
        <v>0</v>
      </c>
      <c r="D14" s="40">
        <f>B14+C14</f>
        <v>0</v>
      </c>
      <c r="E14" s="55">
        <v>0</v>
      </c>
      <c r="F14" s="55">
        <v>0</v>
      </c>
      <c r="G14" s="40">
        <f>+D14-E14</f>
        <v>0</v>
      </c>
    </row>
    <row r="15" spans="1:7" x14ac:dyDescent="0.2">
      <c r="A15" s="34"/>
      <c r="B15" s="41"/>
      <c r="C15" s="41"/>
      <c r="D15" s="41"/>
      <c r="E15" s="41"/>
      <c r="F15" s="41"/>
      <c r="G15" s="41"/>
    </row>
    <row r="16" spans="1:7" x14ac:dyDescent="0.2">
      <c r="A16" s="35" t="s">
        <v>77</v>
      </c>
      <c r="B16" s="42">
        <f>B6+B8+B10+B12+B14</f>
        <v>2095000</v>
      </c>
      <c r="C16" s="42">
        <f>C6+C8+C10+C12+C14</f>
        <v>1381043.2</v>
      </c>
      <c r="D16" s="42">
        <f>+B16+C16</f>
        <v>3476043.2</v>
      </c>
      <c r="E16" s="42">
        <f>E6+E8+E10+E12+E14</f>
        <v>2464088.4700000002</v>
      </c>
      <c r="F16" s="42">
        <f>F6+F8+F10+F12+F14</f>
        <v>2464088.4700000002</v>
      </c>
      <c r="G16" s="42">
        <f>+D16-E16</f>
        <v>1011954.73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opLeftCell="A49" workbookViewId="0">
      <selection activeCell="A54" sqref="A54:XFD55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67" t="s">
        <v>137</v>
      </c>
      <c r="B1" s="68"/>
      <c r="C1" s="68"/>
      <c r="D1" s="68"/>
      <c r="E1" s="68"/>
      <c r="F1" s="68"/>
      <c r="G1" s="69"/>
    </row>
    <row r="2" spans="1:7" x14ac:dyDescent="0.2">
      <c r="A2" s="12"/>
      <c r="B2" s="12"/>
      <c r="C2" s="12"/>
      <c r="D2" s="12"/>
      <c r="E2" s="12"/>
      <c r="F2" s="12"/>
      <c r="G2" s="12"/>
    </row>
    <row r="3" spans="1:7" x14ac:dyDescent="0.2">
      <c r="A3" s="22"/>
      <c r="B3" s="25" t="s">
        <v>0</v>
      </c>
      <c r="C3" s="26"/>
      <c r="D3" s="26"/>
      <c r="E3" s="26"/>
      <c r="F3" s="27"/>
      <c r="G3" s="70" t="s">
        <v>7</v>
      </c>
    </row>
    <row r="4" spans="1:7" ht="24.95" customHeight="1" x14ac:dyDescent="0.2">
      <c r="A4" s="2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71"/>
    </row>
    <row r="5" spans="1:7" x14ac:dyDescent="0.2">
      <c r="A5" s="24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1"/>
      <c r="B6" s="17"/>
      <c r="C6" s="17"/>
      <c r="D6" s="17"/>
      <c r="E6" s="17"/>
      <c r="F6" s="17"/>
      <c r="G6" s="17"/>
    </row>
    <row r="7" spans="1:7" x14ac:dyDescent="0.2">
      <c r="A7" s="56" t="s">
        <v>139</v>
      </c>
      <c r="B7" s="57">
        <v>2095000</v>
      </c>
      <c r="C7" s="57">
        <v>1381043.2</v>
      </c>
      <c r="D7" s="6">
        <f>B7+C7</f>
        <v>3476043.2</v>
      </c>
      <c r="E7" s="59">
        <v>2464088.4700000002</v>
      </c>
      <c r="F7" s="59">
        <v>2464088.4700000002</v>
      </c>
      <c r="G7" s="6">
        <f>+D7-E7</f>
        <v>1011954.73</v>
      </c>
    </row>
    <row r="8" spans="1:7" x14ac:dyDescent="0.2">
      <c r="A8" s="29" t="s">
        <v>81</v>
      </c>
      <c r="B8" s="58">
        <v>0</v>
      </c>
      <c r="C8" s="58">
        <v>0</v>
      </c>
      <c r="D8" s="6">
        <f t="shared" ref="D8:D14" si="0">B8+C8</f>
        <v>0</v>
      </c>
      <c r="E8" s="60">
        <v>0</v>
      </c>
      <c r="F8" s="60">
        <v>0</v>
      </c>
      <c r="G8" s="6">
        <f t="shared" ref="G8:G14" si="1">+D8-E8</f>
        <v>0</v>
      </c>
    </row>
    <row r="9" spans="1:7" x14ac:dyDescent="0.2">
      <c r="A9" s="29" t="s">
        <v>82</v>
      </c>
      <c r="B9" s="58">
        <v>0</v>
      </c>
      <c r="C9" s="58">
        <v>0</v>
      </c>
      <c r="D9" s="6">
        <f t="shared" si="0"/>
        <v>0</v>
      </c>
      <c r="E9" s="60">
        <v>0</v>
      </c>
      <c r="F9" s="60">
        <v>0</v>
      </c>
      <c r="G9" s="6">
        <f t="shared" si="1"/>
        <v>0</v>
      </c>
    </row>
    <row r="10" spans="1:7" x14ac:dyDescent="0.2">
      <c r="A10" s="29" t="s">
        <v>83</v>
      </c>
      <c r="B10" s="58">
        <v>0</v>
      </c>
      <c r="C10" s="58">
        <v>0</v>
      </c>
      <c r="D10" s="6">
        <f t="shared" si="0"/>
        <v>0</v>
      </c>
      <c r="E10" s="60">
        <v>0</v>
      </c>
      <c r="F10" s="60">
        <v>0</v>
      </c>
      <c r="G10" s="6">
        <f t="shared" si="1"/>
        <v>0</v>
      </c>
    </row>
    <row r="11" spans="1:7" x14ac:dyDescent="0.2">
      <c r="A11" s="29" t="s">
        <v>84</v>
      </c>
      <c r="B11" s="58">
        <v>0</v>
      </c>
      <c r="C11" s="58">
        <v>0</v>
      </c>
      <c r="D11" s="6">
        <f t="shared" si="0"/>
        <v>0</v>
      </c>
      <c r="E11" s="60">
        <v>0</v>
      </c>
      <c r="F11" s="60">
        <v>0</v>
      </c>
      <c r="G11" s="6">
        <f t="shared" si="1"/>
        <v>0</v>
      </c>
    </row>
    <row r="12" spans="1:7" x14ac:dyDescent="0.2">
      <c r="A12" s="29" t="s">
        <v>85</v>
      </c>
      <c r="B12" s="58">
        <v>0</v>
      </c>
      <c r="C12" s="58">
        <v>0</v>
      </c>
      <c r="D12" s="6">
        <f t="shared" si="0"/>
        <v>0</v>
      </c>
      <c r="E12" s="60">
        <v>0</v>
      </c>
      <c r="F12" s="60">
        <v>0</v>
      </c>
      <c r="G12" s="6">
        <f t="shared" si="1"/>
        <v>0</v>
      </c>
    </row>
    <row r="13" spans="1:7" x14ac:dyDescent="0.2">
      <c r="A13" s="29" t="s">
        <v>86</v>
      </c>
      <c r="B13" s="58">
        <v>0</v>
      </c>
      <c r="C13" s="58">
        <v>0</v>
      </c>
      <c r="D13" s="6">
        <f t="shared" si="0"/>
        <v>0</v>
      </c>
      <c r="E13" s="60">
        <v>0</v>
      </c>
      <c r="F13" s="60">
        <v>0</v>
      </c>
      <c r="G13" s="6">
        <f t="shared" si="1"/>
        <v>0</v>
      </c>
    </row>
    <row r="14" spans="1:7" x14ac:dyDescent="0.2">
      <c r="A14" s="29" t="s">
        <v>87</v>
      </c>
      <c r="B14" s="58">
        <v>0</v>
      </c>
      <c r="C14" s="58">
        <v>0</v>
      </c>
      <c r="D14" s="6">
        <f t="shared" si="0"/>
        <v>0</v>
      </c>
      <c r="E14" s="60">
        <v>0</v>
      </c>
      <c r="F14" s="60">
        <v>0</v>
      </c>
      <c r="G14" s="6">
        <f t="shared" si="1"/>
        <v>0</v>
      </c>
    </row>
    <row r="15" spans="1:7" x14ac:dyDescent="0.2">
      <c r="A15" s="29"/>
      <c r="B15" s="7"/>
      <c r="C15" s="7"/>
      <c r="D15" s="7"/>
      <c r="E15" s="7"/>
      <c r="F15" s="7"/>
      <c r="G15" s="7"/>
    </row>
    <row r="16" spans="1:7" x14ac:dyDescent="0.2">
      <c r="A16" s="30" t="s">
        <v>77</v>
      </c>
      <c r="B16" s="10">
        <f>SUM(B7:B14)</f>
        <v>2095000</v>
      </c>
      <c r="C16" s="10">
        <f>SUM(C7:C14)</f>
        <v>1381043.2</v>
      </c>
      <c r="D16" s="10">
        <f>+B16+C16</f>
        <v>3476043.2</v>
      </c>
      <c r="E16" s="10">
        <f>SUM(E7:E14)</f>
        <v>2464088.4700000002</v>
      </c>
      <c r="F16" s="10">
        <f>SUM(F7:F14)</f>
        <v>2464088.4700000002</v>
      </c>
      <c r="G16" s="10">
        <f>+D16-E16</f>
        <v>1011954.73</v>
      </c>
    </row>
    <row r="19" spans="1:7" ht="45" customHeight="1" x14ac:dyDescent="0.2">
      <c r="A19" s="67" t="s">
        <v>137</v>
      </c>
      <c r="B19" s="68"/>
      <c r="C19" s="68"/>
      <c r="D19" s="68"/>
      <c r="E19" s="68"/>
      <c r="F19" s="68"/>
      <c r="G19" s="69"/>
    </row>
    <row r="21" spans="1:7" x14ac:dyDescent="0.2">
      <c r="A21" s="22"/>
      <c r="B21" s="25" t="s">
        <v>0</v>
      </c>
      <c r="C21" s="26"/>
      <c r="D21" s="26"/>
      <c r="E21" s="26"/>
      <c r="F21" s="27"/>
      <c r="G21" s="70" t="s">
        <v>7</v>
      </c>
    </row>
    <row r="22" spans="1:7" ht="22.5" x14ac:dyDescent="0.2">
      <c r="A22" s="2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71"/>
    </row>
    <row r="23" spans="1:7" x14ac:dyDescent="0.2">
      <c r="A23" s="24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3"/>
      <c r="B24" s="14"/>
      <c r="C24" s="14"/>
      <c r="D24" s="14"/>
      <c r="E24" s="14"/>
      <c r="F24" s="14"/>
      <c r="G24" s="14"/>
    </row>
    <row r="25" spans="1:7" x14ac:dyDescent="0.2">
      <c r="A25" s="29" t="s">
        <v>88</v>
      </c>
      <c r="B25" s="60">
        <v>0</v>
      </c>
      <c r="C25" s="60">
        <v>0</v>
      </c>
      <c r="D25" s="61">
        <f t="shared" ref="D25:D28" si="2">B25+C25</f>
        <v>0</v>
      </c>
      <c r="E25" s="60">
        <v>0</v>
      </c>
      <c r="F25" s="60">
        <v>0</v>
      </c>
      <c r="G25" s="61">
        <f t="shared" ref="G25:G28" si="3">+D25-E25</f>
        <v>0</v>
      </c>
    </row>
    <row r="26" spans="1:7" x14ac:dyDescent="0.2">
      <c r="A26" s="29" t="s">
        <v>89</v>
      </c>
      <c r="B26" s="60">
        <v>0</v>
      </c>
      <c r="C26" s="60">
        <v>0</v>
      </c>
      <c r="D26" s="61">
        <f t="shared" si="2"/>
        <v>0</v>
      </c>
      <c r="E26" s="60">
        <v>0</v>
      </c>
      <c r="F26" s="60">
        <v>0</v>
      </c>
      <c r="G26" s="61">
        <f t="shared" si="3"/>
        <v>0</v>
      </c>
    </row>
    <row r="27" spans="1:7" x14ac:dyDescent="0.2">
      <c r="A27" s="29" t="s">
        <v>90</v>
      </c>
      <c r="B27" s="60">
        <v>0</v>
      </c>
      <c r="C27" s="60">
        <v>0</v>
      </c>
      <c r="D27" s="61">
        <f t="shared" si="2"/>
        <v>0</v>
      </c>
      <c r="E27" s="60">
        <v>0</v>
      </c>
      <c r="F27" s="60">
        <v>0</v>
      </c>
      <c r="G27" s="61">
        <f t="shared" si="3"/>
        <v>0</v>
      </c>
    </row>
    <row r="28" spans="1:7" x14ac:dyDescent="0.2">
      <c r="A28" s="29" t="s">
        <v>91</v>
      </c>
      <c r="B28" s="60">
        <v>0</v>
      </c>
      <c r="C28" s="60">
        <v>0</v>
      </c>
      <c r="D28" s="61">
        <f t="shared" si="2"/>
        <v>0</v>
      </c>
      <c r="E28" s="60">
        <v>0</v>
      </c>
      <c r="F28" s="60">
        <v>0</v>
      </c>
      <c r="G28" s="61">
        <f t="shared" si="3"/>
        <v>0</v>
      </c>
    </row>
    <row r="29" spans="1:7" x14ac:dyDescent="0.2">
      <c r="A29" s="2"/>
      <c r="B29" s="16"/>
      <c r="C29" s="16"/>
      <c r="D29" s="16"/>
      <c r="E29" s="16"/>
      <c r="F29" s="16"/>
      <c r="G29" s="16"/>
    </row>
    <row r="30" spans="1:7" x14ac:dyDescent="0.2">
      <c r="A30" s="30" t="s">
        <v>77</v>
      </c>
      <c r="B30" s="10">
        <f>B25+B26+B27+B28</f>
        <v>0</v>
      </c>
      <c r="C30" s="10">
        <f>C25+C26+C27+C28</f>
        <v>0</v>
      </c>
      <c r="D30" s="10">
        <f>+B30+C30</f>
        <v>0</v>
      </c>
      <c r="E30" s="10">
        <f>E25+E26+E27+E28</f>
        <v>0</v>
      </c>
      <c r="F30" s="10">
        <f>F25+F26+F27+F28</f>
        <v>0</v>
      </c>
      <c r="G30" s="10">
        <f>+D30-E30</f>
        <v>0</v>
      </c>
    </row>
    <row r="33" spans="1:7" ht="45" customHeight="1" x14ac:dyDescent="0.2">
      <c r="A33" s="67" t="s">
        <v>137</v>
      </c>
      <c r="B33" s="68"/>
      <c r="C33" s="68"/>
      <c r="D33" s="68"/>
      <c r="E33" s="68"/>
      <c r="F33" s="68"/>
      <c r="G33" s="69"/>
    </row>
    <row r="34" spans="1:7" x14ac:dyDescent="0.2">
      <c r="A34" s="22"/>
      <c r="B34" s="25" t="s">
        <v>0</v>
      </c>
      <c r="C34" s="26"/>
      <c r="D34" s="26"/>
      <c r="E34" s="26"/>
      <c r="F34" s="27"/>
      <c r="G34" s="70" t="s">
        <v>7</v>
      </c>
    </row>
    <row r="35" spans="1:7" ht="22.5" x14ac:dyDescent="0.2">
      <c r="A35" s="23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71"/>
    </row>
    <row r="36" spans="1:7" x14ac:dyDescent="0.2">
      <c r="A36" s="24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3"/>
      <c r="B37" s="14"/>
      <c r="C37" s="14"/>
      <c r="D37" s="14"/>
      <c r="E37" s="14"/>
      <c r="F37" s="14"/>
      <c r="G37" s="14"/>
    </row>
    <row r="38" spans="1:7" ht="22.5" x14ac:dyDescent="0.2">
      <c r="A38" s="31" t="s">
        <v>92</v>
      </c>
      <c r="B38" s="62">
        <v>2095000</v>
      </c>
      <c r="C38" s="62">
        <v>1381043.2</v>
      </c>
      <c r="D38" s="15">
        <f>+B38+C38</f>
        <v>3476043.2</v>
      </c>
      <c r="E38" s="63">
        <v>2464088.4700000002</v>
      </c>
      <c r="F38" s="63">
        <v>2464088.4700000002</v>
      </c>
      <c r="G38" s="15">
        <f>+D38-E38</f>
        <v>1011954.73</v>
      </c>
    </row>
    <row r="39" spans="1:7" x14ac:dyDescent="0.2">
      <c r="A39" s="31"/>
      <c r="B39" s="15"/>
      <c r="C39" s="15"/>
      <c r="D39" s="15"/>
      <c r="E39" s="15"/>
      <c r="F39" s="15"/>
      <c r="G39" s="15"/>
    </row>
    <row r="40" spans="1:7" x14ac:dyDescent="0.2">
      <c r="A40" s="31" t="s">
        <v>93</v>
      </c>
      <c r="B40" s="15">
        <v>0</v>
      </c>
      <c r="C40" s="15">
        <v>0</v>
      </c>
      <c r="D40" s="15">
        <f>+B40+C40</f>
        <v>0</v>
      </c>
      <c r="E40" s="15">
        <v>0</v>
      </c>
      <c r="F40" s="15">
        <v>0</v>
      </c>
      <c r="G40" s="15">
        <f>+D40-E40</f>
        <v>0</v>
      </c>
    </row>
    <row r="41" spans="1:7" x14ac:dyDescent="0.2">
      <c r="A41" s="31"/>
      <c r="B41" s="15"/>
      <c r="C41" s="15"/>
      <c r="D41" s="15"/>
      <c r="E41" s="15"/>
      <c r="F41" s="15"/>
      <c r="G41" s="15"/>
    </row>
    <row r="42" spans="1:7" ht="22.5" x14ac:dyDescent="0.2">
      <c r="A42" s="31" t="s">
        <v>94</v>
      </c>
      <c r="B42" s="15">
        <v>0</v>
      </c>
      <c r="C42" s="15">
        <v>0</v>
      </c>
      <c r="D42" s="15">
        <f>+B42+C42</f>
        <v>0</v>
      </c>
      <c r="E42" s="15">
        <v>0</v>
      </c>
      <c r="F42" s="15">
        <v>0</v>
      </c>
      <c r="G42" s="15">
        <f>+D42-E42</f>
        <v>0</v>
      </c>
    </row>
    <row r="43" spans="1:7" x14ac:dyDescent="0.2">
      <c r="A43" s="31"/>
      <c r="B43" s="15"/>
      <c r="C43" s="15"/>
      <c r="D43" s="15"/>
      <c r="E43" s="15"/>
      <c r="F43" s="15"/>
      <c r="G43" s="15"/>
    </row>
    <row r="44" spans="1:7" ht="22.5" x14ac:dyDescent="0.2">
      <c r="A44" s="31" t="s">
        <v>95</v>
      </c>
      <c r="B44" s="15">
        <v>0</v>
      </c>
      <c r="C44" s="15">
        <v>0</v>
      </c>
      <c r="D44" s="15">
        <f>+B44+C44</f>
        <v>0</v>
      </c>
      <c r="E44" s="15">
        <v>0</v>
      </c>
      <c r="F44" s="15">
        <v>0</v>
      </c>
      <c r="G44" s="15">
        <f>+D44-E44</f>
        <v>0</v>
      </c>
    </row>
    <row r="45" spans="1:7" x14ac:dyDescent="0.2">
      <c r="A45" s="31"/>
      <c r="B45" s="15"/>
      <c r="C45" s="15"/>
      <c r="D45" s="15"/>
      <c r="E45" s="15"/>
      <c r="F45" s="15"/>
      <c r="G45" s="15"/>
    </row>
    <row r="46" spans="1:7" ht="22.5" x14ac:dyDescent="0.2">
      <c r="A46" s="31" t="s">
        <v>96</v>
      </c>
      <c r="B46" s="15">
        <v>0</v>
      </c>
      <c r="C46" s="15">
        <v>0</v>
      </c>
      <c r="D46" s="15">
        <f>+B46+C46</f>
        <v>0</v>
      </c>
      <c r="E46" s="15">
        <v>0</v>
      </c>
      <c r="F46" s="15">
        <v>0</v>
      </c>
      <c r="G46" s="15">
        <f>+D46-E46</f>
        <v>0</v>
      </c>
    </row>
    <row r="47" spans="1:7" x14ac:dyDescent="0.2">
      <c r="A47" s="31"/>
      <c r="B47" s="15"/>
      <c r="C47" s="15"/>
      <c r="D47" s="15"/>
      <c r="E47" s="15"/>
      <c r="F47" s="15"/>
      <c r="G47" s="15"/>
    </row>
    <row r="48" spans="1:7" ht="22.5" x14ac:dyDescent="0.2">
      <c r="A48" s="31" t="s">
        <v>97</v>
      </c>
      <c r="B48" s="15">
        <v>0</v>
      </c>
      <c r="C48" s="15">
        <v>0</v>
      </c>
      <c r="D48" s="15">
        <f>+B48+C48</f>
        <v>0</v>
      </c>
      <c r="E48" s="15">
        <v>0</v>
      </c>
      <c r="F48" s="15">
        <v>0</v>
      </c>
      <c r="G48" s="15">
        <f>+D48-E48</f>
        <v>0</v>
      </c>
    </row>
    <row r="49" spans="1:7" x14ac:dyDescent="0.2">
      <c r="A49" s="31"/>
      <c r="B49" s="15"/>
      <c r="C49" s="15"/>
      <c r="D49" s="15"/>
      <c r="E49" s="15"/>
      <c r="F49" s="15"/>
      <c r="G49" s="15"/>
    </row>
    <row r="50" spans="1:7" x14ac:dyDescent="0.2">
      <c r="A50" s="31" t="s">
        <v>98</v>
      </c>
      <c r="B50" s="15">
        <v>0</v>
      </c>
      <c r="C50" s="15">
        <v>0</v>
      </c>
      <c r="D50" s="15">
        <f>+B50+C50</f>
        <v>0</v>
      </c>
      <c r="E50" s="15">
        <v>0</v>
      </c>
      <c r="F50" s="15">
        <v>0</v>
      </c>
      <c r="G50" s="15">
        <f>+D50-E50</f>
        <v>0</v>
      </c>
    </row>
    <row r="51" spans="1:7" x14ac:dyDescent="0.2">
      <c r="A51" s="32"/>
      <c r="B51" s="16"/>
      <c r="C51" s="16"/>
      <c r="D51" s="16"/>
      <c r="E51" s="15"/>
      <c r="F51" s="15"/>
      <c r="G51" s="15"/>
    </row>
    <row r="52" spans="1:7" x14ac:dyDescent="0.2">
      <c r="A52" s="21" t="s">
        <v>77</v>
      </c>
      <c r="B52" s="10">
        <f>B38+B40+B42+B44+B46+B48+B50</f>
        <v>2095000</v>
      </c>
      <c r="C52" s="10">
        <f>C38+C40+C42+C44+C46+C48+C50</f>
        <v>1381043.2</v>
      </c>
      <c r="D52" s="10">
        <f>+B52+C52</f>
        <v>3476043.2</v>
      </c>
      <c r="E52" s="10">
        <f>E38+E40+E42+E44+E46+E48+E50</f>
        <v>2464088.4700000002</v>
      </c>
      <c r="F52" s="10">
        <f>F38+F40+F42+F44+F46+F48+F50</f>
        <v>2464088.4700000002</v>
      </c>
      <c r="G52" s="10">
        <f>+D52-E52</f>
        <v>1011954.73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6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opLeftCell="A25" workbookViewId="0">
      <selection activeCell="A43" sqref="A43:XFD46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67" t="s">
        <v>138</v>
      </c>
      <c r="B1" s="72"/>
      <c r="C1" s="72"/>
      <c r="D1" s="72"/>
      <c r="E1" s="72"/>
      <c r="F1" s="72"/>
      <c r="G1" s="73"/>
    </row>
    <row r="2" spans="1:7" x14ac:dyDescent="0.2">
      <c r="A2" s="22"/>
      <c r="B2" s="25" t="s">
        <v>0</v>
      </c>
      <c r="C2" s="26"/>
      <c r="D2" s="26"/>
      <c r="E2" s="26"/>
      <c r="F2" s="27"/>
      <c r="G2" s="70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71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0"/>
      <c r="B5" s="5"/>
      <c r="C5" s="5"/>
      <c r="D5" s="5"/>
      <c r="E5" s="5"/>
      <c r="F5" s="5"/>
      <c r="G5" s="5"/>
    </row>
    <row r="6" spans="1:7" x14ac:dyDescent="0.2">
      <c r="A6" s="18" t="s">
        <v>99</v>
      </c>
      <c r="B6" s="43">
        <f>SUM(B7:B14)</f>
        <v>0</v>
      </c>
      <c r="C6" s="43">
        <f>SUM(C7:C14)</f>
        <v>0</v>
      </c>
      <c r="D6" s="43">
        <f>+B6+C6</f>
        <v>0</v>
      </c>
      <c r="E6" s="43">
        <f>SUM(E7:E14)</f>
        <v>0</v>
      </c>
      <c r="F6" s="43">
        <f>SUM(F7:F14)</f>
        <v>0</v>
      </c>
      <c r="G6" s="43">
        <f>+D6-E6</f>
        <v>0</v>
      </c>
    </row>
    <row r="7" spans="1:7" x14ac:dyDescent="0.2">
      <c r="A7" s="28" t="s">
        <v>100</v>
      </c>
      <c r="B7" s="6">
        <v>0</v>
      </c>
      <c r="C7" s="66">
        <v>0</v>
      </c>
      <c r="D7" s="6">
        <f>+B7+C7</f>
        <v>0</v>
      </c>
      <c r="E7" s="66">
        <v>0</v>
      </c>
      <c r="F7" s="66">
        <v>0</v>
      </c>
      <c r="G7" s="6">
        <f>+D7-E7</f>
        <v>0</v>
      </c>
    </row>
    <row r="8" spans="1:7" x14ac:dyDescent="0.2">
      <c r="A8" s="28" t="s">
        <v>101</v>
      </c>
      <c r="B8" s="66">
        <v>0</v>
      </c>
      <c r="C8" s="66">
        <v>0</v>
      </c>
      <c r="D8" s="66">
        <f t="shared" ref="D8:D14" si="0">+B8+C8</f>
        <v>0</v>
      </c>
      <c r="E8" s="66">
        <v>0</v>
      </c>
      <c r="F8" s="66">
        <v>0</v>
      </c>
      <c r="G8" s="66">
        <f t="shared" ref="G8:G14" si="1">+D8-E8</f>
        <v>0</v>
      </c>
    </row>
    <row r="9" spans="1:7" x14ac:dyDescent="0.2">
      <c r="A9" s="28" t="s">
        <v>102</v>
      </c>
      <c r="B9" s="66">
        <v>0</v>
      </c>
      <c r="C9" s="66">
        <v>0</v>
      </c>
      <c r="D9" s="66">
        <f t="shared" si="0"/>
        <v>0</v>
      </c>
      <c r="E9" s="66">
        <v>0</v>
      </c>
      <c r="F9" s="66">
        <v>0</v>
      </c>
      <c r="G9" s="66">
        <f t="shared" si="1"/>
        <v>0</v>
      </c>
    </row>
    <row r="10" spans="1:7" x14ac:dyDescent="0.2">
      <c r="A10" s="28" t="s">
        <v>103</v>
      </c>
      <c r="B10" s="66">
        <v>0</v>
      </c>
      <c r="C10" s="66">
        <v>0</v>
      </c>
      <c r="D10" s="66">
        <f t="shared" si="0"/>
        <v>0</v>
      </c>
      <c r="E10" s="66">
        <v>0</v>
      </c>
      <c r="F10" s="66">
        <v>0</v>
      </c>
      <c r="G10" s="66">
        <f t="shared" si="1"/>
        <v>0</v>
      </c>
    </row>
    <row r="11" spans="1:7" x14ac:dyDescent="0.2">
      <c r="A11" s="28" t="s">
        <v>104</v>
      </c>
      <c r="B11" s="66">
        <v>0</v>
      </c>
      <c r="C11" s="66">
        <v>0</v>
      </c>
      <c r="D11" s="66">
        <f t="shared" si="0"/>
        <v>0</v>
      </c>
      <c r="E11" s="66">
        <v>0</v>
      </c>
      <c r="F11" s="66">
        <v>0</v>
      </c>
      <c r="G11" s="66">
        <f t="shared" si="1"/>
        <v>0</v>
      </c>
    </row>
    <row r="12" spans="1:7" x14ac:dyDescent="0.2">
      <c r="A12" s="28" t="s">
        <v>105</v>
      </c>
      <c r="B12" s="66">
        <v>0</v>
      </c>
      <c r="C12" s="66">
        <v>0</v>
      </c>
      <c r="D12" s="66">
        <f t="shared" si="0"/>
        <v>0</v>
      </c>
      <c r="E12" s="66">
        <v>0</v>
      </c>
      <c r="F12" s="66">
        <v>0</v>
      </c>
      <c r="G12" s="66">
        <f t="shared" si="1"/>
        <v>0</v>
      </c>
    </row>
    <row r="13" spans="1:7" x14ac:dyDescent="0.2">
      <c r="A13" s="28" t="s">
        <v>106</v>
      </c>
      <c r="B13" s="66">
        <v>0</v>
      </c>
      <c r="C13" s="66">
        <v>0</v>
      </c>
      <c r="D13" s="66">
        <f t="shared" si="0"/>
        <v>0</v>
      </c>
      <c r="E13" s="66">
        <v>0</v>
      </c>
      <c r="F13" s="66">
        <v>0</v>
      </c>
      <c r="G13" s="66">
        <f t="shared" si="1"/>
        <v>0</v>
      </c>
    </row>
    <row r="14" spans="1:7" x14ac:dyDescent="0.2">
      <c r="A14" s="28" t="s">
        <v>36</v>
      </c>
      <c r="B14" s="66">
        <v>0</v>
      </c>
      <c r="C14" s="66">
        <v>0</v>
      </c>
      <c r="D14" s="66">
        <f t="shared" si="0"/>
        <v>0</v>
      </c>
      <c r="E14" s="66">
        <v>0</v>
      </c>
      <c r="F14" s="66">
        <v>0</v>
      </c>
      <c r="G14" s="66">
        <f t="shared" si="1"/>
        <v>0</v>
      </c>
    </row>
    <row r="15" spans="1:7" x14ac:dyDescent="0.2">
      <c r="A15" s="19"/>
      <c r="B15" s="6"/>
      <c r="C15" s="6"/>
      <c r="D15" s="6"/>
      <c r="E15" s="6"/>
      <c r="F15" s="6"/>
      <c r="G15" s="6"/>
    </row>
    <row r="16" spans="1:7" x14ac:dyDescent="0.2">
      <c r="A16" s="18" t="s">
        <v>107</v>
      </c>
      <c r="B16" s="43">
        <f>SUM(B17:B23)</f>
        <v>2095000</v>
      </c>
      <c r="C16" s="43">
        <f>SUM(C17:C23)</f>
        <v>1381043.2</v>
      </c>
      <c r="D16" s="6">
        <f>+B16+C16</f>
        <v>3476043.2</v>
      </c>
      <c r="E16" s="43">
        <f>SUM(E17:E23)</f>
        <v>2464088.4700000002</v>
      </c>
      <c r="F16" s="43">
        <f>SUM(F17:F23)</f>
        <v>2464088.4700000002</v>
      </c>
      <c r="G16" s="43">
        <f>+D16-E16</f>
        <v>1011954.73</v>
      </c>
    </row>
    <row r="17" spans="1:7" x14ac:dyDescent="0.2">
      <c r="A17" s="28" t="s">
        <v>108</v>
      </c>
      <c r="B17" s="66">
        <v>0</v>
      </c>
      <c r="C17" s="66">
        <v>0</v>
      </c>
      <c r="D17" s="66">
        <f t="shared" ref="D17:D23" si="2">+B17+C17</f>
        <v>0</v>
      </c>
      <c r="E17" s="66">
        <v>0</v>
      </c>
      <c r="F17" s="66">
        <v>0</v>
      </c>
      <c r="G17" s="66">
        <f t="shared" ref="G17:G23" si="3">+D17-E17</f>
        <v>0</v>
      </c>
    </row>
    <row r="18" spans="1:7" x14ac:dyDescent="0.2">
      <c r="A18" s="28" t="s">
        <v>109</v>
      </c>
      <c r="B18" s="66">
        <v>0</v>
      </c>
      <c r="C18" s="66">
        <v>0</v>
      </c>
      <c r="D18" s="66">
        <f t="shared" si="2"/>
        <v>0</v>
      </c>
      <c r="E18" s="66">
        <v>0</v>
      </c>
      <c r="F18" s="66">
        <v>0</v>
      </c>
      <c r="G18" s="66">
        <f t="shared" si="3"/>
        <v>0</v>
      </c>
    </row>
    <row r="19" spans="1:7" x14ac:dyDescent="0.2">
      <c r="A19" s="28" t="s">
        <v>110</v>
      </c>
      <c r="B19" s="66">
        <v>0</v>
      </c>
      <c r="C19" s="66">
        <v>0</v>
      </c>
      <c r="D19" s="66">
        <f t="shared" si="2"/>
        <v>0</v>
      </c>
      <c r="E19" s="66">
        <v>0</v>
      </c>
      <c r="F19" s="66">
        <v>0</v>
      </c>
      <c r="G19" s="66">
        <f t="shared" si="3"/>
        <v>0</v>
      </c>
    </row>
    <row r="20" spans="1:7" x14ac:dyDescent="0.2">
      <c r="A20" s="28" t="s">
        <v>111</v>
      </c>
      <c r="B20" s="64">
        <v>2095000</v>
      </c>
      <c r="C20" s="64">
        <v>1381043.2</v>
      </c>
      <c r="D20" s="66">
        <f t="shared" si="2"/>
        <v>3476043.2</v>
      </c>
      <c r="E20" s="65">
        <v>2464088.4700000002</v>
      </c>
      <c r="F20" s="65">
        <v>2464088.4700000002</v>
      </c>
      <c r="G20" s="66">
        <f t="shared" si="3"/>
        <v>1011954.73</v>
      </c>
    </row>
    <row r="21" spans="1:7" x14ac:dyDescent="0.2">
      <c r="A21" s="28" t="s">
        <v>112</v>
      </c>
      <c r="B21" s="66">
        <v>0</v>
      </c>
      <c r="C21" s="66">
        <v>0</v>
      </c>
      <c r="D21" s="66">
        <f t="shared" si="2"/>
        <v>0</v>
      </c>
      <c r="E21" s="66">
        <v>0</v>
      </c>
      <c r="F21" s="66">
        <v>0</v>
      </c>
      <c r="G21" s="66">
        <f t="shared" si="3"/>
        <v>0</v>
      </c>
    </row>
    <row r="22" spans="1:7" x14ac:dyDescent="0.2">
      <c r="A22" s="28" t="s">
        <v>113</v>
      </c>
      <c r="B22" s="66">
        <v>0</v>
      </c>
      <c r="C22" s="66">
        <v>0</v>
      </c>
      <c r="D22" s="66">
        <f t="shared" si="2"/>
        <v>0</v>
      </c>
      <c r="E22" s="66">
        <v>0</v>
      </c>
      <c r="F22" s="66">
        <v>0</v>
      </c>
      <c r="G22" s="66">
        <f t="shared" si="3"/>
        <v>0</v>
      </c>
    </row>
    <row r="23" spans="1:7" x14ac:dyDescent="0.2">
      <c r="A23" s="28" t="s">
        <v>114</v>
      </c>
      <c r="B23" s="66">
        <v>0</v>
      </c>
      <c r="C23" s="66">
        <v>0</v>
      </c>
      <c r="D23" s="66">
        <f t="shared" si="2"/>
        <v>0</v>
      </c>
      <c r="E23" s="66">
        <v>0</v>
      </c>
      <c r="F23" s="66">
        <v>0</v>
      </c>
      <c r="G23" s="66">
        <f t="shared" si="3"/>
        <v>0</v>
      </c>
    </row>
    <row r="24" spans="1:7" x14ac:dyDescent="0.2">
      <c r="A24" s="19"/>
      <c r="B24" s="6"/>
      <c r="C24" s="6"/>
      <c r="D24" s="6"/>
      <c r="E24" s="6"/>
      <c r="F24" s="6"/>
      <c r="G24" s="6"/>
    </row>
    <row r="25" spans="1:7" x14ac:dyDescent="0.2">
      <c r="A25" s="18" t="s">
        <v>115</v>
      </c>
      <c r="B25" s="43">
        <f>SUM(B26:B34)</f>
        <v>0</v>
      </c>
      <c r="C25" s="43">
        <f>SUM(C26:C34)</f>
        <v>0</v>
      </c>
      <c r="D25" s="43">
        <f>+B25+C25</f>
        <v>0</v>
      </c>
      <c r="E25" s="43">
        <f>SUM(E26:E34)</f>
        <v>0</v>
      </c>
      <c r="F25" s="43">
        <f>SUM(F26:F34)</f>
        <v>0</v>
      </c>
      <c r="G25" s="43">
        <f>+D25-E25</f>
        <v>0</v>
      </c>
    </row>
    <row r="26" spans="1:7" x14ac:dyDescent="0.2">
      <c r="A26" s="28" t="s">
        <v>116</v>
      </c>
      <c r="B26" s="66">
        <v>0</v>
      </c>
      <c r="C26" s="66">
        <v>0</v>
      </c>
      <c r="D26" s="66">
        <f t="shared" ref="D26:D34" si="4">+B26+C26</f>
        <v>0</v>
      </c>
      <c r="E26" s="66">
        <v>0</v>
      </c>
      <c r="F26" s="66">
        <v>0</v>
      </c>
      <c r="G26" s="66">
        <f t="shared" ref="G26:G34" si="5">+D26-E26</f>
        <v>0</v>
      </c>
    </row>
    <row r="27" spans="1:7" x14ac:dyDescent="0.2">
      <c r="A27" s="28" t="s">
        <v>117</v>
      </c>
      <c r="B27" s="66">
        <v>0</v>
      </c>
      <c r="C27" s="66">
        <v>0</v>
      </c>
      <c r="D27" s="66">
        <f t="shared" si="4"/>
        <v>0</v>
      </c>
      <c r="E27" s="66">
        <v>0</v>
      </c>
      <c r="F27" s="66">
        <v>0</v>
      </c>
      <c r="G27" s="66">
        <f t="shared" si="5"/>
        <v>0</v>
      </c>
    </row>
    <row r="28" spans="1:7" x14ac:dyDescent="0.2">
      <c r="A28" s="28" t="s">
        <v>118</v>
      </c>
      <c r="B28" s="66">
        <v>0</v>
      </c>
      <c r="C28" s="66">
        <v>0</v>
      </c>
      <c r="D28" s="66">
        <f t="shared" si="4"/>
        <v>0</v>
      </c>
      <c r="E28" s="66">
        <v>0</v>
      </c>
      <c r="F28" s="66">
        <v>0</v>
      </c>
      <c r="G28" s="66">
        <f t="shared" si="5"/>
        <v>0</v>
      </c>
    </row>
    <row r="29" spans="1:7" x14ac:dyDescent="0.2">
      <c r="A29" s="28" t="s">
        <v>119</v>
      </c>
      <c r="B29" s="66">
        <v>0</v>
      </c>
      <c r="C29" s="66">
        <v>0</v>
      </c>
      <c r="D29" s="66">
        <f t="shared" si="4"/>
        <v>0</v>
      </c>
      <c r="E29" s="66">
        <v>0</v>
      </c>
      <c r="F29" s="66">
        <v>0</v>
      </c>
      <c r="G29" s="66">
        <f t="shared" si="5"/>
        <v>0</v>
      </c>
    </row>
    <row r="30" spans="1:7" x14ac:dyDescent="0.2">
      <c r="A30" s="28" t="s">
        <v>120</v>
      </c>
      <c r="B30" s="66">
        <v>0</v>
      </c>
      <c r="C30" s="66">
        <v>0</v>
      </c>
      <c r="D30" s="66">
        <f t="shared" si="4"/>
        <v>0</v>
      </c>
      <c r="E30" s="66">
        <v>0</v>
      </c>
      <c r="F30" s="66">
        <v>0</v>
      </c>
      <c r="G30" s="66">
        <f t="shared" si="5"/>
        <v>0</v>
      </c>
    </row>
    <row r="31" spans="1:7" x14ac:dyDescent="0.2">
      <c r="A31" s="28" t="s">
        <v>121</v>
      </c>
      <c r="B31" s="66">
        <v>0</v>
      </c>
      <c r="C31" s="66">
        <v>0</v>
      </c>
      <c r="D31" s="66">
        <f t="shared" si="4"/>
        <v>0</v>
      </c>
      <c r="E31" s="66">
        <v>0</v>
      </c>
      <c r="F31" s="66">
        <v>0</v>
      </c>
      <c r="G31" s="66">
        <f t="shared" si="5"/>
        <v>0</v>
      </c>
    </row>
    <row r="32" spans="1:7" x14ac:dyDescent="0.2">
      <c r="A32" s="28" t="s">
        <v>122</v>
      </c>
      <c r="B32" s="66">
        <v>0</v>
      </c>
      <c r="C32" s="66">
        <v>0</v>
      </c>
      <c r="D32" s="66">
        <f t="shared" si="4"/>
        <v>0</v>
      </c>
      <c r="E32" s="66">
        <v>0</v>
      </c>
      <c r="F32" s="66">
        <v>0</v>
      </c>
      <c r="G32" s="66">
        <f t="shared" si="5"/>
        <v>0</v>
      </c>
    </row>
    <row r="33" spans="1:7" x14ac:dyDescent="0.2">
      <c r="A33" s="28" t="s">
        <v>123</v>
      </c>
      <c r="B33" s="66">
        <v>0</v>
      </c>
      <c r="C33" s="66">
        <v>0</v>
      </c>
      <c r="D33" s="66">
        <f t="shared" si="4"/>
        <v>0</v>
      </c>
      <c r="E33" s="66">
        <v>0</v>
      </c>
      <c r="F33" s="66">
        <v>0</v>
      </c>
      <c r="G33" s="66">
        <f t="shared" si="5"/>
        <v>0</v>
      </c>
    </row>
    <row r="34" spans="1:7" x14ac:dyDescent="0.2">
      <c r="A34" s="28" t="s">
        <v>124</v>
      </c>
      <c r="B34" s="66">
        <v>0</v>
      </c>
      <c r="C34" s="66">
        <v>0</v>
      </c>
      <c r="D34" s="66">
        <f t="shared" si="4"/>
        <v>0</v>
      </c>
      <c r="E34" s="66">
        <v>0</v>
      </c>
      <c r="F34" s="66">
        <v>0</v>
      </c>
      <c r="G34" s="66">
        <f t="shared" si="5"/>
        <v>0</v>
      </c>
    </row>
    <row r="35" spans="1:7" x14ac:dyDescent="0.2">
      <c r="A35" s="19"/>
      <c r="B35" s="6"/>
      <c r="C35" s="6"/>
      <c r="D35" s="6"/>
      <c r="E35" s="6"/>
      <c r="F35" s="6"/>
      <c r="G35" s="6"/>
    </row>
    <row r="36" spans="1:7" x14ac:dyDescent="0.2">
      <c r="A36" s="18" t="s">
        <v>125</v>
      </c>
      <c r="B36" s="43">
        <f>SUM(B37:B40)</f>
        <v>0</v>
      </c>
      <c r="C36" s="43">
        <f>SUM(C37:C40)</f>
        <v>0</v>
      </c>
      <c r="D36" s="43">
        <f>+B36-C36</f>
        <v>0</v>
      </c>
      <c r="E36" s="43">
        <f>SUM(E37:E40)</f>
        <v>0</v>
      </c>
      <c r="F36" s="43">
        <f>SUM(F37:F40)</f>
        <v>0</v>
      </c>
      <c r="G36" s="43">
        <f>D36-E36</f>
        <v>0</v>
      </c>
    </row>
    <row r="37" spans="1:7" x14ac:dyDescent="0.2">
      <c r="A37" s="28" t="s">
        <v>126</v>
      </c>
      <c r="B37" s="66">
        <v>0</v>
      </c>
      <c r="C37" s="66">
        <v>0</v>
      </c>
      <c r="D37" s="66">
        <f t="shared" ref="D37:D40" si="6">+B37+C37</f>
        <v>0</v>
      </c>
      <c r="E37" s="66">
        <v>0</v>
      </c>
      <c r="F37" s="66">
        <v>0</v>
      </c>
      <c r="G37" s="66">
        <f t="shared" ref="G37:G40" si="7">+D37-E37</f>
        <v>0</v>
      </c>
    </row>
    <row r="38" spans="1:7" ht="22.5" x14ac:dyDescent="0.2">
      <c r="A38" s="28" t="s">
        <v>127</v>
      </c>
      <c r="B38" s="66">
        <v>0</v>
      </c>
      <c r="C38" s="66">
        <v>0</v>
      </c>
      <c r="D38" s="66">
        <f t="shared" si="6"/>
        <v>0</v>
      </c>
      <c r="E38" s="66">
        <v>0</v>
      </c>
      <c r="F38" s="66">
        <v>0</v>
      </c>
      <c r="G38" s="66">
        <f t="shared" si="7"/>
        <v>0</v>
      </c>
    </row>
    <row r="39" spans="1:7" x14ac:dyDescent="0.2">
      <c r="A39" s="28" t="s">
        <v>128</v>
      </c>
      <c r="B39" s="66">
        <v>0</v>
      </c>
      <c r="C39" s="66">
        <v>0</v>
      </c>
      <c r="D39" s="66">
        <f t="shared" si="6"/>
        <v>0</v>
      </c>
      <c r="E39" s="66">
        <v>0</v>
      </c>
      <c r="F39" s="66">
        <v>0</v>
      </c>
      <c r="G39" s="66">
        <f t="shared" si="7"/>
        <v>0</v>
      </c>
    </row>
    <row r="40" spans="1:7" x14ac:dyDescent="0.2">
      <c r="A40" s="28" t="s">
        <v>129</v>
      </c>
      <c r="B40" s="66">
        <v>0</v>
      </c>
      <c r="C40" s="66">
        <v>0</v>
      </c>
      <c r="D40" s="66">
        <f t="shared" si="6"/>
        <v>0</v>
      </c>
      <c r="E40" s="66">
        <v>0</v>
      </c>
      <c r="F40" s="66">
        <v>0</v>
      </c>
      <c r="G40" s="66">
        <f t="shared" si="7"/>
        <v>0</v>
      </c>
    </row>
    <row r="41" spans="1:7" x14ac:dyDescent="0.2">
      <c r="A41" s="19"/>
      <c r="B41" s="6"/>
      <c r="C41" s="6"/>
      <c r="D41" s="6"/>
      <c r="E41" s="6"/>
      <c r="F41" s="6"/>
      <c r="G41" s="6"/>
    </row>
    <row r="42" spans="1:7" x14ac:dyDescent="0.2">
      <c r="A42" s="21" t="s">
        <v>77</v>
      </c>
      <c r="B42" s="10">
        <f>+B6+B16+B25+B36</f>
        <v>2095000</v>
      </c>
      <c r="C42" s="10">
        <f>+C6+C16+C25+C36</f>
        <v>1381043.2</v>
      </c>
      <c r="D42" s="10">
        <f>+B42+C42</f>
        <v>3476043.2</v>
      </c>
      <c r="E42" s="10">
        <f>+E6+E16+E25+E36</f>
        <v>2464088.4700000002</v>
      </c>
      <c r="F42" s="10">
        <f>+F6+F16+F25+F36</f>
        <v>2464088.4700000002</v>
      </c>
      <c r="G42" s="10">
        <f>+D42-E42</f>
        <v>1011954.73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6aa8a68a-ab09-4ac8-a697-fdce915bc567"/>
    <ds:schemaRef ds:uri="0c865bf4-0f22-4e4d-b041-7b0c1657e5a8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cp:lastPrinted>2023-10-20T15:29:27Z</cp:lastPrinted>
  <dcterms:created xsi:type="dcterms:W3CDTF">2014-02-10T03:37:14Z</dcterms:created>
  <dcterms:modified xsi:type="dcterms:W3CDTF">2023-10-20T16:47:52Z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