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6" rupBuild="9303"/>
  <workbookPr defaultThemeVersion="124226"/>
  <bookViews>
    <workbookView xWindow="-105" yWindow="-105" windowWidth="19425" windowHeight="10305"/>
  </bookViews>
  <sheets>
    <sheet name="INR" sheetId="5" r:id="rId1"/>
    <sheet name="Instructivo_INR" sheetId="8" r:id="rId2"/>
    <sheet name="Hoja1" sheetId="7" state="hidden" r:id="rId3"/>
  </sheets>
  <definedNames>
    <definedName name="_ftn1" localSheetId="0">INR!#REF!</definedName>
    <definedName name="_ftnref1" localSheetId="0">INR!#REF!</definedName>
    <definedName name="_xlnm.Print_Area" localSheetId="0">INR!$A$1:$W$35</definedName>
  </definedNames>
  <calcPr calcId="14562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T5" i="5" l="1"/>
  <c r="V6" i="5"/>
  <c r="T6" i="5" s="1"/>
  <c r="U5" i="5"/>
  <c r="T28" i="5"/>
  <c r="U28" i="5"/>
  <c r="T27" i="5"/>
  <c r="U27" i="5"/>
  <c r="T25" i="5"/>
  <c r="T26" i="5"/>
  <c r="U26" i="5"/>
  <c r="U25" i="5"/>
  <c r="T24" i="5"/>
  <c r="U24" i="5"/>
  <c r="T23" i="5"/>
  <c r="U23" i="5"/>
  <c r="T22" i="5"/>
  <c r="U22" i="5"/>
  <c r="T21" i="5"/>
  <c r="U21" i="5"/>
  <c r="U10" i="5"/>
  <c r="T10" i="5" s="1"/>
  <c r="T20" i="5"/>
  <c r="U20" i="5"/>
  <c r="T19" i="5"/>
  <c r="U19" i="5"/>
  <c r="T18" i="5"/>
  <c r="U18" i="5"/>
  <c r="T17" i="5"/>
  <c r="U17" i="5"/>
  <c r="T16" i="5"/>
  <c r="U14" i="5"/>
  <c r="T13" i="5"/>
  <c r="U13" i="5"/>
  <c r="T12" i="5"/>
  <c r="T9" i="5"/>
  <c r="U7" i="5"/>
  <c r="T7" i="5" s="1"/>
  <c r="U6" i="5"/>
</calcChain>
</file>

<file path=xl/sharedStrings.xml><?xml version="1.0" encoding="utf-8"?>
<sst xmlns="http://schemas.openxmlformats.org/spreadsheetml/2006/main" count="381" uniqueCount="223">
  <si>
    <t>Instructivo</t>
  </si>
  <si>
    <t>Recomendación:</t>
  </si>
  <si>
    <t>Prespuesto del programa presupuestario</t>
  </si>
  <si>
    <t>S Sujetos a Reglas de Operación</t>
  </si>
  <si>
    <t>U Otros Subsidios</t>
  </si>
  <si>
    <t>E Prestación de Servicios Públicos</t>
  </si>
  <si>
    <t>B Provisión de Bienes Públicos</t>
  </si>
  <si>
    <t>P Planeación, seguimiento y evaluación de políticas públicas</t>
  </si>
  <si>
    <t>F Promoción y fomento</t>
  </si>
  <si>
    <t>G Regulación y supervisión</t>
  </si>
  <si>
    <t>A Funciones de las Fuerzas Armadas (Únicamente Gobierno Federal)</t>
  </si>
  <si>
    <t>R Específicos</t>
  </si>
  <si>
    <t>K Proyectos de Inversión</t>
  </si>
  <si>
    <t>M Apoyo al proceso presupuestario y para mejorar la eficiencia institucional</t>
  </si>
  <si>
    <t>O Apoyo a la función pública y al mejoramiento de la gestión</t>
  </si>
  <si>
    <t>W Operaciones ajenas</t>
  </si>
  <si>
    <t>L Obligaciones de cumplimiento de resolución jurisdiccional</t>
  </si>
  <si>
    <t>N Desastres Naturales</t>
  </si>
  <si>
    <t>J Pensiones y jubilaciones</t>
  </si>
  <si>
    <t>T Aportaciones a la seguridad social</t>
  </si>
  <si>
    <t>Y Aportaciones a fondos de estabilización</t>
  </si>
  <si>
    <t>Z Aportaciones a fondos de inversión y reestructura de pensiones</t>
  </si>
  <si>
    <t>I Gasto Federalizado</t>
  </si>
  <si>
    <t>C Participaciones a entidades federativas y municipios</t>
  </si>
  <si>
    <t>D Costo financiero, deuda o apoyos a deudores y ahorradores de la banca</t>
  </si>
  <si>
    <t>H Adeudos de ejercicios fiscales anteriores</t>
  </si>
  <si>
    <t>Descripción del resumen narrativo (FIN, Propósito, componentes y actividades)</t>
  </si>
  <si>
    <t>FIN</t>
  </si>
  <si>
    <t>PROPÓSITO</t>
  </si>
  <si>
    <t>COMPONENTE</t>
  </si>
  <si>
    <t>ACTIVIDAD</t>
  </si>
  <si>
    <t>Valor del denominador de la formula</t>
  </si>
  <si>
    <t>Desarrollo Social</t>
  </si>
  <si>
    <t xml:space="preserve">Meta del indicador alcanzada
</t>
  </si>
  <si>
    <t xml:space="preserve">Meta del indicador Modificada
</t>
  </si>
  <si>
    <t xml:space="preserve">Meta del indicador Programada
</t>
  </si>
  <si>
    <t xml:space="preserve">Fórmula de cálculo
</t>
  </si>
  <si>
    <t xml:space="preserve">Nivel de la MIR, al que corresponde el indicador
</t>
  </si>
  <si>
    <t xml:space="preserve">Nombre del Indicador
</t>
  </si>
  <si>
    <t>Nivel de la MIR del programa</t>
  </si>
  <si>
    <t xml:space="preserve">Cuenta con MIR
(SI/NO)
</t>
  </si>
  <si>
    <t xml:space="preserve">Pagado
</t>
  </si>
  <si>
    <t xml:space="preserve">Ejercido
</t>
  </si>
  <si>
    <t xml:space="preserve">Devengado
</t>
  </si>
  <si>
    <t>Modificado</t>
  </si>
  <si>
    <t xml:space="preserve">Aprobado
</t>
  </si>
  <si>
    <t xml:space="preserve">Nombre de la dependencia o entidad que lo ejecuta
</t>
  </si>
  <si>
    <t xml:space="preserve">Clasificación funcional del gasto al que corresponde el programa presupuestario
</t>
  </si>
  <si>
    <t xml:space="preserve">Nombre del programa presupuestario
</t>
  </si>
  <si>
    <t xml:space="preserve">Clave del Programa presupuestario
</t>
  </si>
  <si>
    <t xml:space="preserve">Clasificación Programática acorde al CONAC
</t>
  </si>
  <si>
    <t>Desarrollo Económico</t>
  </si>
  <si>
    <t>Gobierno y Finanzas</t>
  </si>
  <si>
    <t>Otros</t>
  </si>
  <si>
    <t xml:space="preserve">Valor del numerador de la formula </t>
  </si>
  <si>
    <t>Resultado del indicador</t>
  </si>
  <si>
    <t>Señalar el nombre completo de la o las dependencias o entidades que ejecutan el programa presupuestario.</t>
  </si>
  <si>
    <t>Indicar si el indicador corresponde al nivel de FIN, PROPÓSITO, COMPONENTE O ACTIVIDAD  de la MIR</t>
  </si>
  <si>
    <t>Se refiere a la expresión matemática del indicador. Determina la forma en que se relacionan las variables.</t>
  </si>
  <si>
    <t>Señalar la meta aprobada del indicador para el ejercicio en que se reporta.</t>
  </si>
  <si>
    <t>Señalar la meta modificada del indicador para el periodo en que se reporta.</t>
  </si>
  <si>
    <t>Señalar la meta alcanzada del indicador para el periodo en que se reporta.</t>
  </si>
  <si>
    <t>Indicar el importe del presupuesto modificado para el programa presupuestario a la fecha en que se reporta.
Nota: en caso de contar con datos del presupuesto modificado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</si>
  <si>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ejercido para el programa presupuestario a la fecha en que se reporta.
Nota: en caso de contar con datos del presupuesto ejercido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</si>
  <si>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devengado para el programa presupuestario a la fecha en que se reporta.
Nota: en caso de contar con datos del presupuesto devengado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</si>
  <si>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Indicar el importe del presupuesto pagado para el programa presupuestario a la fecha en que se reporta.
Nota: en caso de contar con datos del presupuesto pagado a nivel actividad de la MIR del programa, indicar el importe en cada una; la suma del importe de todas las actividades debe corresponder con el valor señalado al importe del componente asociado, asimismo, la suma total del importe de los componentes debe corresponder con el importe indicado en la fila del PROPOSITO y finalmente, éste debe ser el mismo que el importe del nivel FIN.</t>
  </si>
  <si>
    <t>Seleccionar el nivel de la MIR del programa presupuestario a describir FIN, PROPÓSITO, COMPONENTE O ACTIVIDAD.</t>
  </si>
  <si>
    <t>Descripción del FIN, PROPÓSITO, COMPONENTES Y ACTIVIDADES de la MIR del Programa Presupuestario</t>
  </si>
  <si>
    <t>Describir el significado de las variables de la fórmula del indicador</t>
  </si>
  <si>
    <t xml:space="preserve">Indicar la cantidad que se obtuvo al periodo que se reporta respecto al numerador de la fórmula del indicador </t>
  </si>
  <si>
    <t xml:space="preserve">Indicar la cantidad que se obtuvo al periodo que se reporta respecto al denominador de la fórmula del indicador </t>
  </si>
  <si>
    <t>Unidad de medida de las variables del indicador</t>
  </si>
  <si>
    <t>MIR</t>
  </si>
  <si>
    <t>Indicadores</t>
  </si>
  <si>
    <t>Indicar el importe del presupuesto aprobado para el programa presupuestario.
Nota: en caso de contar con datos del presupuesto aprobado a nivel actividad de la MIR del programa, indicar el importe en cada una; la suma del importe de todas las actividades debe corresponder con el valor señalado al importe aprobado del componente asociado, asimismo, la suma total del importe de los componentes debe corresponder con el importe indicado en la fila del PROPOSITO y finalmente, éste debe ser el mismo que el importe del nivel FIN.</t>
  </si>
  <si>
    <t xml:space="preserve">En caso de no contar con la información señalada en cada campo indicar N/D (no Disponible) o N/A en el caso de que no aplique la información requerida. Nota: esta recomendación no aplica en las columnas 6 al 10 dado lo comentado en el punto 14. </t>
  </si>
  <si>
    <r>
      <t xml:space="preserve">Seleccionar la clasificación programática de acuerdo al CONAC, a la que se encuentra vinculada el programa presupuestario. Consultar clasificación disponible en: 
</t>
    </r>
    <r>
      <rPr>
        <b/>
        <sz val="12"/>
        <color theme="1"/>
        <rFont val="Arial Narrow"/>
        <family val="2"/>
      </rPr>
      <t>https://www.conac.gob.mx/work/models/CONAC/normatividad/NOR_01_02_004.pdf</t>
    </r>
  </si>
  <si>
    <r>
      <t xml:space="preserve">Indicar la clave que se le asignó al programa presupuestario la cual debe iniciar con la letra que señale el acuerdo por el que se emite la clasificación programática del gasto emitido por el CONAC.  Consultar clasificación disponible en:
</t>
    </r>
    <r>
      <rPr>
        <b/>
        <sz val="12"/>
        <color theme="1"/>
        <rFont val="Arial Narrow"/>
        <family val="2"/>
      </rPr>
      <t>https://www.conac.gob.mx/work/models/CONAC/normatividad/NOR_01_02_004.pdf</t>
    </r>
  </si>
  <si>
    <r>
      <t xml:space="preserve">Seleccionar la clasificación funcional del gasto al que corresponde el programa presupuestario acorde al Acuerdo emitido por el CONAC, esto es: DESARROLLO SOCIAL, DESARROLLO ECONÓMICO, GOBIERNO, OTROS. Consultar clasificación disponible en:
</t>
    </r>
    <r>
      <rPr>
        <b/>
        <sz val="12"/>
        <color theme="1"/>
        <rFont val="Arial Narrow"/>
        <family val="2"/>
      </rPr>
      <t>https://www.conac.gob.mx/work/models/CONAC/normatividad/NOR_01_02_003.pdf</t>
    </r>
  </si>
  <si>
    <t>Columna</t>
  </si>
  <si>
    <t>Indicar la denominación que se le haya otorgado al programa presupuestario. El nombre del programa presupuestario no debe ser el mismo que el de la Unidad Responsable.</t>
  </si>
  <si>
    <t>Indicar si para el programa presupuestario se elaboró su Matriz de Indicadores para Resultados, (MIR).</t>
  </si>
  <si>
    <t>Descripción del nombre asignado al indicador, ejemplo: "Índice de marginación en Guanajuato", en caso de no contar con información del indicador se deberán atender las recomendaciones del instructivo. Nota: por cada indicador deberán rellenarse los datos de las columnas 1 a 5 y de la 11 a 13, excepto las columnas 6 a la 10, debido a que en éstas se deberá indicar únicamente los importes del FIN, PROPOSITO, COMPONENTES Y ACTIVIDADES.</t>
  </si>
  <si>
    <t>Indicar la unidad de medida que tienen las variables del indicador, (alumnos, profesores, áreas naturales protegidas, áreas reforestadas).</t>
  </si>
  <si>
    <t>Descripción de variables de la fórmula</t>
  </si>
  <si>
    <t>Programa o proyecto de Inversión</t>
  </si>
  <si>
    <t>E0001</t>
  </si>
  <si>
    <t>SERVS. ASISTENCIALES P BIENESTAR DE LOS DOLORENSES</t>
  </si>
  <si>
    <t>PRESTACION DE SERVICIOS PUBLICOS</t>
  </si>
  <si>
    <t>2.6.3</t>
  </si>
  <si>
    <t>SISTEMA PARA EL DESARROLLO INTEGRAL DE LA FAMILIA DEL MUNICIPIO DE DOLORES HIDALGO, CUNA DE LA INDEPENDENCIA NACIONAL, GUANAJUATO</t>
  </si>
  <si>
    <t>Contribuir al bienestar social mediante la asistencia social a favor de sujetos vulnerables</t>
  </si>
  <si>
    <t xml:space="preserve">Cobertura de personas beneficiadas en materia de asistencia social </t>
  </si>
  <si>
    <t>(Total de beneficiarios durante el periodo anterior/total de beneficiarios en el periodo  actual-1*100).</t>
  </si>
  <si>
    <t>APOYOS BRINDADOS</t>
  </si>
  <si>
    <t>________________________________________________</t>
  </si>
  <si>
    <t>DIRECTORA GENERAL</t>
  </si>
  <si>
    <t>_____________________________________________</t>
  </si>
  <si>
    <t xml:space="preserve">LIC. MICHEL KARYNE REYES LUCIO </t>
  </si>
  <si>
    <t>PRESIDENTA DEL CONSEJO DIRECTIVO</t>
  </si>
  <si>
    <t>Desayunos escolares fríos</t>
  </si>
  <si>
    <t>Direccion de asistencia social</t>
  </si>
  <si>
    <t>SI</t>
  </si>
  <si>
    <t>Contribuir al acceso a alimento inocuos y nutritivos de la poblacion en edad escolar, sujeta de asistencia social alimentaria, mediante la entrega de desayunos fríos diseñados con base en los CCN y acompañados de acciones de orientación alimentaria, aseguramiento de la calidad alimentaria y producción de alimentos.</t>
  </si>
  <si>
    <t>Porcentaje de personas atendidas</t>
  </si>
  <si>
    <t>Número de personas atendidas con raciones de desayunos frios entregadas en el periodo evaluado/numero de personas atendidas con raciones de desayunos frios autorizados  en el ejercicio fiscal*100</t>
  </si>
  <si>
    <t>16,060 niñas y niños</t>
  </si>
  <si>
    <t>MENORES ATENDIDOS</t>
  </si>
  <si>
    <t>PERSONAS ATENDIDAS</t>
  </si>
  <si>
    <t>Asistencia alimentaria en los primeros mil días de vidas</t>
  </si>
  <si>
    <t>Desayunos calientes</t>
  </si>
  <si>
    <t>Despensas</t>
  </si>
  <si>
    <t>Asistencia social</t>
  </si>
  <si>
    <t>Red Movil</t>
  </si>
  <si>
    <t>Estufas ecologicas</t>
  </si>
  <si>
    <t>Niñas, niños y adolescentes desarrollan estilos de vida saludables (trabajo infantil)</t>
  </si>
  <si>
    <t>Desarrollo de habilidades parentales Crianza Positiva</t>
  </si>
  <si>
    <t>Asilo de ancianos Raymundo Carrillo Sanchez</t>
  </si>
  <si>
    <t>Casa Hogar Jose Alfredo Jimenez Sandoval</t>
  </si>
  <si>
    <t>Centro de Atención Infantil Virgina Soto Rodriguez</t>
  </si>
  <si>
    <t>Centro gerontologico</t>
  </si>
  <si>
    <t>Procuraduria Auxiliar en Materia de Asistencia Social</t>
  </si>
  <si>
    <t>Servicio medico</t>
  </si>
  <si>
    <t>Servicio dental</t>
  </si>
  <si>
    <t>Servicio de psicologia</t>
  </si>
  <si>
    <t>Velatorio municipal</t>
  </si>
  <si>
    <t>Otorgar insumos necesarios para el bienestar general, maximizar y preservar las habilidades ocupacionales de la población</t>
  </si>
  <si>
    <t>Aplicar estrategias para favorecer el bienestar integral de los adultos mayores</t>
  </si>
  <si>
    <t>Brindar educación básica a la población que lo solicite, evaluando las necesidades y demanda de los servicios educativos</t>
  </si>
  <si>
    <t>Asistencia a personas que soliciten apoyo para obtencion de beneficios para su discapacidad</t>
  </si>
  <si>
    <t>Aplicar terapias de lenguaje acorde a las necesidades por el, o la interesado o interesada</t>
  </si>
  <si>
    <t>Porcentaje de asistencia jurídica y orientación social</t>
  </si>
  <si>
    <t>Otorgar servicios médicos a la población que lo requiera, evaluando las necesidades de manera indivualizada</t>
  </si>
  <si>
    <t xml:space="preserve">Prestar servicio dental para las necesidades que presente la población que lo solicite </t>
  </si>
  <si>
    <t>Porcentaje de servicios médicos otorgados</t>
  </si>
  <si>
    <t xml:space="preserve">Apoyar a la población vulnerable, para servicios funerarios requeridos en cualquier cirscuntancia presente </t>
  </si>
  <si>
    <t>Aplicar medidas de higiene y prevensión integral para el correcto desarrollo de las niñas y niños</t>
  </si>
  <si>
    <t>Número de personas atendidas con insumos alimentarios entregados en el periodo evaluado/numero de personas atendidas con insumos alimentarios autorizados  en el ejercicio fiscal*100</t>
  </si>
  <si>
    <t>Número de  personas atendidas con raciones de desayunos calientes entregados en el periodo evaluado/numero de  personas atendidas con raciones de desayunos calientes autorizados  en el ejercicio fiscal</t>
  </si>
  <si>
    <t>Número de personas beneficiadas con despensas entregadas en el periodo evaluado/numero de personas atendidas con despensas autorizadas  en el ejercicio fiscal*100</t>
  </si>
  <si>
    <t>Número de personas beneficiadas con apoyos asistenciales entregados en el periodo evaluado/numero de personas beneficiadas con  apoyos asistenciales autorizados  en el ejercicio fiscal*100</t>
  </si>
  <si>
    <t>número de persona atendidas en temas de desarrollo comunitario en el periodo evaluado/Número de personas atendidas en temas de desarrollo comunitario en el ejercicio fiscal*100</t>
  </si>
  <si>
    <t>Número de estufas ecológicas entregadas en el periodo evaluado/numero de estufas ecológicas autorizados  en el ejercicio fiscal*100</t>
  </si>
  <si>
    <t>número de persona atendidas en temas de prevención sobre el trabajo infantil en el periodo evaluado/Número de personas atendidas en temas sobre trabajo infantil en el ejercicio fiscal*100</t>
  </si>
  <si>
    <t>número de personas personas atendidas en temas de parentalidad positiva en el periodo evaluado/Número de personas atendidas en temas de parentalidad positiva n el ejercicio fiscal*100</t>
  </si>
  <si>
    <t>Número de adultos mayores con cuidados integrales albergados en el periodo evaluado/Número de adultos mayores con ciudados integrales programados en el ejercicio fiscal*100</t>
  </si>
  <si>
    <t>Número de niñas, niños y/o adolescentes con cuidados integrales albergados en el periodo evaluado/Número de niñas, niños y/o adolescentes con ciudados integrales programados en el ejercicio fiscal*100</t>
  </si>
  <si>
    <t>Número de raciones alimenticias proporcionadas a niñas y niños beneficiarios durante el periodos evaluado/Número de raciones alimenticias programadas a niñas y niños durante el ejercicio fiscal*100</t>
  </si>
  <si>
    <t>Numero de adultos mayores atendidos en platicas, talleres y/o servicios otorgados en el periodo evaluado/Número de adultos mayores  programados en platicas, talleres y/o servicios en el ejercicio fiscal*100</t>
  </si>
  <si>
    <t>Número de terapias físicas realizadas en el periodo evaluado/Número de terapias fisicas programadas en el ejercicio fiscal*100</t>
  </si>
  <si>
    <t>Número de terapias de lenguaje realizadas el periodo evaluado/Número de terapias de lenguaje programadas en el ejercicio fiscal*100</t>
  </si>
  <si>
    <t>Número de asesorias jurídicas brindadas en el periodo evaluado/Número de asesorías jurídicas programadas en el ejercicio fiscal*100</t>
  </si>
  <si>
    <t>Número de expedientes de posible vulneración de derechos de niñas, niños y/o adolescentes recibidas en el periodo evaluado/Número de expedientes de posible vulneración de derechos de niñas, niños y/o adolescentes programadas en el ejercicio fiscal*100</t>
  </si>
  <si>
    <t>Número de intervenciones realizadas en el periodo evaluado/Número de intervenciones programadas en el ejercicio fiscal*100</t>
  </si>
  <si>
    <t>Número de repatriaciones realizadas en el periodo evaluado/Número de repatriaciones programadas en el ejercicio fiscal*100</t>
  </si>
  <si>
    <t>Numero de consultas de medicina general otorgadas en el periodo evaluado/Número de consultas de medicina general  programadas en el ejercicio fiscal*100</t>
  </si>
  <si>
    <t>Numero de consultas dentales otorgadas en el periodo evaluado/Número de consultas dentales programadas en el ejercicio fiscal*100</t>
  </si>
  <si>
    <t>Numero de consultas psicológicas otorgadas en el periodo evaluado/Número de consultas psicológicas  programadas en el ejercicio fiscal*100</t>
  </si>
  <si>
    <t>Número de servicios funerarios realizados en el periodo evaluado/Número de servicios programados en el ejercicio fiscal*100</t>
  </si>
  <si>
    <t>ESTUFAS ECOLOGICAS</t>
  </si>
  <si>
    <t>ADULTOS MAYORES ATENDIDOS</t>
  </si>
  <si>
    <t>RACIONES ALIMENTICIAS PROPORCIONADAS</t>
  </si>
  <si>
    <t>TERAPIAS FISICAS REALIZADAS</t>
  </si>
  <si>
    <t>TERAPIA DE LENGUAJE REALIZADAS</t>
  </si>
  <si>
    <t>ASESORIAS JURIDICAS BRINDADAS</t>
  </si>
  <si>
    <t>EXPEDIENTES ABIERTOS</t>
  </si>
  <si>
    <t>INTERVENCIONES REALIZADAS</t>
  </si>
  <si>
    <t>REPATRIACIONES REALIZADAS</t>
  </si>
  <si>
    <t>CONSULTAS OTORGADAS</t>
  </si>
  <si>
    <t>2472 niñas y niños</t>
  </si>
  <si>
    <t>2270 personas beneficiadas</t>
  </si>
  <si>
    <t>62,496 apoyos otorgados</t>
  </si>
  <si>
    <t>2010 apoyos otorgados</t>
  </si>
  <si>
    <t>120 personas y  4 comunidades atendidas</t>
  </si>
  <si>
    <t>850 niñas, niños y adolescentes en prevención.</t>
  </si>
  <si>
    <t>350 personas atendidas en 8 talleres</t>
  </si>
  <si>
    <t>15 personas atendidas</t>
  </si>
  <si>
    <t>n/a</t>
  </si>
  <si>
    <t>20,000 raciones</t>
  </si>
  <si>
    <t>1700 adultos mayores atendidos</t>
  </si>
  <si>
    <t>15,000  personas atendidas</t>
  </si>
  <si>
    <t>5,000 personas atendidas</t>
  </si>
  <si>
    <t>460 asesorías</t>
  </si>
  <si>
    <t>50 expedientes</t>
  </si>
  <si>
    <t xml:space="preserve">300 intervenciones </t>
  </si>
  <si>
    <t>12 servicios</t>
  </si>
  <si>
    <t>1500 personas atendidas</t>
  </si>
  <si>
    <t>2200 personas atendidas</t>
  </si>
  <si>
    <t>1050 personas atendidas</t>
  </si>
  <si>
    <t>125 servicios</t>
  </si>
  <si>
    <t>PERSONAS BENEFICIADAS</t>
  </si>
  <si>
    <t>APOYOS OTORGADOS</t>
  </si>
  <si>
    <t>ESTUFAS ENTREGADAS</t>
  </si>
  <si>
    <t>RACIONES ENTREGADAS</t>
  </si>
  <si>
    <t>ADULTOS ATENDIDOS</t>
  </si>
  <si>
    <t>TERAPIAS REALIZADAS</t>
  </si>
  <si>
    <t>ASESORIAS OTORGADAS</t>
  </si>
  <si>
    <t>SERVICIOS OTORGADOS</t>
  </si>
  <si>
    <t>Contribuir al acceso a alimento inocuos y nutritivos de la poblacion en edad escolar, sujeta de asistencia social alimentaria, mediante la entrega de Dotación de insumos alimentarios para la preparación de desayunos o comida caliente preparadas en espacios alimentarios durante los días hábiles del delo escolar, que consta de cereales, leguminosas, alimentos de origen animal y verduras.</t>
  </si>
  <si>
    <t xml:space="preserve">Contribuir al acceso a alimentos inocuos y nutritivos de la poblacion en edad escolar, sujeta de asistencia social alimentaria, mediante la entrega de desayunos calientes, diseñados con base en los CCN, y acompañados de orientacion alimentaria, aseguramiento de la calidad alimentaria y produccion de alimentos. </t>
  </si>
  <si>
    <t>Contribuir al acceso a la alimentación a población en alguna situación de vulnerabilidad, mediante la entrega de una despensa básica.</t>
  </si>
  <si>
    <t>Contribuir al mejoramiento de las circunstancias y condiciones de vida de las familias y poblacion vulnerable del Municipio, facilitando su desarrollo integral de personas en situacion de vulnerabilidad, mediante el otorgamiento de apoyos economicos o en especie.</t>
  </si>
  <si>
    <t>Impulsar procesos de organización comunitaria y la participación social que contribuyan a generar capacidades autogestivas, asi como la instrumentacion de proyectos comunitarios, que cubran necesidades básicas, por medio de la integracion de grupos de desarrollo comunitario</t>
  </si>
  <si>
    <t>Lograr mejorar la calidad de vida de las familias, a través de la dotación de una estufa ecológica, que reduzca los riesgos de enfermedades, asi como las cargas de trabajo de recolección de leña, contribuyendo a una mejor salud y a una administración responsable de los recursos forestales</t>
  </si>
  <si>
    <t>Propiciar condiciones que contribuyan a desalentar el trabajo infantil mediante acciones preventivas que generen estilos de vida saludables</t>
  </si>
  <si>
    <t>Fomentar la capacidad de los padres en la atención de estilos de crianza positivos y reforzamiento de los valores humanos hacia sus hijas e hijos</t>
  </si>
  <si>
    <t>Brindar servicios asistenciales integrales a los adultos mayores en estado de vulnerabilidad que lo requieran</t>
  </si>
  <si>
    <t>Brindar servicios asistenciales integrales a las niñas y niños que se encuentren en estado de vulnerabilidad que lo requieran</t>
  </si>
  <si>
    <t>otorgar servicios de cuidado, educacion y alimentacion a niñas y niños de 45 dias de nacidos a 5 años 11 meses de edad, hijos de madres trabajadoras</t>
  </si>
  <si>
    <t>Contribuir al desarrollo integral de las personas adultas mayores en aspectos relacionados con su estilo de vida, así como con sus usos y costubres, buscando mejorar sus condiciones de vida con vista a un envejecimiento activo y saludable, respetando su identidad.</t>
  </si>
  <si>
    <t>Brindar servicios de rehabilitacion integral a personas con discapacidad temporal o permanente, aplicando tratamientos terapeuticos dirigida a mejorar sus condiciones de vida</t>
  </si>
  <si>
    <t xml:space="preserve">Brindar asesoria jurídica a sujetos vulnerables. </t>
  </si>
  <si>
    <t>Atender a traves de un equipo multidisciplinario reportes de posible vulneración de derechos de niñas, niños y/o adolescentes</t>
  </si>
  <si>
    <t>Coadyudar con las autoridades judiciales y administrativas en procesos que involucren intereses de niñas, niños y/o adolescentes</t>
  </si>
  <si>
    <t>Colaborar en repatriaciones seguras de niñas, niños y/o adolescentes migrantes no acompañados</t>
  </si>
  <si>
    <t>Brindar el servicio de medico general a poblacion en condicion de vulnerabilidad</t>
  </si>
  <si>
    <t>Brindar el servicio dental a la poblacion en condicion de vulnerabilidad</t>
  </si>
  <si>
    <t>Brindar el servicio de atención psicologica  a la poblacion en condicion de vulnerabilidad</t>
  </si>
  <si>
    <t>Otorgar servicios funerarios a la poblacion en general, atendiendo primordialmente las necesidades de la poblacion vulnerable.</t>
  </si>
  <si>
    <t>Centro de rehabilitacion</t>
  </si>
  <si>
    <t>ING. LORENA ADRIANA SOTO GODINEZ</t>
  </si>
  <si>
    <t>SERVICIOS FUNERARIOS REALIZADOS</t>
  </si>
  <si>
    <t>SISTEMA PARA EL DESARROLLO INTEGRAL DE LA FAMILIA DEL MUNICIPIO DE DOLORES HIDALGO, CUNA DE LA INDEPENDENCIA NACIONAL, GUANAJUATO
INDICADORES DE RESULTADOS
DEL 1 DE ENERO AL 30 DE SEPTIEMBRE DE 2023</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</si>
</sst>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44" formatCode="_-&quot;$&quot;* #,##0.00_-;\-&quot;$&quot;* #,##0.00_-;_-&quot;$&quot;* &quot;-&quot;??_-;_-@_-"/>
    <numFmt numFmtId="43" formatCode="_-* #,##0.00_-;\-* #,##0.00_-;_-* &quot;-&quot;??_-;_-@_-"/>
    <numFmt numFmtId="164" formatCode="_-[$€-2]* #,##0.00_-;\-[$€-2]* #,##0.00_-;_-[$€-2]* &quot;-&quot;??_-"/>
    <numFmt numFmtId="165" formatCode="_-* #,##0_-;\-* #,##0_-;_-* &quot;-&quot;??_-;_-@_-"/>
  </numFmts>
  <fonts count="22" x14ac:knownFonts="1">
    <font>
      <sz val="8"/>
      <color theme="1"/>
      <name val="Arial"/>
      <family val="2"/>
    </font>
    <font>
      <sz val="11"/>
      <color theme="1"/>
      <name val="Calibri"/>
      <family val="2"/>
      <scheme val="minor"/>
    </font>
    <font>
      <sz val="10"/>
      <name val="Arial"/>
      <family val="2"/>
    </font>
    <font>
      <sz val="11"/>
      <color indexed="8"/>
      <name val="Calibri"/>
      <family val="2"/>
    </font>
    <font>
      <b/>
      <sz val="8"/>
      <color theme="0"/>
      <name val="Arial"/>
      <family val="2"/>
    </font>
    <font>
      <sz val="11"/>
      <color theme="1"/>
      <name val="Calibri"/>
      <family val="2"/>
      <scheme val="minor"/>
    </font>
    <font>
      <b/>
      <sz val="12"/>
      <name val="Arial Narrow"/>
      <family val="2"/>
    </font>
    <font>
      <sz val="12"/>
      <color theme="1"/>
      <name val="Arial Narrow"/>
      <family val="2"/>
    </font>
    <font>
      <sz val="12"/>
      <color indexed="8"/>
      <name val="Arial Narrow"/>
      <family val="2"/>
    </font>
    <font>
      <b/>
      <sz val="8"/>
      <name val="Arial"/>
      <family val="2"/>
    </font>
    <font>
      <sz val="9"/>
      <color theme="1"/>
      <name val="Arial"/>
      <family val="2"/>
    </font>
    <font>
      <sz val="8"/>
      <color theme="1"/>
      <name val="Arial Narrow"/>
      <family val="2"/>
    </font>
    <font>
      <b/>
      <sz val="8"/>
      <color theme="1"/>
      <name val="Arial"/>
      <family val="2"/>
    </font>
    <font>
      <b/>
      <sz val="12"/>
      <color theme="1"/>
      <name val="Arial Narrow"/>
      <family val="2"/>
    </font>
    <font>
      <sz val="8"/>
      <color theme="1"/>
      <name val="Arial"/>
      <family val="2"/>
    </font>
    <font>
      <b/>
      <sz val="8"/>
      <name val="Arial Narrow"/>
      <family val="2"/>
    </font>
    <font>
      <sz val="8"/>
      <name val="Arial Narrow"/>
      <family val="2"/>
    </font>
    <font>
      <sz val="8"/>
      <name val="Arial"/>
      <family val="2"/>
    </font>
    <font>
      <sz val="10"/>
      <color rgb="FF000000"/>
      <name val="Arial"/>
      <family val="2"/>
    </font>
    <font>
      <sz val="11"/>
      <name val="Arial"/>
      <family val="2"/>
    </font>
    <font>
      <sz val="8"/>
      <color rgb="FF000000"/>
      <name val="Arial"/>
      <family val="2"/>
    </font>
    <font>
      <sz val="8"/>
      <color indexed="8"/>
      <name val="Arial"/>
      <family val="2"/>
    </font>
  </fonts>
  <fills count="12">
    <fill>
      <patternFill patternType="none"/>
    </fill>
    <fill>
      <patternFill patternType="gray125"/>
    </fill>
    <fill>
      <patternFill patternType="solid">
        <fgColor rgb="FF92D050"/>
        <bgColor indexed="64"/>
      </patternFill>
    </fill>
    <fill>
      <patternFill patternType="solid">
        <fgColor theme="9"/>
        <bgColor indexed="64"/>
      </patternFill>
    </fill>
    <fill>
      <patternFill patternType="solid">
        <fgColor theme="1" tint="0.499984740745262"/>
        <bgColor indexed="64"/>
      </patternFill>
    </fill>
    <fill>
      <patternFill patternType="solid">
        <fgColor rgb="FFFF9900"/>
        <bgColor indexed="64"/>
      </patternFill>
    </fill>
    <fill>
      <patternFill patternType="solid">
        <fgColor rgb="FFFFC000"/>
        <bgColor indexed="64"/>
      </patternFill>
    </fill>
    <fill>
      <patternFill patternType="solid">
        <fgColor theme="9" tint="-0.499984740745262"/>
        <bgColor indexed="64"/>
      </patternFill>
    </fill>
    <fill>
      <patternFill patternType="solid">
        <fgColor theme="0" tint="-0.249977111117893"/>
        <bgColor indexed="64"/>
      </patternFill>
    </fill>
    <fill>
      <patternFill patternType="solid">
        <fgColor theme="4" tint="-0.249977111117893"/>
        <bgColor indexed="64"/>
      </patternFill>
    </fill>
    <fill>
      <patternFill patternType="solid">
        <fgColor theme="0"/>
        <bgColor indexed="64"/>
      </patternFill>
    </fill>
    <fill>
      <patternFill patternType="solid">
        <fgColor theme="0"/>
        <bgColor rgb="FFFFFFFF"/>
      </patternFill>
    </fill>
  </fills>
  <borders count="11">
    <border>
      <left/>
      <right/>
      <top/>
      <bottom/>
      <diagonal/>
    </border>
    <border>
      <left style="thin">
        <color indexed="64"/>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diagonal/>
    </border>
    <border>
      <left/>
      <right/>
      <top style="thin">
        <color auto="1"/>
      </top>
      <bottom/>
      <diagonal/>
    </border>
    <border>
      <left/>
      <right style="thin">
        <color indexed="64"/>
      </right>
      <top style="thin">
        <color indexed="64"/>
      </top>
      <bottom/>
      <diagonal/>
    </border>
  </borders>
  <cellStyleXfs count="21">
    <xf numFmtId="0" fontId="0" fillId="0" borderId="0"/>
    <xf numFmtId="164" fontId="2" fillId="0" borderId="0" applyFont="0" applyFill="0" applyBorder="0" applyAlignment="0" applyProtection="0"/>
    <xf numFmtId="43" fontId="5" fillId="0" borderId="0" applyFont="0" applyFill="0" applyBorder="0" applyAlignment="0" applyProtection="0"/>
    <xf numFmtId="43" fontId="3" fillId="0" borderId="0" applyFont="0" applyFill="0" applyBorder="0" applyAlignment="0" applyProtection="0"/>
    <xf numFmtId="43" fontId="3" fillId="0" borderId="0" applyFont="0" applyFill="0" applyBorder="0" applyAlignment="0" applyProtection="0"/>
    <xf numFmtId="43" fontId="5" fillId="0" borderId="0" applyFont="0" applyFill="0" applyBorder="0" applyAlignment="0" applyProtection="0"/>
    <xf numFmtId="44" fontId="2" fillId="0" borderId="0" applyFont="0" applyFill="0" applyBorder="0" applyAlignment="0" applyProtection="0"/>
    <xf numFmtId="0" fontId="5" fillId="0" borderId="0"/>
    <xf numFmtId="0" fontId="2" fillId="0" borderId="0"/>
    <xf numFmtId="0" fontId="5" fillId="0" borderId="0"/>
    <xf numFmtId="0" fontId="2" fillId="0" borderId="0"/>
    <xf numFmtId="0" fontId="2" fillId="0" borderId="0"/>
    <xf numFmtId="0" fontId="2" fillId="0" borderId="0"/>
    <xf numFmtId="0" fontId="2" fillId="0" borderId="0"/>
    <xf numFmtId="0" fontId="5" fillId="0" borderId="0"/>
    <xf numFmtId="0" fontId="5" fillId="0" borderId="0"/>
    <xf numFmtId="0" fontId="2" fillId="0" borderId="0"/>
    <xf numFmtId="9" fontId="14" fillId="0" borderId="0" applyFont="0" applyFill="0" applyBorder="0" applyAlignment="0" applyProtection="0"/>
    <xf numFmtId="0" fontId="1" fillId="0" borderId="0"/>
    <xf numFmtId="0" fontId="1" fillId="0" borderId="0"/>
    <xf numFmtId="43" fontId="14" fillId="0" borderId="0" applyFont="0" applyFill="0" applyBorder="0" applyAlignment="0" applyProtection="0"/>
  </cellStyleXfs>
  <cellXfs count="75">
    <xf numFmtId="0" fontId="0" fillId="0" borderId="0" xfId="0"/>
    <xf numFmtId="0" fontId="0" fillId="0" borderId="0" xfId="0" applyProtection="1">
      <protection locked="0"/>
    </xf>
    <xf numFmtId="0" fontId="7" fillId="0" borderId="0" xfId="0" applyFont="1" applyAlignment="1">
      <alignment horizontal="justify" vertical="top" wrapText="1"/>
    </xf>
    <xf numFmtId="0" fontId="6" fillId="2" borderId="0" xfId="8" applyFont="1" applyFill="1" applyAlignment="1">
      <alignment horizontal="justify" vertical="top" wrapText="1"/>
    </xf>
    <xf numFmtId="0" fontId="8" fillId="0" borderId="0" xfId="0" applyFont="1" applyAlignment="1">
      <alignment horizontal="justify" vertical="top" wrapText="1"/>
    </xf>
    <xf numFmtId="0" fontId="6" fillId="3" borderId="0" xfId="8" applyFont="1" applyFill="1" applyAlignment="1">
      <alignment horizontal="justify" vertical="top" wrapText="1"/>
    </xf>
    <xf numFmtId="0" fontId="10" fillId="0" borderId="0" xfId="0" applyFont="1" applyAlignment="1">
      <alignment horizontal="center" vertical="center" wrapText="1"/>
    </xf>
    <xf numFmtId="0" fontId="10" fillId="0" borderId="0" xfId="0" applyFont="1" applyAlignment="1">
      <alignment vertical="center" wrapText="1"/>
    </xf>
    <xf numFmtId="0" fontId="0" fillId="0" borderId="0" xfId="0" applyAlignment="1">
      <alignment horizontal="center"/>
    </xf>
    <xf numFmtId="0" fontId="0" fillId="0" borderId="0" xfId="0" applyAlignment="1">
      <alignment horizontal="left"/>
    </xf>
    <xf numFmtId="0" fontId="12" fillId="0" borderId="0" xfId="0" applyFont="1" applyAlignment="1">
      <alignment horizontal="center" vertical="top"/>
    </xf>
    <xf numFmtId="0" fontId="4" fillId="5" borderId="2" xfId="0" applyFont="1" applyFill="1" applyBorder="1" applyAlignment="1">
      <alignment horizontal="center" vertical="center" wrapText="1"/>
    </xf>
    <xf numFmtId="4" fontId="4" fillId="6" borderId="2" xfId="16" applyNumberFormat="1" applyFont="1" applyFill="1" applyBorder="1" applyAlignment="1">
      <alignment horizontal="center" vertical="center" wrapText="1"/>
    </xf>
    <xf numFmtId="0" fontId="4" fillId="6" borderId="2" xfId="16" applyFont="1" applyFill="1" applyBorder="1" applyAlignment="1">
      <alignment horizontal="center" vertical="center" wrapText="1"/>
    </xf>
    <xf numFmtId="0" fontId="4" fillId="4" borderId="2" xfId="0" applyFont="1" applyFill="1" applyBorder="1" applyAlignment="1">
      <alignment horizontal="center" vertical="center" wrapText="1"/>
    </xf>
    <xf numFmtId="0" fontId="4" fillId="7" borderId="2" xfId="16" applyFont="1" applyFill="1" applyBorder="1" applyAlignment="1">
      <alignment horizontal="center" vertical="center" wrapText="1"/>
    </xf>
    <xf numFmtId="0" fontId="4" fillId="9" borderId="3" xfId="16" applyFont="1" applyFill="1" applyBorder="1" applyAlignment="1">
      <alignment horizontal="center" vertical="center" wrapText="1"/>
    </xf>
    <xf numFmtId="0" fontId="4" fillId="9" borderId="2" xfId="16" applyFont="1" applyFill="1" applyBorder="1" applyAlignment="1">
      <alignment horizontal="center" vertical="center" wrapText="1"/>
    </xf>
    <xf numFmtId="0" fontId="15" fillId="10" borderId="2" xfId="0" applyFont="1" applyFill="1" applyBorder="1" applyAlignment="1">
      <alignment horizontal="center" vertical="center" wrapText="1"/>
    </xf>
    <xf numFmtId="0" fontId="11" fillId="10" borderId="2" xfId="18" applyFont="1" applyFill="1" applyBorder="1" applyAlignment="1">
      <alignment horizontal="justify" vertical="center" wrapText="1"/>
    </xf>
    <xf numFmtId="0" fontId="16" fillId="10" borderId="2" xfId="0" applyFont="1" applyFill="1" applyBorder="1" applyAlignment="1">
      <alignment horizontal="center" vertical="center" wrapText="1"/>
    </xf>
    <xf numFmtId="0" fontId="16" fillId="10" borderId="2" xfId="16" applyFont="1" applyFill="1" applyBorder="1" applyAlignment="1">
      <alignment horizontal="center" vertical="center" wrapText="1"/>
    </xf>
    <xf numFmtId="9" fontId="16" fillId="10" borderId="2" xfId="17" applyFont="1" applyFill="1" applyBorder="1" applyAlignment="1">
      <alignment horizontal="center" vertical="center" wrapText="1"/>
    </xf>
    <xf numFmtId="0" fontId="11" fillId="10" borderId="2" xfId="0" applyFont="1" applyFill="1" applyBorder="1" applyAlignment="1" applyProtection="1">
      <alignment vertical="center"/>
      <protection locked="0"/>
    </xf>
    <xf numFmtId="0" fontId="19" fillId="10" borderId="2" xfId="0" quotePrefix="1" applyFont="1" applyFill="1" applyBorder="1" applyAlignment="1">
      <alignment horizontal="left" vertical="center" wrapText="1"/>
    </xf>
    <xf numFmtId="0" fontId="0" fillId="0" borderId="0" xfId="0" applyFont="1" applyProtection="1">
      <protection locked="0"/>
    </xf>
    <xf numFmtId="0" fontId="0" fillId="10" borderId="0" xfId="0" applyFont="1" applyFill="1" applyProtection="1">
      <protection locked="0"/>
    </xf>
    <xf numFmtId="0" fontId="0" fillId="10" borderId="0" xfId="0" applyFont="1" applyFill="1" applyProtection="1"/>
    <xf numFmtId="0" fontId="0" fillId="10" borderId="0" xfId="0" applyFont="1" applyFill="1" applyAlignment="1" applyProtection="1">
      <alignment vertical="center"/>
    </xf>
    <xf numFmtId="0" fontId="4" fillId="5" borderId="6" xfId="0" applyFont="1" applyFill="1" applyBorder="1" applyAlignment="1">
      <alignment horizontal="center" vertical="center" wrapText="1"/>
    </xf>
    <xf numFmtId="0" fontId="4" fillId="5" borderId="5" xfId="0" applyFont="1" applyFill="1" applyBorder="1" applyAlignment="1">
      <alignment horizontal="center" vertical="center" wrapText="1"/>
    </xf>
    <xf numFmtId="0" fontId="4" fillId="5" borderId="6" xfId="0" applyFont="1" applyFill="1" applyBorder="1" applyAlignment="1">
      <alignment horizontal="center" vertical="top" wrapText="1"/>
    </xf>
    <xf numFmtId="0" fontId="4" fillId="6" borderId="6" xfId="16" applyFont="1" applyFill="1" applyBorder="1" applyAlignment="1">
      <alignment horizontal="center" vertical="center" wrapText="1"/>
    </xf>
    <xf numFmtId="0" fontId="4" fillId="4" borderId="6" xfId="0" applyFont="1" applyFill="1" applyBorder="1" applyAlignment="1">
      <alignment horizontal="center" vertical="center" wrapText="1"/>
    </xf>
    <xf numFmtId="0" fontId="4" fillId="7" borderId="6" xfId="16" applyFont="1" applyFill="1" applyBorder="1" applyAlignment="1">
      <alignment horizontal="center" vertical="center" wrapText="1"/>
    </xf>
    <xf numFmtId="0" fontId="4" fillId="9" borderId="6" xfId="16" applyFont="1" applyFill="1" applyBorder="1" applyAlignment="1">
      <alignment horizontal="center" vertical="center" wrapText="1"/>
    </xf>
    <xf numFmtId="0" fontId="9" fillId="8" borderId="9" xfId="8" applyFont="1" applyFill="1" applyBorder="1" applyAlignment="1" applyProtection="1">
      <alignment horizontal="centerContinuous" vertical="center" wrapText="1"/>
      <protection locked="0"/>
    </xf>
    <xf numFmtId="0" fontId="9" fillId="8" borderId="10" xfId="8" applyFont="1" applyFill="1" applyBorder="1" applyAlignment="1" applyProtection="1">
      <alignment horizontal="centerContinuous" vertical="center" wrapText="1"/>
      <protection locked="0"/>
    </xf>
    <xf numFmtId="0" fontId="4" fillId="5" borderId="2" xfId="0" applyFont="1" applyFill="1" applyBorder="1" applyAlignment="1">
      <alignment horizontal="centerContinuous"/>
    </xf>
    <xf numFmtId="0" fontId="4" fillId="4" borderId="2" xfId="0" applyFont="1" applyFill="1" applyBorder="1" applyAlignment="1">
      <alignment horizontal="centerContinuous" vertical="center" wrapText="1"/>
    </xf>
    <xf numFmtId="0" fontId="4" fillId="7" borderId="2" xfId="0" applyFont="1" applyFill="1" applyBorder="1" applyAlignment="1">
      <alignment horizontal="centerContinuous" wrapText="1"/>
    </xf>
    <xf numFmtId="0" fontId="4" fillId="9" borderId="9" xfId="16" applyFont="1" applyFill="1" applyBorder="1" applyAlignment="1">
      <alignment horizontal="centerContinuous" vertical="center" wrapText="1"/>
    </xf>
    <xf numFmtId="0" fontId="4" fillId="10" borderId="2" xfId="16" applyFont="1" applyFill="1" applyBorder="1" applyAlignment="1">
      <alignment horizontal="center" vertical="center" wrapText="1"/>
    </xf>
    <xf numFmtId="4" fontId="17" fillId="0" borderId="2" xfId="0" applyNumberFormat="1" applyFont="1" applyFill="1" applyBorder="1" applyAlignment="1" applyProtection="1">
      <alignment horizontal="center" vertical="center"/>
      <protection locked="0"/>
    </xf>
    <xf numFmtId="0" fontId="0" fillId="0" borderId="2" xfId="0" applyBorder="1" applyProtection="1">
      <protection locked="0"/>
    </xf>
    <xf numFmtId="0" fontId="18" fillId="10" borderId="2" xfId="0" applyFont="1" applyFill="1" applyBorder="1" applyAlignment="1">
      <alignment horizontal="left" vertical="center" wrapText="1"/>
    </xf>
    <xf numFmtId="0" fontId="9" fillId="10" borderId="4" xfId="0" applyFont="1" applyFill="1" applyBorder="1" applyAlignment="1">
      <alignment horizontal="center" vertical="center" wrapText="1"/>
    </xf>
    <xf numFmtId="4" fontId="9" fillId="10" borderId="8" xfId="16" applyNumberFormat="1" applyFont="1" applyFill="1" applyBorder="1" applyAlignment="1">
      <alignment horizontal="center" vertical="center" wrapText="1"/>
    </xf>
    <xf numFmtId="0" fontId="9" fillId="10" borderId="8" xfId="16" applyFont="1" applyFill="1" applyBorder="1" applyAlignment="1">
      <alignment horizontal="center" vertical="center" wrapText="1"/>
    </xf>
    <xf numFmtId="0" fontId="9" fillId="10" borderId="8" xfId="0" applyFont="1" applyFill="1" applyBorder="1" applyAlignment="1">
      <alignment horizontal="center" vertical="center" wrapText="1"/>
    </xf>
    <xf numFmtId="0" fontId="9" fillId="10" borderId="0" xfId="16" applyFont="1" applyFill="1" applyBorder="1" applyAlignment="1">
      <alignment horizontal="center" vertical="center" wrapText="1"/>
    </xf>
    <xf numFmtId="0" fontId="9" fillId="10" borderId="7" xfId="16" applyFont="1" applyFill="1" applyBorder="1" applyAlignment="1">
      <alignment horizontal="center" vertical="center" wrapText="1"/>
    </xf>
    <xf numFmtId="0" fontId="17" fillId="10" borderId="0" xfId="0" applyFont="1" applyFill="1" applyAlignment="1">
      <alignment horizontal="center"/>
    </xf>
    <xf numFmtId="4" fontId="9" fillId="10" borderId="2" xfId="16" applyNumberFormat="1" applyFont="1" applyFill="1" applyBorder="1" applyAlignment="1">
      <alignment horizontal="center" vertical="center" wrapText="1"/>
    </xf>
    <xf numFmtId="0" fontId="9" fillId="10" borderId="2" xfId="16" applyFont="1" applyFill="1" applyBorder="1" applyAlignment="1">
      <alignment horizontal="center" vertical="center" wrapText="1"/>
    </xf>
    <xf numFmtId="0" fontId="9" fillId="10" borderId="2" xfId="0" applyFont="1" applyFill="1" applyBorder="1" applyAlignment="1">
      <alignment horizontal="center" vertical="center" wrapText="1"/>
    </xf>
    <xf numFmtId="0" fontId="17" fillId="10" borderId="2" xfId="0" applyFont="1" applyFill="1" applyBorder="1" applyAlignment="1" applyProtection="1">
      <alignment horizontal="center" vertical="center"/>
      <protection locked="0"/>
    </xf>
    <xf numFmtId="0" fontId="17" fillId="10" borderId="2" xfId="0" applyFont="1" applyFill="1" applyBorder="1" applyAlignment="1" applyProtection="1">
      <alignment horizontal="center" vertical="center" wrapText="1"/>
      <protection locked="0"/>
    </xf>
    <xf numFmtId="9" fontId="9" fillId="10" borderId="2" xfId="16" applyNumberFormat="1" applyFont="1" applyFill="1" applyBorder="1" applyAlignment="1">
      <alignment horizontal="center" vertical="center" wrapText="1"/>
    </xf>
    <xf numFmtId="165" fontId="9" fillId="10" borderId="8" xfId="20" applyNumberFormat="1" applyFont="1" applyFill="1" applyBorder="1" applyAlignment="1">
      <alignment horizontal="center" vertical="center" wrapText="1"/>
    </xf>
    <xf numFmtId="0" fontId="10" fillId="0" borderId="0" xfId="19" applyFont="1" applyFill="1" applyBorder="1" applyAlignment="1" applyProtection="1">
      <alignment horizontal="center" vertical="top"/>
      <protection locked="0"/>
    </xf>
    <xf numFmtId="0" fontId="9" fillId="11" borderId="2" xfId="0" applyFont="1" applyFill="1" applyBorder="1" applyAlignment="1">
      <alignment horizontal="center" vertical="center" wrapText="1"/>
    </xf>
    <xf numFmtId="0" fontId="20" fillId="10" borderId="2" xfId="0" applyFont="1" applyFill="1" applyBorder="1" applyAlignment="1">
      <alignment horizontal="center" vertical="center" wrapText="1"/>
    </xf>
    <xf numFmtId="0" fontId="21" fillId="10" borderId="2" xfId="0" applyFont="1" applyFill="1" applyBorder="1" applyAlignment="1">
      <alignment vertical="center" wrapText="1"/>
    </xf>
    <xf numFmtId="0" fontId="20" fillId="10" borderId="2" xfId="0" applyFont="1" applyFill="1" applyBorder="1" applyAlignment="1">
      <alignment horizontal="left" vertical="center" wrapText="1"/>
    </xf>
    <xf numFmtId="0" fontId="17" fillId="10" borderId="2" xfId="0" quotePrefix="1" applyFont="1" applyFill="1" applyBorder="1" applyAlignment="1">
      <alignment horizontal="center" vertical="center" wrapText="1"/>
    </xf>
    <xf numFmtId="0" fontId="0" fillId="10" borderId="2" xfId="0" applyFill="1" applyBorder="1" applyProtection="1">
      <protection locked="0"/>
    </xf>
    <xf numFmtId="0" fontId="0" fillId="10" borderId="0" xfId="0" applyFill="1"/>
    <xf numFmtId="0" fontId="0" fillId="10" borderId="0" xfId="0" applyFill="1" applyProtection="1">
      <protection locked="0"/>
    </xf>
    <xf numFmtId="0" fontId="9" fillId="8" borderId="1" xfId="8" applyFont="1" applyFill="1" applyBorder="1" applyAlignment="1" applyProtection="1">
      <alignment horizontal="center" vertical="center" wrapText="1"/>
      <protection locked="0"/>
    </xf>
    <xf numFmtId="0" fontId="9" fillId="8" borderId="0" xfId="8" applyFont="1" applyFill="1" applyBorder="1" applyAlignment="1" applyProtection="1">
      <alignment horizontal="center" vertical="center" wrapText="1"/>
      <protection locked="0"/>
    </xf>
    <xf numFmtId="0" fontId="10" fillId="0" borderId="0" xfId="19" applyFont="1" applyFill="1" applyBorder="1" applyAlignment="1" applyProtection="1">
      <alignment horizontal="center" vertical="top"/>
      <protection locked="0"/>
    </xf>
    <xf numFmtId="0" fontId="4" fillId="6" borderId="5" xfId="8" applyFont="1" applyFill="1" applyBorder="1" applyAlignment="1" applyProtection="1">
      <alignment horizontal="center" vertical="center" wrapText="1"/>
      <protection locked="0"/>
    </xf>
    <xf numFmtId="0" fontId="4" fillId="6" borderId="6" xfId="8" applyFont="1" applyFill="1" applyBorder="1" applyAlignment="1" applyProtection="1">
      <alignment horizontal="center" vertical="center" wrapText="1"/>
      <protection locked="0"/>
    </xf>
    <xf numFmtId="0" fontId="4" fillId="6" borderId="3" xfId="8" applyFont="1" applyFill="1" applyBorder="1" applyAlignment="1" applyProtection="1">
      <alignment horizontal="center" vertical="center" wrapText="1"/>
      <protection locked="0"/>
    </xf>
  </cellXfs>
  <cellStyles count="21">
    <cellStyle name="Euro" xfId="1"/>
    <cellStyle name="Millares" xfId="20" builtinId="3"/>
    <cellStyle name="Millares 2" xfId="2"/>
    <cellStyle name="Millares 2 2" xfId="3"/>
    <cellStyle name="Millares 2 3" xfId="4"/>
    <cellStyle name="Millares 3" xfId="5"/>
    <cellStyle name="Moneda 2" xfId="6"/>
    <cellStyle name="Normal" xfId="0" builtinId="0"/>
    <cellStyle name="Normal 2" xfId="7"/>
    <cellStyle name="Normal 2 2" xfId="8"/>
    <cellStyle name="Normal 2 3" xfId="19"/>
    <cellStyle name="Normal 3" xfId="9"/>
    <cellStyle name="Normal 4" xfId="10"/>
    <cellStyle name="Normal 4 2" xfId="11"/>
    <cellStyle name="Normal 5" xfId="12"/>
    <cellStyle name="Normal 5 2" xfId="13"/>
    <cellStyle name="Normal 6" xfId="14"/>
    <cellStyle name="Normal 6 2" xfId="15"/>
    <cellStyle name="Normal 8 2" xfId="18"/>
    <cellStyle name="Normal_141008Reportes Cuadros Institucionales-sectorialesADV" xfId="16"/>
    <cellStyle name="Porcentaje" xfId="17" builtinId="5"/>
  </cellStyles>
  <dxfs count="0"/>
  <tableStyles count="0" defaultTableStyle="TableStyleMedium2" defaultPivotStyle="PivotStyleLight16"/>
  <colors>
    <mruColors>
      <color rgb="FFFF99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52915</xdr:colOff>
      <xdr:row>0</xdr:row>
      <xdr:rowOff>63500</xdr:rowOff>
    </xdr:from>
    <xdr:to>
      <xdr:col>1</xdr:col>
      <xdr:colOff>678240</xdr:colOff>
      <xdr:row>0</xdr:row>
      <xdr:rowOff>657225</xdr:rowOff>
    </xdr:to>
    <xdr:pic>
      <xdr:nvPicPr>
        <xdr:cNvPr id="3" name="2 Imagen"/>
        <xdr:cNvPicPr>
          <a:picLocks noChangeAspect="1"/>
        </xdr:cNvPicPr>
      </xdr:nvPicPr>
      <xdr:blipFill>
        <a:blip xmlns:r="http://schemas.openxmlformats.org/officeDocument/2006/relationships" r:embed="rId1"/>
        <a:stretch>
          <a:fillRect/>
        </a:stretch>
      </xdr:blipFill>
      <xdr:spPr>
        <a:xfrm>
          <a:off x="52915" y="63500"/>
          <a:ext cx="1751844" cy="59372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X35"/>
  <sheetViews>
    <sheetView tabSelected="1" topLeftCell="A2" zoomScale="93" zoomScaleNormal="93" workbookViewId="0">
      <pane ySplit="1830" activePane="bottomLeft"/>
      <selection activeCell="S3" sqref="S3"/>
      <selection pane="bottomLeft" activeCell="A4" sqref="A4"/>
    </sheetView>
  </sheetViews>
  <sheetFormatPr baseColWidth="10" defaultColWidth="12" defaultRowHeight="11.25" x14ac:dyDescent="0.2"/>
  <cols>
    <col min="1" max="1" width="19.6640625" customWidth="1"/>
    <col min="2" max="2" width="16" style="1" customWidth="1"/>
    <col min="3" max="3" width="37" style="1" bestFit="1" customWidth="1"/>
    <col min="4" max="4" width="26" style="1" customWidth="1"/>
    <col min="5" max="5" width="21.5" style="1" customWidth="1"/>
    <col min="6" max="10" width="17" style="1" customWidth="1"/>
    <col min="11" max="11" width="15.5" style="1" customWidth="1"/>
    <col min="12" max="12" width="14.1640625" style="1" customWidth="1"/>
    <col min="13" max="13" width="46" style="1" customWidth="1"/>
    <col min="14" max="14" width="44" style="1" customWidth="1"/>
    <col min="15" max="15" width="14.1640625" style="1" customWidth="1"/>
    <col min="16" max="16" width="42.6640625" style="1" customWidth="1"/>
    <col min="17" max="17" width="33.33203125" style="1" customWidth="1"/>
    <col min="18" max="21" width="12" style="1"/>
    <col min="22" max="22" width="13" style="1" bestFit="1" customWidth="1"/>
    <col min="23" max="23" width="14.5" customWidth="1"/>
  </cols>
  <sheetData>
    <row r="1" spans="1:23" ht="60" customHeight="1" x14ac:dyDescent="0.2">
      <c r="A1" s="69" t="s">
        <v>222</v>
      </c>
      <c r="B1" s="70"/>
      <c r="C1" s="70"/>
      <c r="D1" s="70"/>
      <c r="E1" s="70"/>
      <c r="F1" s="70"/>
      <c r="G1" s="70"/>
      <c r="H1" s="70"/>
      <c r="I1" s="70"/>
      <c r="J1" s="70"/>
      <c r="K1" s="70"/>
      <c r="L1" s="70"/>
      <c r="M1" s="70"/>
      <c r="N1" s="70"/>
      <c r="O1" s="70"/>
      <c r="P1" s="70"/>
      <c r="Q1" s="70"/>
      <c r="R1" s="70"/>
      <c r="S1" s="70"/>
      <c r="T1" s="36"/>
      <c r="U1" s="36"/>
      <c r="V1" s="36"/>
      <c r="W1" s="37"/>
    </row>
    <row r="2" spans="1:23" ht="18" customHeight="1" x14ac:dyDescent="0.2">
      <c r="A2" s="38" t="s">
        <v>85</v>
      </c>
      <c r="B2" s="38"/>
      <c r="C2" s="38"/>
      <c r="D2" s="38"/>
      <c r="E2" s="38"/>
      <c r="F2" s="72" t="s">
        <v>2</v>
      </c>
      <c r="G2" s="73"/>
      <c r="H2" s="73"/>
      <c r="I2" s="73"/>
      <c r="J2" s="74"/>
      <c r="K2" s="39" t="s">
        <v>72</v>
      </c>
      <c r="L2" s="39"/>
      <c r="M2" s="39"/>
      <c r="N2" s="40" t="s">
        <v>73</v>
      </c>
      <c r="O2" s="40"/>
      <c r="P2" s="40"/>
      <c r="Q2" s="40"/>
      <c r="R2" s="40"/>
      <c r="S2" s="40"/>
      <c r="T2" s="40"/>
      <c r="U2" s="41" t="s">
        <v>55</v>
      </c>
      <c r="V2" s="41"/>
      <c r="W2" s="41"/>
    </row>
    <row r="3" spans="1:23" ht="54.75" customHeight="1" x14ac:dyDescent="0.2">
      <c r="A3" s="11" t="s">
        <v>50</v>
      </c>
      <c r="B3" s="11" t="s">
        <v>49</v>
      </c>
      <c r="C3" s="11" t="s">
        <v>48</v>
      </c>
      <c r="D3" s="11" t="s">
        <v>47</v>
      </c>
      <c r="E3" s="11" t="s">
        <v>46</v>
      </c>
      <c r="F3" s="12" t="s">
        <v>45</v>
      </c>
      <c r="G3" s="12" t="s">
        <v>44</v>
      </c>
      <c r="H3" s="12" t="s">
        <v>43</v>
      </c>
      <c r="I3" s="13" t="s">
        <v>42</v>
      </c>
      <c r="J3" s="13" t="s">
        <v>41</v>
      </c>
      <c r="K3" s="14" t="s">
        <v>40</v>
      </c>
      <c r="L3" s="14" t="s">
        <v>39</v>
      </c>
      <c r="M3" s="14" t="s">
        <v>26</v>
      </c>
      <c r="N3" s="15" t="s">
        <v>38</v>
      </c>
      <c r="O3" s="15" t="s">
        <v>37</v>
      </c>
      <c r="P3" s="15" t="s">
        <v>36</v>
      </c>
      <c r="Q3" s="15" t="s">
        <v>84</v>
      </c>
      <c r="R3" s="15" t="s">
        <v>35</v>
      </c>
      <c r="S3" s="15" t="s">
        <v>34</v>
      </c>
      <c r="T3" s="15" t="s">
        <v>33</v>
      </c>
      <c r="U3" s="16" t="s">
        <v>54</v>
      </c>
      <c r="V3" s="17" t="s">
        <v>31</v>
      </c>
      <c r="W3" s="17" t="s">
        <v>71</v>
      </c>
    </row>
    <row r="4" spans="1:23" ht="15" customHeight="1" x14ac:dyDescent="0.2">
      <c r="A4" s="29">
        <v>1</v>
      </c>
      <c r="B4" s="30">
        <v>2</v>
      </c>
      <c r="C4" s="29">
        <v>3</v>
      </c>
      <c r="D4" s="31">
        <v>4</v>
      </c>
      <c r="E4" s="29">
        <v>5</v>
      </c>
      <c r="F4" s="32">
        <v>6</v>
      </c>
      <c r="G4" s="32">
        <v>7</v>
      </c>
      <c r="H4" s="32">
        <v>8</v>
      </c>
      <c r="I4" s="32">
        <v>9</v>
      </c>
      <c r="J4" s="32">
        <v>10</v>
      </c>
      <c r="K4" s="33">
        <v>11</v>
      </c>
      <c r="L4" s="33">
        <v>12</v>
      </c>
      <c r="M4" s="33">
        <v>13</v>
      </c>
      <c r="N4" s="34">
        <v>14</v>
      </c>
      <c r="O4" s="34">
        <v>15</v>
      </c>
      <c r="P4" s="34">
        <v>16</v>
      </c>
      <c r="Q4" s="34">
        <v>17</v>
      </c>
      <c r="R4" s="34">
        <v>18</v>
      </c>
      <c r="S4" s="34">
        <v>19</v>
      </c>
      <c r="T4" s="34">
        <v>20</v>
      </c>
      <c r="U4" s="35">
        <v>21</v>
      </c>
      <c r="V4" s="35">
        <v>22</v>
      </c>
      <c r="W4" s="35">
        <v>23</v>
      </c>
    </row>
    <row r="5" spans="1:23" s="52" customFormat="1" ht="126" customHeight="1" x14ac:dyDescent="0.2">
      <c r="A5" s="46" t="s">
        <v>88</v>
      </c>
      <c r="B5" s="46" t="s">
        <v>86</v>
      </c>
      <c r="C5" s="46" t="s">
        <v>87</v>
      </c>
      <c r="D5" s="46" t="s">
        <v>89</v>
      </c>
      <c r="E5" s="46" t="s">
        <v>90</v>
      </c>
      <c r="F5" s="47">
        <v>32621229.699999999</v>
      </c>
      <c r="G5" s="47">
        <v>37340801.149999999</v>
      </c>
      <c r="H5" s="47">
        <v>14816619.539999999</v>
      </c>
      <c r="I5" s="47">
        <v>29014301.109999999</v>
      </c>
      <c r="J5" s="47">
        <v>29014301.109999999</v>
      </c>
      <c r="K5" s="49" t="s">
        <v>102</v>
      </c>
      <c r="L5" s="56" t="s">
        <v>27</v>
      </c>
      <c r="M5" s="57" t="s">
        <v>91</v>
      </c>
      <c r="N5" s="54" t="s">
        <v>92</v>
      </c>
      <c r="O5" s="48" t="s">
        <v>27</v>
      </c>
      <c r="P5" s="50" t="s">
        <v>93</v>
      </c>
      <c r="Q5" s="56" t="s">
        <v>108</v>
      </c>
      <c r="R5" s="59">
        <v>134465</v>
      </c>
      <c r="S5" s="48">
        <v>0</v>
      </c>
      <c r="T5" s="58">
        <f>+U5/V5</f>
        <v>0.81424162421447965</v>
      </c>
      <c r="U5" s="48">
        <f>SUM(U6:U28)</f>
        <v>109487</v>
      </c>
      <c r="V5" s="49">
        <v>134465</v>
      </c>
      <c r="W5" s="51" t="s">
        <v>94</v>
      </c>
    </row>
    <row r="6" spans="1:23" s="52" customFormat="1" ht="81" customHeight="1" x14ac:dyDescent="0.2">
      <c r="A6" s="55"/>
      <c r="B6" s="55"/>
      <c r="C6" s="55" t="s">
        <v>100</v>
      </c>
      <c r="D6" s="55" t="s">
        <v>89</v>
      </c>
      <c r="E6" s="55" t="s">
        <v>101</v>
      </c>
      <c r="F6" s="53"/>
      <c r="G6" s="53"/>
      <c r="H6" s="53"/>
      <c r="I6" s="54"/>
      <c r="J6" s="54"/>
      <c r="K6" s="55" t="s">
        <v>102</v>
      </c>
      <c r="L6" s="56" t="s">
        <v>30</v>
      </c>
      <c r="M6" s="57" t="s">
        <v>103</v>
      </c>
      <c r="N6" s="54" t="s">
        <v>104</v>
      </c>
      <c r="O6" s="54" t="s">
        <v>30</v>
      </c>
      <c r="P6" s="54" t="s">
        <v>105</v>
      </c>
      <c r="Q6" s="56" t="s">
        <v>108</v>
      </c>
      <c r="R6" s="54" t="s">
        <v>106</v>
      </c>
      <c r="S6" s="54">
        <v>0</v>
      </c>
      <c r="T6" s="58">
        <f>+U6/V6</f>
        <v>5.8269496420946879E-2</v>
      </c>
      <c r="U6" s="54">
        <f>4336+1312+1312</f>
        <v>6960</v>
      </c>
      <c r="V6" s="55">
        <f>SUM(V7:V28)</f>
        <v>119445</v>
      </c>
      <c r="W6" s="54" t="s">
        <v>107</v>
      </c>
    </row>
    <row r="7" spans="1:23" s="52" customFormat="1" ht="101.25" customHeight="1" x14ac:dyDescent="0.2">
      <c r="A7" s="55"/>
      <c r="B7" s="55"/>
      <c r="C7" s="55" t="s">
        <v>109</v>
      </c>
      <c r="D7" s="55" t="s">
        <v>89</v>
      </c>
      <c r="E7" s="55" t="s">
        <v>101</v>
      </c>
      <c r="F7" s="53"/>
      <c r="G7" s="53"/>
      <c r="H7" s="53"/>
      <c r="I7" s="54"/>
      <c r="J7" s="54"/>
      <c r="K7" s="55" t="s">
        <v>102</v>
      </c>
      <c r="L7" s="56" t="s">
        <v>30</v>
      </c>
      <c r="M7" s="57" t="s">
        <v>198</v>
      </c>
      <c r="N7" s="54" t="s">
        <v>104</v>
      </c>
      <c r="O7" s="54" t="s">
        <v>30</v>
      </c>
      <c r="P7" s="54" t="s">
        <v>137</v>
      </c>
      <c r="Q7" s="56" t="s">
        <v>108</v>
      </c>
      <c r="R7" s="54" t="s">
        <v>169</v>
      </c>
      <c r="S7" s="54">
        <v>0</v>
      </c>
      <c r="T7" s="58">
        <f>+U7/V7</f>
        <v>0.45307443365695793</v>
      </c>
      <c r="U7" s="54">
        <f>420+280+420</f>
        <v>1120</v>
      </c>
      <c r="V7" s="55">
        <v>2472</v>
      </c>
      <c r="W7" s="54" t="s">
        <v>107</v>
      </c>
    </row>
    <row r="8" spans="1:23" s="52" customFormat="1" ht="84.75" customHeight="1" x14ac:dyDescent="0.2">
      <c r="A8" s="55"/>
      <c r="B8" s="55"/>
      <c r="C8" s="55" t="s">
        <v>110</v>
      </c>
      <c r="D8" s="55" t="s">
        <v>89</v>
      </c>
      <c r="E8" s="55" t="s">
        <v>101</v>
      </c>
      <c r="F8" s="53"/>
      <c r="G8" s="53"/>
      <c r="H8" s="53"/>
      <c r="I8" s="54"/>
      <c r="J8" s="54"/>
      <c r="K8" s="55" t="s">
        <v>102</v>
      </c>
      <c r="L8" s="56" t="s">
        <v>30</v>
      </c>
      <c r="M8" s="57" t="s">
        <v>199</v>
      </c>
      <c r="N8" s="54" t="s">
        <v>104</v>
      </c>
      <c r="O8" s="54" t="s">
        <v>30</v>
      </c>
      <c r="P8" s="54" t="s">
        <v>138</v>
      </c>
      <c r="Q8" s="56" t="s">
        <v>108</v>
      </c>
      <c r="R8" s="54" t="s">
        <v>170</v>
      </c>
      <c r="S8" s="54">
        <v>0</v>
      </c>
      <c r="T8" s="58">
        <v>1</v>
      </c>
      <c r="U8" s="54">
        <v>2270</v>
      </c>
      <c r="V8" s="55">
        <v>2270</v>
      </c>
      <c r="W8" s="54" t="s">
        <v>190</v>
      </c>
    </row>
    <row r="9" spans="1:23" s="52" customFormat="1" ht="84.75" customHeight="1" x14ac:dyDescent="0.2">
      <c r="A9" s="55"/>
      <c r="B9" s="55"/>
      <c r="C9" s="55" t="s">
        <v>111</v>
      </c>
      <c r="D9" s="55" t="s">
        <v>89</v>
      </c>
      <c r="E9" s="55" t="s">
        <v>101</v>
      </c>
      <c r="F9" s="53"/>
      <c r="G9" s="53"/>
      <c r="H9" s="53"/>
      <c r="I9" s="54"/>
      <c r="J9" s="54"/>
      <c r="K9" s="55" t="s">
        <v>102</v>
      </c>
      <c r="L9" s="56" t="s">
        <v>30</v>
      </c>
      <c r="M9" s="57" t="s">
        <v>200</v>
      </c>
      <c r="N9" s="61" t="s">
        <v>126</v>
      </c>
      <c r="O9" s="54" t="s">
        <v>30</v>
      </c>
      <c r="P9" s="54" t="s">
        <v>139</v>
      </c>
      <c r="Q9" s="56" t="s">
        <v>108</v>
      </c>
      <c r="R9" s="54" t="s">
        <v>171</v>
      </c>
      <c r="S9" s="54">
        <v>0</v>
      </c>
      <c r="T9" s="58">
        <f>+U9/V9</f>
        <v>0.75</v>
      </c>
      <c r="U9" s="54">
        <v>46872</v>
      </c>
      <c r="V9" s="55">
        <v>62496</v>
      </c>
      <c r="W9" s="54" t="s">
        <v>191</v>
      </c>
    </row>
    <row r="10" spans="1:23" s="52" customFormat="1" ht="84.75" customHeight="1" x14ac:dyDescent="0.2">
      <c r="A10" s="55"/>
      <c r="B10" s="55"/>
      <c r="C10" s="55" t="s">
        <v>112</v>
      </c>
      <c r="D10" s="55" t="s">
        <v>89</v>
      </c>
      <c r="E10" s="55" t="s">
        <v>101</v>
      </c>
      <c r="F10" s="53"/>
      <c r="G10" s="53"/>
      <c r="H10" s="53"/>
      <c r="I10" s="54"/>
      <c r="J10" s="54"/>
      <c r="K10" s="55" t="s">
        <v>102</v>
      </c>
      <c r="L10" s="56" t="s">
        <v>30</v>
      </c>
      <c r="M10" s="57" t="s">
        <v>201</v>
      </c>
      <c r="N10" s="54" t="s">
        <v>104</v>
      </c>
      <c r="O10" s="54" t="s">
        <v>30</v>
      </c>
      <c r="P10" s="54" t="s">
        <v>140</v>
      </c>
      <c r="Q10" s="56" t="s">
        <v>108</v>
      </c>
      <c r="R10" s="54" t="s">
        <v>172</v>
      </c>
      <c r="S10" s="54">
        <v>0</v>
      </c>
      <c r="T10" s="58">
        <f>+U10/V10</f>
        <v>0.88457711442786069</v>
      </c>
      <c r="U10" s="54">
        <f>482+324+242+730</f>
        <v>1778</v>
      </c>
      <c r="V10" s="55">
        <v>2010</v>
      </c>
      <c r="W10" s="54" t="s">
        <v>191</v>
      </c>
    </row>
    <row r="11" spans="1:23" s="52" customFormat="1" ht="84.75" customHeight="1" x14ac:dyDescent="0.2">
      <c r="A11" s="55"/>
      <c r="B11" s="55"/>
      <c r="C11" s="55" t="s">
        <v>113</v>
      </c>
      <c r="D11" s="55" t="s">
        <v>89</v>
      </c>
      <c r="E11" s="55" t="s">
        <v>101</v>
      </c>
      <c r="F11" s="53"/>
      <c r="G11" s="53"/>
      <c r="H11" s="53"/>
      <c r="I11" s="54"/>
      <c r="J11" s="54"/>
      <c r="K11" s="55" t="s">
        <v>102</v>
      </c>
      <c r="L11" s="56" t="s">
        <v>30</v>
      </c>
      <c r="M11" s="57" t="s">
        <v>202</v>
      </c>
      <c r="N11" s="54" t="s">
        <v>104</v>
      </c>
      <c r="O11" s="54" t="s">
        <v>30</v>
      </c>
      <c r="P11" s="54" t="s">
        <v>141</v>
      </c>
      <c r="Q11" s="56" t="s">
        <v>108</v>
      </c>
      <c r="R11" s="54" t="s">
        <v>173</v>
      </c>
      <c r="S11" s="54">
        <v>0</v>
      </c>
      <c r="T11" s="58">
        <v>1.93</v>
      </c>
      <c r="U11" s="54">
        <v>232</v>
      </c>
      <c r="V11" s="55">
        <v>120</v>
      </c>
      <c r="W11" s="54" t="s">
        <v>190</v>
      </c>
    </row>
    <row r="12" spans="1:23" s="52" customFormat="1" ht="84.75" customHeight="1" x14ac:dyDescent="0.2">
      <c r="A12" s="55"/>
      <c r="B12" s="55"/>
      <c r="C12" s="55" t="s">
        <v>114</v>
      </c>
      <c r="D12" s="55" t="s">
        <v>89</v>
      </c>
      <c r="E12" s="55" t="s">
        <v>101</v>
      </c>
      <c r="F12" s="53"/>
      <c r="G12" s="53"/>
      <c r="H12" s="53"/>
      <c r="I12" s="54"/>
      <c r="J12" s="54"/>
      <c r="K12" s="55" t="s">
        <v>102</v>
      </c>
      <c r="L12" s="56" t="s">
        <v>30</v>
      </c>
      <c r="M12" s="57" t="s">
        <v>203</v>
      </c>
      <c r="N12" s="54" t="s">
        <v>104</v>
      </c>
      <c r="O12" s="54" t="s">
        <v>30</v>
      </c>
      <c r="P12" s="54" t="s">
        <v>142</v>
      </c>
      <c r="Q12" s="56" t="s">
        <v>159</v>
      </c>
      <c r="R12" s="54">
        <v>1425</v>
      </c>
      <c r="S12" s="54">
        <v>0</v>
      </c>
      <c r="T12" s="58">
        <f>+U12/V12</f>
        <v>9.8245614035087719E-2</v>
      </c>
      <c r="U12" s="54">
        <v>140</v>
      </c>
      <c r="V12" s="55">
        <v>1425</v>
      </c>
      <c r="W12" s="54" t="s">
        <v>192</v>
      </c>
    </row>
    <row r="13" spans="1:23" s="52" customFormat="1" ht="84.75" customHeight="1" x14ac:dyDescent="0.2">
      <c r="A13" s="55"/>
      <c r="B13" s="55"/>
      <c r="C13" s="55" t="s">
        <v>115</v>
      </c>
      <c r="D13" s="55" t="s">
        <v>89</v>
      </c>
      <c r="E13" s="55" t="s">
        <v>101</v>
      </c>
      <c r="F13" s="53"/>
      <c r="G13" s="53"/>
      <c r="H13" s="53"/>
      <c r="I13" s="54"/>
      <c r="J13" s="54"/>
      <c r="K13" s="55" t="s">
        <v>102</v>
      </c>
      <c r="L13" s="56" t="s">
        <v>30</v>
      </c>
      <c r="M13" s="57" t="s">
        <v>204</v>
      </c>
      <c r="N13" s="54" t="s">
        <v>104</v>
      </c>
      <c r="O13" s="54" t="s">
        <v>30</v>
      </c>
      <c r="P13" s="54" t="s">
        <v>143</v>
      </c>
      <c r="Q13" s="56" t="s">
        <v>108</v>
      </c>
      <c r="R13" s="54" t="s">
        <v>174</v>
      </c>
      <c r="S13" s="54">
        <v>0</v>
      </c>
      <c r="T13" s="58">
        <f>+U13/V13</f>
        <v>0.9</v>
      </c>
      <c r="U13" s="54">
        <f>187+314+264</f>
        <v>765</v>
      </c>
      <c r="V13" s="55">
        <v>850</v>
      </c>
      <c r="W13" s="54" t="s">
        <v>107</v>
      </c>
    </row>
    <row r="14" spans="1:23" s="52" customFormat="1" ht="84.75" customHeight="1" x14ac:dyDescent="0.2">
      <c r="A14" s="55"/>
      <c r="B14" s="55"/>
      <c r="C14" s="55" t="s">
        <v>116</v>
      </c>
      <c r="D14" s="55" t="s">
        <v>89</v>
      </c>
      <c r="E14" s="55" t="s">
        <v>101</v>
      </c>
      <c r="F14" s="53"/>
      <c r="G14" s="53"/>
      <c r="H14" s="53"/>
      <c r="I14" s="54"/>
      <c r="J14" s="54"/>
      <c r="K14" s="55" t="s">
        <v>102</v>
      </c>
      <c r="L14" s="56" t="s">
        <v>30</v>
      </c>
      <c r="M14" s="57" t="s">
        <v>205</v>
      </c>
      <c r="N14" s="54" t="s">
        <v>104</v>
      </c>
      <c r="O14" s="54" t="s">
        <v>30</v>
      </c>
      <c r="P14" s="54" t="s">
        <v>144</v>
      </c>
      <c r="Q14" s="56" t="s">
        <v>108</v>
      </c>
      <c r="R14" s="54" t="s">
        <v>175</v>
      </c>
      <c r="S14" s="54">
        <v>0</v>
      </c>
      <c r="T14" s="58">
        <v>1.42</v>
      </c>
      <c r="U14" s="54">
        <f>433+67+292</f>
        <v>792</v>
      </c>
      <c r="V14" s="55">
        <v>350</v>
      </c>
      <c r="W14" s="54" t="s">
        <v>190</v>
      </c>
    </row>
    <row r="15" spans="1:23" s="52" customFormat="1" ht="84.75" customHeight="1" x14ac:dyDescent="0.2">
      <c r="A15" s="55"/>
      <c r="B15" s="55"/>
      <c r="C15" s="55" t="s">
        <v>117</v>
      </c>
      <c r="D15" s="55" t="s">
        <v>89</v>
      </c>
      <c r="E15" s="55" t="s">
        <v>101</v>
      </c>
      <c r="F15" s="53"/>
      <c r="G15" s="53"/>
      <c r="H15" s="53"/>
      <c r="I15" s="54"/>
      <c r="J15" s="54"/>
      <c r="K15" s="55" t="s">
        <v>102</v>
      </c>
      <c r="L15" s="56" t="s">
        <v>30</v>
      </c>
      <c r="M15" s="57" t="s">
        <v>206</v>
      </c>
      <c r="N15" s="62" t="s">
        <v>127</v>
      </c>
      <c r="O15" s="54" t="s">
        <v>30</v>
      </c>
      <c r="P15" s="54" t="s">
        <v>145</v>
      </c>
      <c r="Q15" s="56" t="s">
        <v>160</v>
      </c>
      <c r="R15" s="54" t="s">
        <v>176</v>
      </c>
      <c r="S15" s="54">
        <v>0</v>
      </c>
      <c r="T15" s="58">
        <v>0.8</v>
      </c>
      <c r="U15" s="54">
        <v>12</v>
      </c>
      <c r="V15" s="55">
        <v>15</v>
      </c>
      <c r="W15" s="54" t="s">
        <v>190</v>
      </c>
    </row>
    <row r="16" spans="1:23" s="52" customFormat="1" ht="84.75" customHeight="1" x14ac:dyDescent="0.2">
      <c r="A16" s="55"/>
      <c r="B16" s="55"/>
      <c r="C16" s="55" t="s">
        <v>118</v>
      </c>
      <c r="D16" s="55" t="s">
        <v>89</v>
      </c>
      <c r="E16" s="55" t="s">
        <v>101</v>
      </c>
      <c r="F16" s="53"/>
      <c r="G16" s="53"/>
      <c r="H16" s="53"/>
      <c r="I16" s="54"/>
      <c r="J16" s="54"/>
      <c r="K16" s="55" t="s">
        <v>102</v>
      </c>
      <c r="L16" s="56" t="s">
        <v>30</v>
      </c>
      <c r="M16" s="57" t="s">
        <v>207</v>
      </c>
      <c r="N16" s="63" t="s">
        <v>136</v>
      </c>
      <c r="O16" s="54" t="s">
        <v>30</v>
      </c>
      <c r="P16" s="54" t="s">
        <v>146</v>
      </c>
      <c r="Q16" s="56" t="s">
        <v>107</v>
      </c>
      <c r="R16" s="54" t="s">
        <v>177</v>
      </c>
      <c r="S16" s="54">
        <v>40</v>
      </c>
      <c r="T16" s="58">
        <f>+U16/V16</f>
        <v>0.55000000000000004</v>
      </c>
      <c r="U16" s="54">
        <v>22</v>
      </c>
      <c r="V16" s="55">
        <v>40</v>
      </c>
      <c r="W16" s="54" t="s">
        <v>107</v>
      </c>
    </row>
    <row r="17" spans="1:24" s="52" customFormat="1" ht="84.75" customHeight="1" x14ac:dyDescent="0.2">
      <c r="A17" s="55"/>
      <c r="B17" s="55"/>
      <c r="C17" s="55" t="s">
        <v>119</v>
      </c>
      <c r="D17" s="55" t="s">
        <v>89</v>
      </c>
      <c r="E17" s="55" t="s">
        <v>101</v>
      </c>
      <c r="F17" s="53"/>
      <c r="G17" s="53"/>
      <c r="H17" s="53"/>
      <c r="I17" s="54"/>
      <c r="J17" s="54"/>
      <c r="K17" s="55" t="s">
        <v>102</v>
      </c>
      <c r="L17" s="56" t="s">
        <v>30</v>
      </c>
      <c r="M17" s="57" t="s">
        <v>208</v>
      </c>
      <c r="N17" s="62" t="s">
        <v>128</v>
      </c>
      <c r="O17" s="54" t="s">
        <v>30</v>
      </c>
      <c r="P17" s="54" t="s">
        <v>147</v>
      </c>
      <c r="Q17" s="56" t="s">
        <v>161</v>
      </c>
      <c r="R17" s="54" t="s">
        <v>178</v>
      </c>
      <c r="S17" s="54">
        <v>0</v>
      </c>
      <c r="T17" s="58">
        <f>+U17/V17</f>
        <v>1.3640000000000001</v>
      </c>
      <c r="U17" s="54">
        <f>9800+8993+8487</f>
        <v>27280</v>
      </c>
      <c r="V17" s="55">
        <v>20000</v>
      </c>
      <c r="W17" s="54" t="s">
        <v>193</v>
      </c>
    </row>
    <row r="18" spans="1:24" s="52" customFormat="1" ht="84.75" customHeight="1" x14ac:dyDescent="0.2">
      <c r="A18" s="55"/>
      <c r="B18" s="55"/>
      <c r="C18" s="55" t="s">
        <v>120</v>
      </c>
      <c r="D18" s="55" t="s">
        <v>89</v>
      </c>
      <c r="E18" s="55" t="s">
        <v>101</v>
      </c>
      <c r="F18" s="53"/>
      <c r="G18" s="53"/>
      <c r="H18" s="53"/>
      <c r="I18" s="54"/>
      <c r="J18" s="54"/>
      <c r="K18" s="55" t="s">
        <v>102</v>
      </c>
      <c r="L18" s="56" t="s">
        <v>30</v>
      </c>
      <c r="M18" s="57" t="s">
        <v>209</v>
      </c>
      <c r="N18" s="62" t="s">
        <v>127</v>
      </c>
      <c r="O18" s="54" t="s">
        <v>30</v>
      </c>
      <c r="P18" s="54" t="s">
        <v>148</v>
      </c>
      <c r="Q18" s="56" t="s">
        <v>160</v>
      </c>
      <c r="R18" s="54" t="s">
        <v>179</v>
      </c>
      <c r="S18" s="54">
        <v>0</v>
      </c>
      <c r="T18" s="58">
        <f>+U18/V18</f>
        <v>0.57647058823529407</v>
      </c>
      <c r="U18" s="54">
        <f>384+106+384+106</f>
        <v>980</v>
      </c>
      <c r="V18" s="55">
        <v>1700</v>
      </c>
      <c r="W18" s="54" t="s">
        <v>194</v>
      </c>
    </row>
    <row r="19" spans="1:24" s="52" customFormat="1" ht="84.75" customHeight="1" x14ac:dyDescent="0.2">
      <c r="A19" s="55"/>
      <c r="B19" s="55"/>
      <c r="C19" s="55" t="s">
        <v>219</v>
      </c>
      <c r="D19" s="55" t="s">
        <v>89</v>
      </c>
      <c r="E19" s="55" t="s">
        <v>101</v>
      </c>
      <c r="F19" s="53"/>
      <c r="G19" s="53"/>
      <c r="H19" s="53"/>
      <c r="I19" s="54"/>
      <c r="J19" s="54"/>
      <c r="K19" s="55" t="s">
        <v>102</v>
      </c>
      <c r="L19" s="56" t="s">
        <v>30</v>
      </c>
      <c r="M19" s="57" t="s">
        <v>210</v>
      </c>
      <c r="N19" s="62" t="s">
        <v>129</v>
      </c>
      <c r="O19" s="54" t="s">
        <v>30</v>
      </c>
      <c r="P19" s="54" t="s">
        <v>149</v>
      </c>
      <c r="Q19" s="56" t="s">
        <v>162</v>
      </c>
      <c r="R19" s="54" t="s">
        <v>180</v>
      </c>
      <c r="S19" s="54">
        <v>0</v>
      </c>
      <c r="T19" s="58">
        <f>+U19/V19</f>
        <v>0.79746666666666666</v>
      </c>
      <c r="U19" s="54">
        <f>3150+3839+567+4406</f>
        <v>11962</v>
      </c>
      <c r="V19" s="55">
        <v>15000</v>
      </c>
      <c r="W19" s="54" t="s">
        <v>190</v>
      </c>
    </row>
    <row r="20" spans="1:24" s="52" customFormat="1" ht="84.75" customHeight="1" x14ac:dyDescent="0.2">
      <c r="A20" s="55"/>
      <c r="B20" s="55"/>
      <c r="C20" s="55" t="s">
        <v>219</v>
      </c>
      <c r="D20" s="55" t="s">
        <v>89</v>
      </c>
      <c r="E20" s="55" t="s">
        <v>101</v>
      </c>
      <c r="F20" s="53"/>
      <c r="G20" s="53"/>
      <c r="H20" s="53"/>
      <c r="I20" s="54"/>
      <c r="J20" s="54"/>
      <c r="K20" s="55" t="s">
        <v>102</v>
      </c>
      <c r="L20" s="56" t="s">
        <v>30</v>
      </c>
      <c r="M20" s="57" t="s">
        <v>210</v>
      </c>
      <c r="N20" s="63" t="s">
        <v>130</v>
      </c>
      <c r="O20" s="54" t="s">
        <v>30</v>
      </c>
      <c r="P20" s="54" t="s">
        <v>150</v>
      </c>
      <c r="Q20" s="56" t="s">
        <v>163</v>
      </c>
      <c r="R20" s="54" t="s">
        <v>181</v>
      </c>
      <c r="S20" s="54">
        <v>0</v>
      </c>
      <c r="T20" s="58">
        <f>+U20/V20</f>
        <v>0.57820000000000005</v>
      </c>
      <c r="U20" s="54">
        <f>900+1478+513</f>
        <v>2891</v>
      </c>
      <c r="V20" s="55">
        <v>5000</v>
      </c>
      <c r="W20" s="54" t="s">
        <v>195</v>
      </c>
    </row>
    <row r="21" spans="1:24" s="52" customFormat="1" ht="84.75" customHeight="1" x14ac:dyDescent="0.2">
      <c r="A21" s="55"/>
      <c r="B21" s="55"/>
      <c r="C21" s="55" t="s">
        <v>121</v>
      </c>
      <c r="D21" s="55" t="s">
        <v>89</v>
      </c>
      <c r="E21" s="55" t="s">
        <v>101</v>
      </c>
      <c r="F21" s="53"/>
      <c r="G21" s="53"/>
      <c r="H21" s="53"/>
      <c r="I21" s="54"/>
      <c r="J21" s="54"/>
      <c r="K21" s="55" t="s">
        <v>102</v>
      </c>
      <c r="L21" s="56" t="s">
        <v>30</v>
      </c>
      <c r="M21" s="57" t="s">
        <v>211</v>
      </c>
      <c r="N21" s="63" t="s">
        <v>131</v>
      </c>
      <c r="O21" s="54" t="s">
        <v>30</v>
      </c>
      <c r="P21" s="54" t="s">
        <v>151</v>
      </c>
      <c r="Q21" s="56" t="s">
        <v>164</v>
      </c>
      <c r="R21" s="54" t="s">
        <v>182</v>
      </c>
      <c r="S21" s="54">
        <v>0</v>
      </c>
      <c r="T21" s="58">
        <f>+U21/V21</f>
        <v>0.77608695652173909</v>
      </c>
      <c r="U21" s="54">
        <f>138+103+116</f>
        <v>357</v>
      </c>
      <c r="V21" s="55">
        <v>460</v>
      </c>
      <c r="W21" s="54" t="s">
        <v>196</v>
      </c>
    </row>
    <row r="22" spans="1:24" s="52" customFormat="1" ht="84.75" customHeight="1" x14ac:dyDescent="0.2">
      <c r="A22" s="55"/>
      <c r="B22" s="55"/>
      <c r="C22" s="55" t="s">
        <v>121</v>
      </c>
      <c r="D22" s="55" t="s">
        <v>89</v>
      </c>
      <c r="E22" s="55" t="s">
        <v>101</v>
      </c>
      <c r="F22" s="53"/>
      <c r="G22" s="53"/>
      <c r="H22" s="53"/>
      <c r="I22" s="54"/>
      <c r="J22" s="54"/>
      <c r="K22" s="55" t="s">
        <v>102</v>
      </c>
      <c r="L22" s="56" t="s">
        <v>30</v>
      </c>
      <c r="M22" s="57" t="s">
        <v>212</v>
      </c>
      <c r="N22" s="64" t="s">
        <v>131</v>
      </c>
      <c r="O22" s="54" t="s">
        <v>30</v>
      </c>
      <c r="P22" s="54" t="s">
        <v>152</v>
      </c>
      <c r="Q22" s="56" t="s">
        <v>165</v>
      </c>
      <c r="R22" s="54" t="s">
        <v>183</v>
      </c>
      <c r="S22" s="54">
        <v>0</v>
      </c>
      <c r="T22" s="58">
        <f>+U22/V22</f>
        <v>0.52</v>
      </c>
      <c r="U22" s="54">
        <f>7+10+9</f>
        <v>26</v>
      </c>
      <c r="V22" s="55">
        <v>50</v>
      </c>
      <c r="W22" s="54" t="s">
        <v>165</v>
      </c>
    </row>
    <row r="23" spans="1:24" s="52" customFormat="1" ht="84.75" customHeight="1" x14ac:dyDescent="0.2">
      <c r="A23" s="55"/>
      <c r="B23" s="55"/>
      <c r="C23" s="55" t="s">
        <v>121</v>
      </c>
      <c r="D23" s="55" t="s">
        <v>89</v>
      </c>
      <c r="E23" s="55" t="s">
        <v>101</v>
      </c>
      <c r="F23" s="53"/>
      <c r="G23" s="53"/>
      <c r="H23" s="53"/>
      <c r="I23" s="54"/>
      <c r="J23" s="54"/>
      <c r="K23" s="55" t="s">
        <v>102</v>
      </c>
      <c r="L23" s="56" t="s">
        <v>30</v>
      </c>
      <c r="M23" s="57" t="s">
        <v>213</v>
      </c>
      <c r="N23" s="64" t="s">
        <v>131</v>
      </c>
      <c r="O23" s="54" t="s">
        <v>30</v>
      </c>
      <c r="P23" s="54" t="s">
        <v>153</v>
      </c>
      <c r="Q23" s="56" t="s">
        <v>166</v>
      </c>
      <c r="R23" s="54" t="s">
        <v>184</v>
      </c>
      <c r="S23" s="54">
        <v>0</v>
      </c>
      <c r="T23" s="58">
        <f>+U23/V23</f>
        <v>1.1000000000000001</v>
      </c>
      <c r="U23" s="54">
        <f>120+110+100</f>
        <v>330</v>
      </c>
      <c r="V23" s="55">
        <v>300</v>
      </c>
      <c r="W23" s="54" t="s">
        <v>166</v>
      </c>
    </row>
    <row r="24" spans="1:24" s="52" customFormat="1" ht="84.75" customHeight="1" x14ac:dyDescent="0.2">
      <c r="A24" s="55"/>
      <c r="B24" s="55"/>
      <c r="C24" s="55" t="s">
        <v>121</v>
      </c>
      <c r="D24" s="55" t="s">
        <v>89</v>
      </c>
      <c r="E24" s="55" t="s">
        <v>101</v>
      </c>
      <c r="F24" s="53"/>
      <c r="G24" s="53"/>
      <c r="H24" s="53"/>
      <c r="I24" s="54"/>
      <c r="J24" s="54"/>
      <c r="K24" s="55" t="s">
        <v>102</v>
      </c>
      <c r="L24" s="56" t="s">
        <v>30</v>
      </c>
      <c r="M24" s="57" t="s">
        <v>214</v>
      </c>
      <c r="N24" s="64" t="s">
        <v>131</v>
      </c>
      <c r="O24" s="54" t="s">
        <v>30</v>
      </c>
      <c r="P24" s="54" t="s">
        <v>154</v>
      </c>
      <c r="Q24" s="56" t="s">
        <v>167</v>
      </c>
      <c r="R24" s="54" t="s">
        <v>185</v>
      </c>
      <c r="S24" s="54">
        <v>0</v>
      </c>
      <c r="T24" s="58">
        <f>+U24/V24</f>
        <v>0.75</v>
      </c>
      <c r="U24" s="54">
        <f>2+2+5</f>
        <v>9</v>
      </c>
      <c r="V24" s="55">
        <v>12</v>
      </c>
      <c r="W24" s="54" t="s">
        <v>190</v>
      </c>
    </row>
    <row r="25" spans="1:24" s="52" customFormat="1" ht="84.75" customHeight="1" x14ac:dyDescent="0.2">
      <c r="A25" s="55"/>
      <c r="B25" s="55"/>
      <c r="C25" s="55" t="s">
        <v>122</v>
      </c>
      <c r="D25" s="55" t="s">
        <v>89</v>
      </c>
      <c r="E25" s="55" t="s">
        <v>101</v>
      </c>
      <c r="F25" s="53"/>
      <c r="G25" s="53"/>
      <c r="H25" s="53"/>
      <c r="I25" s="54"/>
      <c r="J25" s="54"/>
      <c r="K25" s="55" t="s">
        <v>102</v>
      </c>
      <c r="L25" s="56" t="s">
        <v>30</v>
      </c>
      <c r="M25" s="57" t="s">
        <v>215</v>
      </c>
      <c r="N25" s="62" t="s">
        <v>132</v>
      </c>
      <c r="O25" s="54" t="s">
        <v>30</v>
      </c>
      <c r="P25" s="54" t="s">
        <v>155</v>
      </c>
      <c r="Q25" s="56" t="s">
        <v>168</v>
      </c>
      <c r="R25" s="54" t="s">
        <v>186</v>
      </c>
      <c r="S25" s="54">
        <v>0</v>
      </c>
      <c r="T25" s="58">
        <f>+U25/V25</f>
        <v>1.0646666666666667</v>
      </c>
      <c r="U25" s="54">
        <f>465+479+307+346</f>
        <v>1597</v>
      </c>
      <c r="V25" s="55">
        <v>1500</v>
      </c>
      <c r="W25" s="54" t="s">
        <v>168</v>
      </c>
    </row>
    <row r="26" spans="1:24" s="52" customFormat="1" ht="84.75" customHeight="1" x14ac:dyDescent="0.2">
      <c r="A26" s="55"/>
      <c r="B26" s="55"/>
      <c r="C26" s="55" t="s">
        <v>123</v>
      </c>
      <c r="D26" s="55" t="s">
        <v>89</v>
      </c>
      <c r="E26" s="55" t="s">
        <v>101</v>
      </c>
      <c r="F26" s="53"/>
      <c r="G26" s="53"/>
      <c r="H26" s="53"/>
      <c r="I26" s="54"/>
      <c r="J26" s="54"/>
      <c r="K26" s="55" t="s">
        <v>102</v>
      </c>
      <c r="L26" s="56" t="s">
        <v>30</v>
      </c>
      <c r="M26" s="57" t="s">
        <v>216</v>
      </c>
      <c r="N26" s="64" t="s">
        <v>133</v>
      </c>
      <c r="O26" s="54" t="s">
        <v>30</v>
      </c>
      <c r="P26" s="54" t="s">
        <v>156</v>
      </c>
      <c r="Q26" s="56" t="s">
        <v>168</v>
      </c>
      <c r="R26" s="54" t="s">
        <v>187</v>
      </c>
      <c r="S26" s="54">
        <v>0</v>
      </c>
      <c r="T26" s="58">
        <f>+U26/V26</f>
        <v>0.94045454545454543</v>
      </c>
      <c r="U26" s="54">
        <f>748+639+669+13</f>
        <v>2069</v>
      </c>
      <c r="V26" s="55">
        <v>2200</v>
      </c>
      <c r="W26" s="54" t="s">
        <v>168</v>
      </c>
    </row>
    <row r="27" spans="1:24" s="52" customFormat="1" ht="84.75" customHeight="1" x14ac:dyDescent="0.2">
      <c r="A27" s="55"/>
      <c r="B27" s="55"/>
      <c r="C27" s="55" t="s">
        <v>124</v>
      </c>
      <c r="D27" s="55" t="s">
        <v>89</v>
      </c>
      <c r="E27" s="55" t="s">
        <v>101</v>
      </c>
      <c r="F27" s="53"/>
      <c r="G27" s="53"/>
      <c r="H27" s="53"/>
      <c r="I27" s="54"/>
      <c r="J27" s="54"/>
      <c r="K27" s="55" t="s">
        <v>102</v>
      </c>
      <c r="L27" s="56" t="s">
        <v>30</v>
      </c>
      <c r="M27" s="57" t="s">
        <v>217</v>
      </c>
      <c r="N27" s="64" t="s">
        <v>134</v>
      </c>
      <c r="O27" s="54" t="s">
        <v>30</v>
      </c>
      <c r="P27" s="54" t="s">
        <v>157</v>
      </c>
      <c r="Q27" s="56" t="s">
        <v>168</v>
      </c>
      <c r="R27" s="54" t="s">
        <v>188</v>
      </c>
      <c r="S27" s="54">
        <v>0</v>
      </c>
      <c r="T27" s="58">
        <f>+U27/V27</f>
        <v>0.89523809523809528</v>
      </c>
      <c r="U27" s="54">
        <f>315+319+306</f>
        <v>940</v>
      </c>
      <c r="V27" s="55">
        <v>1050</v>
      </c>
      <c r="W27" s="54" t="s">
        <v>168</v>
      </c>
    </row>
    <row r="28" spans="1:24" s="52" customFormat="1" ht="84.75" customHeight="1" x14ac:dyDescent="0.2">
      <c r="A28" s="55"/>
      <c r="B28" s="55"/>
      <c r="C28" s="55" t="s">
        <v>125</v>
      </c>
      <c r="D28" s="55" t="s">
        <v>89</v>
      </c>
      <c r="E28" s="55" t="s">
        <v>101</v>
      </c>
      <c r="F28" s="53"/>
      <c r="G28" s="53"/>
      <c r="H28" s="53"/>
      <c r="I28" s="54"/>
      <c r="J28" s="54"/>
      <c r="K28" s="55" t="s">
        <v>102</v>
      </c>
      <c r="L28" s="56" t="s">
        <v>30</v>
      </c>
      <c r="M28" s="57" t="s">
        <v>218</v>
      </c>
      <c r="N28" s="65" t="s">
        <v>135</v>
      </c>
      <c r="O28" s="54" t="s">
        <v>30</v>
      </c>
      <c r="P28" s="54" t="s">
        <v>158</v>
      </c>
      <c r="Q28" s="56" t="s">
        <v>221</v>
      </c>
      <c r="R28" s="54" t="s">
        <v>189</v>
      </c>
      <c r="S28" s="54">
        <v>0</v>
      </c>
      <c r="T28" s="58">
        <f>+U28/V28</f>
        <v>0.66400000000000003</v>
      </c>
      <c r="U28" s="54">
        <f>38+24+21</f>
        <v>83</v>
      </c>
      <c r="V28" s="55">
        <v>125</v>
      </c>
      <c r="W28" s="54" t="s">
        <v>197</v>
      </c>
    </row>
    <row r="29" spans="1:24" ht="14.25" x14ac:dyDescent="0.2">
      <c r="A29" s="18"/>
      <c r="B29" s="18"/>
      <c r="C29" s="19"/>
      <c r="D29" s="20"/>
      <c r="E29" s="20"/>
      <c r="F29" s="43"/>
      <c r="G29" s="43"/>
      <c r="H29" s="43"/>
      <c r="I29" s="43"/>
      <c r="J29" s="43"/>
      <c r="K29" s="20"/>
      <c r="L29" s="44"/>
      <c r="M29" s="44"/>
      <c r="N29" s="45"/>
      <c r="O29" s="21"/>
      <c r="P29" s="24"/>
      <c r="Q29" s="66"/>
      <c r="R29" s="21"/>
      <c r="S29" s="21"/>
      <c r="T29" s="21"/>
      <c r="U29" s="22"/>
      <c r="V29" s="23"/>
      <c r="W29" s="42"/>
      <c r="X29" s="67"/>
    </row>
    <row r="30" spans="1:24" x14ac:dyDescent="0.2">
      <c r="A30" s="25"/>
      <c r="B30" s="25"/>
      <c r="C30" s="25"/>
      <c r="D30" s="25"/>
      <c r="E30" s="25"/>
      <c r="F30" s="25"/>
      <c r="G30" s="25"/>
      <c r="H30" s="25"/>
      <c r="I30" s="25"/>
      <c r="J30" s="25"/>
      <c r="K30" s="25"/>
      <c r="L30" s="25"/>
      <c r="M30" s="25"/>
      <c r="N30" s="26"/>
      <c r="O30" s="26"/>
      <c r="P30" s="26"/>
      <c r="Q30" s="27"/>
      <c r="R30" s="28"/>
      <c r="S30" s="27"/>
      <c r="T30" s="68"/>
      <c r="U30" s="68"/>
      <c r="V30" s="68"/>
      <c r="W30" s="67"/>
      <c r="X30" s="67"/>
    </row>
    <row r="31" spans="1:24" x14ac:dyDescent="0.2">
      <c r="A31" s="25"/>
      <c r="B31" s="25"/>
      <c r="C31" s="25"/>
      <c r="D31" s="25"/>
      <c r="E31" s="25"/>
      <c r="F31" s="25"/>
      <c r="G31" s="25"/>
      <c r="H31" s="25"/>
      <c r="I31" s="25"/>
      <c r="J31" s="25"/>
      <c r="K31" s="25"/>
      <c r="L31" s="25"/>
      <c r="M31" s="25"/>
      <c r="N31" s="26"/>
      <c r="O31" s="26"/>
      <c r="P31" s="26"/>
      <c r="Q31" s="27"/>
      <c r="R31" s="28"/>
      <c r="S31" s="27"/>
    </row>
    <row r="32" spans="1:24" ht="30" customHeight="1" x14ac:dyDescent="0.2">
      <c r="A32" s="25"/>
      <c r="B32" s="25"/>
      <c r="C32" s="25"/>
      <c r="D32" s="25"/>
      <c r="E32" s="25"/>
      <c r="F32" s="25"/>
      <c r="G32" s="25"/>
      <c r="H32" s="25"/>
      <c r="I32" s="25"/>
      <c r="J32" s="25"/>
      <c r="K32" s="25"/>
      <c r="L32" s="25"/>
      <c r="M32" s="25"/>
      <c r="N32" s="26"/>
      <c r="O32" s="26"/>
      <c r="P32" s="26"/>
      <c r="Q32" s="27"/>
      <c r="R32" s="28"/>
      <c r="S32" s="27"/>
    </row>
    <row r="33" spans="3:9" ht="18" customHeight="1" x14ac:dyDescent="0.2">
      <c r="C33" s="60" t="s">
        <v>95</v>
      </c>
      <c r="G33" s="71" t="s">
        <v>97</v>
      </c>
      <c r="H33" s="71"/>
      <c r="I33" s="71"/>
    </row>
    <row r="34" spans="3:9" ht="12" x14ac:dyDescent="0.2">
      <c r="C34" s="60" t="s">
        <v>220</v>
      </c>
      <c r="G34" s="71" t="s">
        <v>98</v>
      </c>
      <c r="H34" s="71"/>
      <c r="I34" s="71"/>
    </row>
    <row r="35" spans="3:9" ht="12" x14ac:dyDescent="0.2">
      <c r="C35" s="60" t="s">
        <v>96</v>
      </c>
      <c r="G35" s="71" t="s">
        <v>99</v>
      </c>
      <c r="H35" s="71"/>
      <c r="I35" s="71"/>
    </row>
  </sheetData>
  <mergeCells count="5">
    <mergeCell ref="A1:S1"/>
    <mergeCell ref="G34:I34"/>
    <mergeCell ref="G35:I35"/>
    <mergeCell ref="G33:I33"/>
    <mergeCell ref="F2:J2"/>
  </mergeCells>
  <pageMargins left="0.31496062992125984" right="0.31496062992125984" top="0.74803149606299213" bottom="0.74803149606299213" header="0.31496062992125984" footer="0.31496062992125984"/>
  <pageSetup scale="34" fitToHeight="0" orientation="landscape" r:id="rId1"/>
  <headerFooter>
    <oddFooter>Página &amp;P de &amp;F</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7"/>
  <sheetViews>
    <sheetView workbookViewId="0">
      <pane ySplit="4" topLeftCell="A14" activePane="bottomLeft" state="frozen"/>
      <selection pane="bottomLeft" activeCell="B18" sqref="B18"/>
    </sheetView>
  </sheetViews>
  <sheetFormatPr baseColWidth="10" defaultColWidth="0" defaultRowHeight="11.25" x14ac:dyDescent="0.2"/>
  <cols>
    <col min="1" max="1" width="11" customWidth="1"/>
    <col min="2" max="2" width="140.83203125" customWidth="1"/>
    <col min="3" max="3" width="12" customWidth="1"/>
    <col min="4" max="16384" width="12" hidden="1"/>
  </cols>
  <sheetData>
    <row r="1" spans="1:2" ht="15.75" x14ac:dyDescent="0.2">
      <c r="B1" s="5" t="s">
        <v>1</v>
      </c>
    </row>
    <row r="2" spans="1:2" ht="31.5" x14ac:dyDescent="0.2">
      <c r="B2" s="2" t="s">
        <v>75</v>
      </c>
    </row>
    <row r="4" spans="1:2" ht="15.75" x14ac:dyDescent="0.2">
      <c r="A4" s="3" t="s">
        <v>79</v>
      </c>
      <c r="B4" s="3" t="s">
        <v>0</v>
      </c>
    </row>
    <row r="5" spans="1:2" ht="47.25" x14ac:dyDescent="0.2">
      <c r="A5" s="10">
        <v>1</v>
      </c>
      <c r="B5" s="2" t="s">
        <v>76</v>
      </c>
    </row>
    <row r="6" spans="1:2" ht="47.25" x14ac:dyDescent="0.2">
      <c r="A6" s="10">
        <v>2</v>
      </c>
      <c r="B6" s="2" t="s">
        <v>77</v>
      </c>
    </row>
    <row r="7" spans="1:2" ht="31.5" x14ac:dyDescent="0.2">
      <c r="A7" s="10">
        <v>3</v>
      </c>
      <c r="B7" s="2" t="s">
        <v>80</v>
      </c>
    </row>
    <row r="8" spans="1:2" ht="47.25" x14ac:dyDescent="0.2">
      <c r="A8" s="10">
        <v>4</v>
      </c>
      <c r="B8" s="2" t="s">
        <v>78</v>
      </c>
    </row>
    <row r="9" spans="1:2" ht="15.75" x14ac:dyDescent="0.2">
      <c r="A9" s="10">
        <v>5</v>
      </c>
      <c r="B9" s="2" t="s">
        <v>56</v>
      </c>
    </row>
    <row r="10" spans="1:2" ht="78.75" x14ac:dyDescent="0.2">
      <c r="A10" s="10">
        <v>6</v>
      </c>
      <c r="B10" s="2" t="s">
        <v>74</v>
      </c>
    </row>
    <row r="11" spans="1:2" ht="78.75" x14ac:dyDescent="0.2">
      <c r="A11" s="10">
        <v>7</v>
      </c>
      <c r="B11" s="2" t="s">
        <v>62</v>
      </c>
    </row>
    <row r="12" spans="1:2" ht="78.75" x14ac:dyDescent="0.2">
      <c r="A12" s="10">
        <v>8</v>
      </c>
      <c r="B12" s="2" t="s">
        <v>64</v>
      </c>
    </row>
    <row r="13" spans="1:2" ht="78.75" x14ac:dyDescent="0.2">
      <c r="A13" s="10">
        <v>9</v>
      </c>
      <c r="B13" s="2" t="s">
        <v>63</v>
      </c>
    </row>
    <row r="14" spans="1:2" ht="78.75" x14ac:dyDescent="0.2">
      <c r="A14" s="10">
        <v>10</v>
      </c>
      <c r="B14" s="2" t="s">
        <v>65</v>
      </c>
    </row>
    <row r="15" spans="1:2" ht="15.75" x14ac:dyDescent="0.2">
      <c r="A15" s="10">
        <v>11</v>
      </c>
      <c r="B15" s="2" t="s">
        <v>81</v>
      </c>
    </row>
    <row r="16" spans="1:2" ht="15.75" x14ac:dyDescent="0.2">
      <c r="A16" s="10">
        <v>12</v>
      </c>
      <c r="B16" s="2" t="s">
        <v>66</v>
      </c>
    </row>
    <row r="17" spans="1:2" ht="15.75" x14ac:dyDescent="0.2">
      <c r="A17" s="10">
        <v>13</v>
      </c>
      <c r="B17" s="2" t="s">
        <v>67</v>
      </c>
    </row>
    <row r="18" spans="1:2" ht="63" x14ac:dyDescent="0.2">
      <c r="A18" s="10">
        <v>14</v>
      </c>
      <c r="B18" s="2" t="s">
        <v>82</v>
      </c>
    </row>
    <row r="19" spans="1:2" ht="15.75" x14ac:dyDescent="0.2">
      <c r="A19" s="10">
        <v>15</v>
      </c>
      <c r="B19" s="2" t="s">
        <v>57</v>
      </c>
    </row>
    <row r="20" spans="1:2" ht="15.75" x14ac:dyDescent="0.2">
      <c r="A20" s="10">
        <v>16</v>
      </c>
      <c r="B20" s="2" t="s">
        <v>58</v>
      </c>
    </row>
    <row r="21" spans="1:2" ht="15.75" x14ac:dyDescent="0.2">
      <c r="A21" s="10">
        <v>17</v>
      </c>
      <c r="B21" s="2" t="s">
        <v>68</v>
      </c>
    </row>
    <row r="22" spans="1:2" ht="15.75" x14ac:dyDescent="0.2">
      <c r="A22" s="10">
        <v>18</v>
      </c>
      <c r="B22" s="4" t="s">
        <v>59</v>
      </c>
    </row>
    <row r="23" spans="1:2" ht="15.75" x14ac:dyDescent="0.2">
      <c r="A23" s="10">
        <v>19</v>
      </c>
      <c r="B23" s="4" t="s">
        <v>60</v>
      </c>
    </row>
    <row r="24" spans="1:2" ht="15.75" x14ac:dyDescent="0.2">
      <c r="A24" s="10">
        <v>20</v>
      </c>
      <c r="B24" s="4" t="s">
        <v>61</v>
      </c>
    </row>
    <row r="25" spans="1:2" ht="15.75" x14ac:dyDescent="0.2">
      <c r="A25" s="10">
        <v>21</v>
      </c>
      <c r="B25" s="4" t="s">
        <v>69</v>
      </c>
    </row>
    <row r="26" spans="1:2" ht="15.75" x14ac:dyDescent="0.2">
      <c r="A26" s="10">
        <v>22</v>
      </c>
      <c r="B26" s="4" t="s">
        <v>70</v>
      </c>
    </row>
    <row r="27" spans="1:2" ht="31.5" x14ac:dyDescent="0.2">
      <c r="A27" s="10">
        <v>23</v>
      </c>
      <c r="B27" s="2" t="s">
        <v>83</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32"/>
  <sheetViews>
    <sheetView workbookViewId="0">
      <selection activeCell="B23" sqref="B23"/>
    </sheetView>
  </sheetViews>
  <sheetFormatPr baseColWidth="10" defaultRowHeight="11.25" x14ac:dyDescent="0.2"/>
  <cols>
    <col min="1" max="1" width="67.6640625" customWidth="1"/>
    <col min="2" max="2" width="21.83203125" customWidth="1"/>
    <col min="3" max="3" width="12" style="8"/>
  </cols>
  <sheetData>
    <row r="1" spans="1:4" ht="12" x14ac:dyDescent="0.2">
      <c r="A1" s="9" t="s">
        <v>3</v>
      </c>
      <c r="B1" s="9" t="s">
        <v>32</v>
      </c>
      <c r="C1" s="8" t="s">
        <v>27</v>
      </c>
      <c r="D1" s="7"/>
    </row>
    <row r="2" spans="1:4" ht="12" x14ac:dyDescent="0.2">
      <c r="A2" s="9" t="s">
        <v>4</v>
      </c>
      <c r="B2" s="9" t="s">
        <v>51</v>
      </c>
      <c r="C2" s="8" t="s">
        <v>28</v>
      </c>
      <c r="D2" s="7"/>
    </row>
    <row r="3" spans="1:4" ht="12" x14ac:dyDescent="0.2">
      <c r="A3" s="9" t="s">
        <v>5</v>
      </c>
      <c r="B3" s="9" t="s">
        <v>52</v>
      </c>
      <c r="C3" s="8" t="s">
        <v>29</v>
      </c>
      <c r="D3" s="7"/>
    </row>
    <row r="4" spans="1:4" ht="12" x14ac:dyDescent="0.2">
      <c r="A4" s="9" t="s">
        <v>6</v>
      </c>
      <c r="B4" s="9" t="s">
        <v>53</v>
      </c>
      <c r="C4" s="8" t="s">
        <v>30</v>
      </c>
      <c r="D4" s="7"/>
    </row>
    <row r="5" spans="1:4" ht="12" x14ac:dyDescent="0.2">
      <c r="A5" s="9" t="s">
        <v>7</v>
      </c>
      <c r="B5" s="6"/>
      <c r="D5" s="7"/>
    </row>
    <row r="6" spans="1:4" ht="12" x14ac:dyDescent="0.2">
      <c r="A6" s="9" t="s">
        <v>8</v>
      </c>
      <c r="B6" s="6"/>
      <c r="D6" s="7"/>
    </row>
    <row r="7" spans="1:4" ht="12" x14ac:dyDescent="0.2">
      <c r="A7" s="9" t="s">
        <v>9</v>
      </c>
      <c r="B7" s="6"/>
      <c r="D7" s="7"/>
    </row>
    <row r="8" spans="1:4" ht="12" x14ac:dyDescent="0.2">
      <c r="A8" s="9" t="s">
        <v>10</v>
      </c>
      <c r="B8" s="6"/>
      <c r="D8" s="7"/>
    </row>
    <row r="9" spans="1:4" ht="12" customHeight="1" x14ac:dyDescent="0.2">
      <c r="A9" s="9" t="s">
        <v>11</v>
      </c>
      <c r="B9" s="6"/>
      <c r="D9" s="7"/>
    </row>
    <row r="10" spans="1:4" ht="12" x14ac:dyDescent="0.2">
      <c r="A10" s="9" t="s">
        <v>12</v>
      </c>
      <c r="B10" s="6"/>
      <c r="D10" s="7"/>
    </row>
    <row r="11" spans="1:4" ht="12" x14ac:dyDescent="0.2">
      <c r="A11" s="9" t="s">
        <v>13</v>
      </c>
      <c r="B11" s="6"/>
      <c r="D11" s="7"/>
    </row>
    <row r="12" spans="1:4" ht="12" x14ac:dyDescent="0.2">
      <c r="A12" s="9" t="s">
        <v>14</v>
      </c>
      <c r="B12" s="6"/>
      <c r="D12" s="7"/>
    </row>
    <row r="13" spans="1:4" ht="12" x14ac:dyDescent="0.2">
      <c r="A13" s="9" t="s">
        <v>15</v>
      </c>
      <c r="B13" s="6"/>
      <c r="D13" s="7"/>
    </row>
    <row r="14" spans="1:4" ht="12" x14ac:dyDescent="0.2">
      <c r="A14" s="9" t="s">
        <v>16</v>
      </c>
      <c r="B14" s="6"/>
      <c r="D14" s="7"/>
    </row>
    <row r="15" spans="1:4" ht="12" x14ac:dyDescent="0.2">
      <c r="A15" s="9" t="s">
        <v>17</v>
      </c>
      <c r="B15" s="6"/>
      <c r="D15" s="7"/>
    </row>
    <row r="16" spans="1:4" ht="12" x14ac:dyDescent="0.2">
      <c r="A16" s="9" t="s">
        <v>18</v>
      </c>
      <c r="B16" s="6"/>
      <c r="D16" s="7"/>
    </row>
    <row r="17" spans="1:5" ht="12" x14ac:dyDescent="0.2">
      <c r="A17" s="9" t="s">
        <v>19</v>
      </c>
      <c r="B17" s="6"/>
      <c r="D17" s="7"/>
    </row>
    <row r="18" spans="1:5" ht="12" x14ac:dyDescent="0.2">
      <c r="A18" s="9" t="s">
        <v>20</v>
      </c>
      <c r="B18" s="6"/>
      <c r="D18" s="7"/>
    </row>
    <row r="19" spans="1:5" ht="12" x14ac:dyDescent="0.2">
      <c r="A19" s="9" t="s">
        <v>21</v>
      </c>
      <c r="B19" s="6"/>
      <c r="D19" s="7"/>
    </row>
    <row r="20" spans="1:5" ht="12" x14ac:dyDescent="0.2">
      <c r="A20" s="9" t="s">
        <v>22</v>
      </c>
      <c r="B20" s="6"/>
      <c r="D20" s="7"/>
    </row>
    <row r="21" spans="1:5" ht="12" x14ac:dyDescent="0.2">
      <c r="A21" s="9" t="s">
        <v>23</v>
      </c>
      <c r="B21" s="6"/>
      <c r="E21" s="7"/>
    </row>
    <row r="22" spans="1:5" ht="12" x14ac:dyDescent="0.2">
      <c r="A22" s="9" t="s">
        <v>24</v>
      </c>
      <c r="B22" s="6"/>
      <c r="E22" s="7"/>
    </row>
    <row r="23" spans="1:5" ht="12" x14ac:dyDescent="0.2">
      <c r="A23" s="9" t="s">
        <v>25</v>
      </c>
      <c r="B23" s="6"/>
      <c r="E23" s="7"/>
    </row>
    <row r="24" spans="1:5" x14ac:dyDescent="0.2">
      <c r="A24" s="8"/>
    </row>
    <row r="25" spans="1:5" x14ac:dyDescent="0.2">
      <c r="A25" s="8"/>
    </row>
    <row r="26" spans="1:5" x14ac:dyDescent="0.2">
      <c r="A26" s="8"/>
    </row>
    <row r="27" spans="1:5" x14ac:dyDescent="0.2">
      <c r="A27" s="8"/>
    </row>
    <row r="28" spans="1:5" x14ac:dyDescent="0.2">
      <c r="A28" s="8"/>
    </row>
    <row r="29" spans="1:5" x14ac:dyDescent="0.2">
      <c r="A29" s="8"/>
    </row>
    <row r="30" spans="1:5" x14ac:dyDescent="0.2">
      <c r="A30" s="8"/>
    </row>
    <row r="31" spans="1:5" x14ac:dyDescent="0.2">
      <c r="A31" s="8"/>
    </row>
    <row r="32" spans="1:5" x14ac:dyDescent="0.2">
      <c r="A32" s="8"/>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Documento" ma:contentTypeID="0x010100F4D3CCCD0CFC8E48A23B0770796809E1" ma:contentTypeVersion="5" ma:contentTypeDescription="Crear nuevo documento." ma:contentTypeScope="" ma:versionID="9c1a2be8657623d37847e3b4720cee4d">
  <xsd:schema xmlns:xsd="http://www.w3.org/2001/XMLSchema" xmlns:xs="http://www.w3.org/2001/XMLSchema" xmlns:p="http://schemas.microsoft.com/office/2006/metadata/properties" xmlns:ns2="0c865bf4-0f22-4e4d-b041-7b0c1657e5a8" targetNamespace="http://schemas.microsoft.com/office/2006/metadata/properties" ma:root="true" ma:fieldsID="b0fa4994ab7731d234178ab429646a80" ns2:_="">
    <xsd:import namespace="0c865bf4-0f22-4e4d-b041-7b0c1657e5a8"/>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LengthInSeconds" minOccurs="0"/>
                <xsd:element ref="ns2:MediaServiceDateTaken"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c865bf4-0f22-4e4d-b041-7b0c1657e5a8"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LengthInSeconds" ma:index="11" nillable="true" ma:displayName="MediaLengthInSeconds" ma:hidden="true" ma:internalName="MediaLengthInSeconds" ma:readOnly="true">
      <xsd:simpleType>
        <xsd:restriction base="dms:Unknown"/>
      </xsd:simpleType>
    </xsd:element>
    <xsd:element name="MediaServiceDateTaken" ma:index="12" nillable="true" ma:displayName="MediaServiceDateTaken" ma:hidden="true" ma:indexed="true" ma:internalName="MediaServiceDateTaken" ma:readOnly="true">
      <xsd:simpleType>
        <xsd:restriction base="dms:Text"/>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Tipo de contenido"/>
        <xsd:element ref="dc:title" minOccurs="0" maxOccurs="1" ma:index="4" ma:displayName="Título"/>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1F51EF88-68BC-4A76-B5D9-47B8734FF48E}">
  <ds:schemaRefs>
    <ds:schemaRef ds:uri="http://schemas.microsoft.com/sharepoint/v3/contenttype/forms"/>
  </ds:schemaRefs>
</ds:datastoreItem>
</file>

<file path=customXml/itemProps2.xml><?xml version="1.0" encoding="utf-8"?>
<ds:datastoreItem xmlns:ds="http://schemas.openxmlformats.org/officeDocument/2006/customXml" ds:itemID="{A5B4A1C2-F018-4816-AB41-833D9F1F40DD}">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0c865bf4-0f22-4e4d-b041-7b0c1657e5a8"/>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BDF2C03A-FAFE-4FBB-9F24-298C907734CA}">
  <ds:schemaRefs>
    <ds:schemaRef ds:uri="http://purl.org/dc/terms/"/>
    <ds:schemaRef ds:uri="http://schemas.microsoft.com/office/2006/documentManagement/types"/>
    <ds:schemaRef ds:uri="0c865bf4-0f22-4e4d-b041-7b0c1657e5a8"/>
    <ds:schemaRef ds:uri="http://purl.org/dc/elements/1.1/"/>
    <ds:schemaRef ds:uri="http://schemas.microsoft.com/office/infopath/2007/PartnerControls"/>
    <ds:schemaRef ds:uri="http://schemas.microsoft.com/office/2006/metadata/properties"/>
    <ds:schemaRef ds:uri="http://schemas.openxmlformats.org/package/2006/metadata/core-properties"/>
    <ds:schemaRef ds:uri="http://www.w3.org/XML/1998/namespace"/>
    <ds:schemaRef ds:uri="http://purl.org/dc/dcmitype/"/>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INR</vt:lpstr>
      <vt:lpstr>Instructivo_INR</vt:lpstr>
      <vt:lpstr>Hoja1</vt:lpstr>
      <vt:lpstr>INR!Área_de_impresión</vt:lpstr>
    </vt:vector>
  </TitlesOfParts>
  <Company>HP</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acorona</dc:creator>
  <cp:lastModifiedBy>C.P. MATEHUALA</cp:lastModifiedBy>
  <cp:lastPrinted>2023-11-17T03:12:02Z</cp:lastPrinted>
  <dcterms:created xsi:type="dcterms:W3CDTF">2014-10-22T05:35:08Z</dcterms:created>
  <dcterms:modified xsi:type="dcterms:W3CDTF">2023-11-17T03:20:49Z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0x010100F4D3CCCD0CFC8E48A23B0770796809E1</vt:lpwstr>
  </property>
</Properties>
</file>