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INFORMACION SIRET\"/>
    </mc:Choice>
  </mc:AlternateContent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42" i="5" l="1"/>
  <c r="C42" i="5"/>
  <c r="D42" i="5"/>
  <c r="E42" i="5"/>
  <c r="F42" i="5"/>
  <c r="B42" i="5"/>
  <c r="G37" i="5"/>
  <c r="G38" i="5"/>
  <c r="G39" i="5"/>
  <c r="G40" i="5"/>
  <c r="G36" i="5"/>
  <c r="C36" i="5"/>
  <c r="D36" i="5"/>
  <c r="E36" i="5"/>
  <c r="F36" i="5"/>
  <c r="B36" i="5"/>
  <c r="G26" i="5"/>
  <c r="G27" i="5"/>
  <c r="G28" i="5"/>
  <c r="G29" i="5"/>
  <c r="G30" i="5"/>
  <c r="G31" i="5"/>
  <c r="G32" i="5"/>
  <c r="G33" i="5"/>
  <c r="G34" i="5"/>
  <c r="G25" i="5"/>
  <c r="C25" i="5"/>
  <c r="D25" i="5"/>
  <c r="E25" i="5"/>
  <c r="F25" i="5"/>
  <c r="B25" i="5"/>
  <c r="G18" i="5"/>
  <c r="G19" i="5"/>
  <c r="G20" i="5"/>
  <c r="G21" i="5"/>
  <c r="G22" i="5"/>
  <c r="G23" i="5"/>
  <c r="G17" i="5"/>
  <c r="C16" i="5"/>
  <c r="D16" i="5"/>
  <c r="E16" i="5"/>
  <c r="F16" i="5"/>
  <c r="B16" i="5"/>
  <c r="G8" i="5"/>
  <c r="G9" i="5"/>
  <c r="G10" i="5"/>
  <c r="G11" i="5"/>
  <c r="G12" i="5"/>
  <c r="G13" i="5"/>
  <c r="G14" i="5"/>
  <c r="G7" i="5"/>
  <c r="G6" i="5"/>
  <c r="C6" i="5"/>
  <c r="D6" i="5"/>
  <c r="E6" i="5"/>
  <c r="F6" i="5"/>
  <c r="B6" i="5"/>
  <c r="G40" i="4"/>
  <c r="G42" i="4"/>
  <c r="G44" i="4"/>
  <c r="G46" i="4"/>
  <c r="G48" i="4"/>
  <c r="G50" i="4"/>
  <c r="G38" i="4"/>
  <c r="G52" i="4"/>
  <c r="C52" i="4"/>
  <c r="D52" i="4"/>
  <c r="E52" i="4"/>
  <c r="F52" i="4"/>
  <c r="B52" i="4"/>
  <c r="G30" i="4"/>
  <c r="G26" i="4"/>
  <c r="G27" i="4"/>
  <c r="G28" i="4"/>
  <c r="G25" i="4"/>
  <c r="C30" i="4"/>
  <c r="D30" i="4"/>
  <c r="E30" i="4"/>
  <c r="F30" i="4"/>
  <c r="B30" i="4"/>
  <c r="G8" i="4"/>
  <c r="G9" i="4"/>
  <c r="G16" i="4" s="1"/>
  <c r="G10" i="4"/>
  <c r="G11" i="4"/>
  <c r="G12" i="4"/>
  <c r="G13" i="4"/>
  <c r="G14" i="4"/>
  <c r="G7" i="4"/>
  <c r="C16" i="4"/>
  <c r="D16" i="4"/>
  <c r="E16" i="4"/>
  <c r="F16" i="4"/>
  <c r="B16" i="4"/>
  <c r="G16" i="8"/>
  <c r="G8" i="8"/>
  <c r="G10" i="8"/>
  <c r="G12" i="8"/>
  <c r="G14" i="8"/>
  <c r="G6" i="8"/>
  <c r="E16" i="8"/>
  <c r="F16" i="8"/>
  <c r="C16" i="8"/>
  <c r="D16" i="8"/>
  <c r="B16" i="8"/>
  <c r="C77" i="6"/>
  <c r="D77" i="6"/>
  <c r="E77" i="6"/>
  <c r="F77" i="6"/>
  <c r="G77" i="6"/>
  <c r="B77" i="6"/>
  <c r="G70" i="6"/>
  <c r="G71" i="6"/>
  <c r="G72" i="6"/>
  <c r="G73" i="6"/>
  <c r="G74" i="6"/>
  <c r="G75" i="6"/>
  <c r="G76" i="6"/>
  <c r="G69" i="6"/>
  <c r="C69" i="6"/>
  <c r="D69" i="6"/>
  <c r="E69" i="6"/>
  <c r="F69" i="6"/>
  <c r="B69" i="6"/>
  <c r="G66" i="6"/>
  <c r="G67" i="6"/>
  <c r="G68" i="6"/>
  <c r="G65" i="6"/>
  <c r="C65" i="6"/>
  <c r="D65" i="6"/>
  <c r="E65" i="6"/>
  <c r="F65" i="6"/>
  <c r="B65" i="6"/>
  <c r="G58" i="6"/>
  <c r="G59" i="6"/>
  <c r="G60" i="6"/>
  <c r="G61" i="6"/>
  <c r="G62" i="6"/>
  <c r="G63" i="6"/>
  <c r="G64" i="6"/>
  <c r="G57" i="6"/>
  <c r="C57" i="6"/>
  <c r="D57" i="6"/>
  <c r="E57" i="6"/>
  <c r="F57" i="6"/>
  <c r="B57" i="6"/>
  <c r="G54" i="6"/>
  <c r="G55" i="6"/>
  <c r="G56" i="6"/>
  <c r="G53" i="6"/>
  <c r="C53" i="6"/>
  <c r="D53" i="6"/>
  <c r="E53" i="6"/>
  <c r="F53" i="6"/>
  <c r="B53" i="6"/>
  <c r="G45" i="6"/>
  <c r="G46" i="6"/>
  <c r="G47" i="6"/>
  <c r="G48" i="6"/>
  <c r="G49" i="6"/>
  <c r="G50" i="6"/>
  <c r="G51" i="6"/>
  <c r="G52" i="6"/>
  <c r="G44" i="6"/>
  <c r="C43" i="6"/>
  <c r="D43" i="6"/>
  <c r="G43" i="6" s="1"/>
  <c r="E43" i="6"/>
  <c r="F43" i="6"/>
  <c r="B43" i="6"/>
  <c r="G35" i="6"/>
  <c r="G36" i="6"/>
  <c r="G37" i="6"/>
  <c r="G38" i="6"/>
  <c r="G39" i="6"/>
  <c r="G40" i="6"/>
  <c r="G41" i="6"/>
  <c r="G42" i="6"/>
  <c r="G34" i="6"/>
  <c r="G33" i="6"/>
  <c r="C33" i="6"/>
  <c r="D33" i="6"/>
  <c r="E33" i="6"/>
  <c r="F33" i="6"/>
  <c r="B33" i="6"/>
  <c r="G24" i="6"/>
  <c r="G25" i="6"/>
  <c r="G26" i="6"/>
  <c r="G27" i="6"/>
  <c r="G28" i="6"/>
  <c r="G29" i="6"/>
  <c r="G30" i="6"/>
  <c r="G31" i="6"/>
  <c r="G32" i="6"/>
  <c r="G23" i="6"/>
  <c r="C23" i="6"/>
  <c r="D23" i="6"/>
  <c r="E23" i="6"/>
  <c r="F23" i="6"/>
  <c r="B23" i="6"/>
  <c r="G15" i="6"/>
  <c r="G16" i="6"/>
  <c r="G17" i="6"/>
  <c r="G18" i="6"/>
  <c r="G19" i="6"/>
  <c r="G20" i="6"/>
  <c r="G21" i="6"/>
  <c r="G22" i="6"/>
  <c r="G14" i="6"/>
  <c r="C13" i="6"/>
  <c r="D13" i="6"/>
  <c r="G13" i="6" s="1"/>
  <c r="E13" i="6"/>
  <c r="F13" i="6"/>
  <c r="B13" i="6"/>
  <c r="G5" i="6"/>
  <c r="G7" i="6"/>
  <c r="G8" i="6"/>
  <c r="G9" i="6"/>
  <c r="G10" i="6"/>
  <c r="G11" i="6"/>
  <c r="G12" i="6"/>
  <c r="G6" i="6"/>
  <c r="C5" i="6"/>
  <c r="D5" i="6"/>
  <c r="E5" i="6"/>
  <c r="F5" i="6"/>
  <c r="B5" i="6"/>
  <c r="G16" i="5" l="1"/>
</calcChain>
</file>

<file path=xl/sharedStrings.xml><?xml version="1.0" encoding="utf-8"?>
<sst xmlns="http://schemas.openxmlformats.org/spreadsheetml/2006/main" count="212" uniqueCount="145">
  <si>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</si>
  <si>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</si>
  <si>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</si>
  <si>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</si>
  <si>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</si>
  <si>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</si>
  <si>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</si>
  <si>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</si>
  <si>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</si>
  <si>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</si>
  <si>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</si>
  <si>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</si>
  <si>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</si>
  <si>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</si>
  <si>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</si>
  <si>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</si>
  <si>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</si>
  <si>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</si>
  <si>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</si>
  <si>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</si>
  <si>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</si>
  <si>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</si>
  <si>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</si>
  <si>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</si>
  <si>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</si>
  <si>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</si>
  <si>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</si>
  <si>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</si>
  <si>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</si>
  <si>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</si>
  <si>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</si>
  <si>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</si>
  <si>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</si>
  <si>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</si>
  <si>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</si>
  <si>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</si>
  <si>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</si>
  <si>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</si>
  <si>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</si>
  <si>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</si>
  <si>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</si>
  <si>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</si>
  <si>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</si>
  <si>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</si>
  <si>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</si>
  <si>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</si>
  <si>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</si>
  <si>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</si>
  <si>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</si>
  <si>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</si>
  <si>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</si>
  <si>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</si>
  <si>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</si>
  <si>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</si>
  <si>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</si>
  <si>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</si>
  <si>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</si>
  <si>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</si>
  <si>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</si>
  <si>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</si>
  <si>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</si>
  <si>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</si>
  <si>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</si>
  <si>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</si>
  <si>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</si>
  <si>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</si>
  <si>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</si>
  <si>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</si>
  <si>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</si>
  <si>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</si>
  <si>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</si>
  <si>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</si>
  <si>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</si>
  <si>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</si>
  <si>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</si>
  <si>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</si>
  <si>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</si>
  <si>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</si>
  <si>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</si>
  <si>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</si>
  <si>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</si>
  <si>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</si>
  <si>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</si>
  <si>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</si>
  <si>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</si>
  <si>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</si>
  <si>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</si>
  <si>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</si>
  <si>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</si>
  <si>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</si>
  <si>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</si>
  <si>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</si>
  <si>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</si>
  <si>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</si>
  <si>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</si>
  <si>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</si>
  <si>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</si>
  <si>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</si>
  <si>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</si>
  <si>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</si>
  <si>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</si>
  <si>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</si>
  <si>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</si>
  <si>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</si>
  <si>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</si>
  <si>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</si>
  <si>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</si>
  <si>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</si>
  <si>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</si>
  <si>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</si>
  <si>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</si>
  <si>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</si>
  <si>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</si>
  <si>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</si>
  <si>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</si>
  <si>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</si>
  <si>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</si>
  <si>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</si>
  <si>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</si>
  <si>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</si>
  <si>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</si>
  <si>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</si>
  <si>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</si>
  <si>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</si>
  <si>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</si>
  <si>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</si>
  <si>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</si>
  <si>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</si>
  <si>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</si>
  <si>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</si>
  <si>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</si>
  <si>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</si>
  <si>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</si>
  <si>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</si>
  <si>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</si>
  <si>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Instituto Municipal de Vivienda de Dolores Hidalgo, Gto.
Estado Analítico del Ejercicio del Presupuesto de Egresos
Clasificación por Objeto del Gasto (Capítulo y Concepto)
Del 1 de Enero al 30 de Septiembre de 2023</t>
  </si>
  <si>
    <t>“Bajo protesta de decir verdad declaramos que los Estados Financieros y sus notas, son razonablemente correctos y son responsabilidad del emisor”</t>
  </si>
  <si>
    <t>Instituto Municipal de Vivienda de Dolores Hidalgo, Gto.
Estado Analítico del Ejercicio del Presupuesto de Egresos
Clasificación Económica (por Tipo de Gasto)
Del 1 de Enero al 30 de Septiembre de 2023</t>
  </si>
  <si>
    <t>31120M12V010000 DIRECCION GENERAL</t>
  </si>
  <si>
    <t>Instituto Municipal de Vivienda de Dolores Hidalgo, Gto.
Estado Analítico del Ejercicio del Presupuesto de Egresos
Clasificación Administrativa
Del 1 de Enero al 30 de Septiembre de 2023</t>
  </si>
  <si>
    <t>Instituto Municipal de Vivienda de Dolores Hidalgo, Gto.
Estado Analítico del Ejercicio del Presupuesto de Egresos
Clasificación Administrativa (Poderes)
Del 1 de Enero al 30 de Septiembre de 2023</t>
  </si>
  <si>
    <t>Instituto Municipal de Vivienda de Dolores Hidalgo, Gto.
Estado Analítico del Ejercicio del Presupuesto de Egresos
Clasificación Administrativa (Sector Paraestatal)
Del 1 de Enero al 30 de Septiembre de 2023</t>
  </si>
  <si>
    <t>Instituto Municipal de Vivienda de Dolores Hidalgo, Gto.
Estado Analítico del Ejercicio del Presupuesto de Egresos
Clasificación Funcional (Finalidad y Función)
Del 1 de Enero al 30 de Septiembre de 2023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</si>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</sst>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3" fillId="0" borderId="2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3" fillId="0" borderId="11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7" fillId="0" borderId="4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0" borderId="4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3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3" xfId="0" applyFont="1" applyFill="1" applyBorder="1" applyAlignment="1" applyProtection="1">
      <alignment horizontal="left" indent="1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opLeftCell="A52" workbookViewId="0">
      <selection activeCell="A84" sqref="A84:G8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90" t="s">
        <v>135</v>
      </c>
      <c r="B1" s="90"/>
      <c r="C1" s="90"/>
      <c r="D1" s="90"/>
      <c r="E1" s="90"/>
      <c r="F1" s="90"/>
      <c r="G1" s="91"/>
    </row>
    <row r="2" spans="1:7" x14ac:dyDescent="0.2">
      <c r="A2" s="24"/>
      <c r="B2" s="27" t="s">
        <v>0</v>
      </c>
      <c r="C2" s="28"/>
      <c r="D2" s="28"/>
      <c r="E2" s="28"/>
      <c r="F2" s="29"/>
      <c r="G2" s="88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9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3">
        <f>SUM(B6:B12)</f>
        <v>5641734</v>
      </c>
      <c r="C5" s="43">
        <f t="shared" ref="C5:F5" si="0">SUM(C6:C12)</f>
        <v>-346875</v>
      </c>
      <c r="D5" s="43">
        <f t="shared" si="0"/>
        <v>5294859</v>
      </c>
      <c r="E5" s="43">
        <f t="shared" si="0"/>
        <v>3141636.1199999996</v>
      </c>
      <c r="F5" s="43">
        <f t="shared" si="0"/>
        <v>3141636.1199999996</v>
      </c>
      <c r="G5" s="43">
        <f>D5-E5</f>
        <v>2153222.8800000004</v>
      </c>
    </row>
    <row r="6" spans="1:7" x14ac:dyDescent="0.2">
      <c r="A6" s="38" t="s">
        <v>11</v>
      </c>
      <c r="B6" s="44">
        <v>3490548</v>
      </c>
      <c r="C6" s="44">
        <v>-490600</v>
      </c>
      <c r="D6" s="44">
        <v>2999948</v>
      </c>
      <c r="E6" s="44">
        <v>1777423.38</v>
      </c>
      <c r="F6" s="44">
        <v>1777423.38</v>
      </c>
      <c r="G6" s="6">
        <f>D6-E6</f>
        <v>1222524.6200000001</v>
      </c>
    </row>
    <row r="7" spans="1:7" x14ac:dyDescent="0.2">
      <c r="A7" s="38" t="s">
        <v>12</v>
      </c>
      <c r="B7" s="44">
        <v>719156</v>
      </c>
      <c r="C7" s="44">
        <v>-96275</v>
      </c>
      <c r="D7" s="44">
        <v>622881</v>
      </c>
      <c r="E7" s="44">
        <v>386337</v>
      </c>
      <c r="F7" s="44">
        <v>386337</v>
      </c>
      <c r="G7" s="45">
        <f t="shared" ref="G7:G12" si="1">D7-E7</f>
        <v>236544</v>
      </c>
    </row>
    <row r="8" spans="1:7" x14ac:dyDescent="0.2">
      <c r="A8" s="38" t="s">
        <v>13</v>
      </c>
      <c r="B8" s="44">
        <v>494130</v>
      </c>
      <c r="C8" s="44">
        <v>0</v>
      </c>
      <c r="D8" s="44">
        <v>494130</v>
      </c>
      <c r="E8" s="44">
        <v>34543.279999999999</v>
      </c>
      <c r="F8" s="44">
        <v>34543.279999999999</v>
      </c>
      <c r="G8" s="45">
        <f t="shared" si="1"/>
        <v>459586.72</v>
      </c>
    </row>
    <row r="9" spans="1:7" x14ac:dyDescent="0.2">
      <c r="A9" s="38" t="s">
        <v>14</v>
      </c>
      <c r="B9" s="44">
        <v>340254</v>
      </c>
      <c r="C9" s="44">
        <v>100000</v>
      </c>
      <c r="D9" s="44">
        <v>440254</v>
      </c>
      <c r="E9" s="44">
        <v>440025.5</v>
      </c>
      <c r="F9" s="44">
        <v>440025.5</v>
      </c>
      <c r="G9" s="45">
        <f t="shared" si="1"/>
        <v>228.5</v>
      </c>
    </row>
    <row r="10" spans="1:7" x14ac:dyDescent="0.2">
      <c r="A10" s="38" t="s">
        <v>15</v>
      </c>
      <c r="B10" s="44">
        <v>597646</v>
      </c>
      <c r="C10" s="44">
        <v>140000</v>
      </c>
      <c r="D10" s="44">
        <v>737646</v>
      </c>
      <c r="E10" s="44">
        <v>503306.96</v>
      </c>
      <c r="F10" s="44">
        <v>503306.96</v>
      </c>
      <c r="G10" s="45">
        <f t="shared" si="1"/>
        <v>234339.03999999998</v>
      </c>
    </row>
    <row r="11" spans="1:7" x14ac:dyDescent="0.2">
      <c r="A11" s="38" t="s">
        <v>16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5">
        <f t="shared" si="1"/>
        <v>0</v>
      </c>
    </row>
    <row r="12" spans="1:7" x14ac:dyDescent="0.2">
      <c r="A12" s="38" t="s">
        <v>17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5">
        <f t="shared" si="1"/>
        <v>0</v>
      </c>
    </row>
    <row r="13" spans="1:7" x14ac:dyDescent="0.2">
      <c r="A13" s="41" t="s">
        <v>132</v>
      </c>
      <c r="B13" s="42">
        <f>SUM(B14:B22)</f>
        <v>176000</v>
      </c>
      <c r="C13" s="42">
        <f t="shared" ref="C13:F13" si="2">SUM(C14:C22)</f>
        <v>17000</v>
      </c>
      <c r="D13" s="42">
        <f t="shared" si="2"/>
        <v>193000</v>
      </c>
      <c r="E13" s="42">
        <f t="shared" si="2"/>
        <v>89901.53</v>
      </c>
      <c r="F13" s="42">
        <f t="shared" si="2"/>
        <v>89901.53</v>
      </c>
      <c r="G13" s="42">
        <f>D13-E13</f>
        <v>103098.47</v>
      </c>
    </row>
    <row r="14" spans="1:7" x14ac:dyDescent="0.2">
      <c r="A14" s="38" t="s">
        <v>18</v>
      </c>
      <c r="B14" s="46">
        <v>46000</v>
      </c>
      <c r="C14" s="47">
        <v>0</v>
      </c>
      <c r="D14" s="47">
        <v>46000</v>
      </c>
      <c r="E14" s="47">
        <v>13532.99</v>
      </c>
      <c r="F14" s="47">
        <v>13532.99</v>
      </c>
      <c r="G14" s="6">
        <f>D14-E14</f>
        <v>32467.010000000002</v>
      </c>
    </row>
    <row r="15" spans="1:7" x14ac:dyDescent="0.2">
      <c r="A15" s="38" t="s">
        <v>19</v>
      </c>
      <c r="B15" s="46">
        <v>0</v>
      </c>
      <c r="C15" s="47">
        <v>0</v>
      </c>
      <c r="D15" s="47">
        <v>0</v>
      </c>
      <c r="E15" s="47">
        <v>0</v>
      </c>
      <c r="F15" s="47">
        <v>0</v>
      </c>
      <c r="G15" s="48">
        <f t="shared" ref="G15:G22" si="3">D15-E15</f>
        <v>0</v>
      </c>
    </row>
    <row r="16" spans="1:7" x14ac:dyDescent="0.2">
      <c r="A16" s="38" t="s">
        <v>20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48">
        <f t="shared" si="3"/>
        <v>0</v>
      </c>
    </row>
    <row r="17" spans="1:7" x14ac:dyDescent="0.2">
      <c r="A17" s="38" t="s">
        <v>21</v>
      </c>
      <c r="B17" s="46">
        <v>6000</v>
      </c>
      <c r="C17" s="47">
        <v>0</v>
      </c>
      <c r="D17" s="47">
        <v>6000</v>
      </c>
      <c r="E17" s="47">
        <v>2974.01</v>
      </c>
      <c r="F17" s="47">
        <v>2974.01</v>
      </c>
      <c r="G17" s="48">
        <f t="shared" si="3"/>
        <v>3025.99</v>
      </c>
    </row>
    <row r="18" spans="1:7" x14ac:dyDescent="0.2">
      <c r="A18" s="38" t="s">
        <v>22</v>
      </c>
      <c r="B18" s="46">
        <v>0</v>
      </c>
      <c r="C18" s="47">
        <v>0</v>
      </c>
      <c r="D18" s="47">
        <v>0</v>
      </c>
      <c r="E18" s="47">
        <v>0</v>
      </c>
      <c r="F18" s="47">
        <v>0</v>
      </c>
      <c r="G18" s="48">
        <f t="shared" si="3"/>
        <v>0</v>
      </c>
    </row>
    <row r="19" spans="1:7" x14ac:dyDescent="0.2">
      <c r="A19" s="38" t="s">
        <v>23</v>
      </c>
      <c r="B19" s="46">
        <v>60000</v>
      </c>
      <c r="C19" s="47">
        <v>0</v>
      </c>
      <c r="D19" s="47">
        <v>60000</v>
      </c>
      <c r="E19" s="47">
        <v>45825.8</v>
      </c>
      <c r="F19" s="47">
        <v>45825.8</v>
      </c>
      <c r="G19" s="48">
        <f t="shared" si="3"/>
        <v>14174.199999999997</v>
      </c>
    </row>
    <row r="20" spans="1:7" x14ac:dyDescent="0.2">
      <c r="A20" s="38" t="s">
        <v>24</v>
      </c>
      <c r="B20" s="46">
        <v>30000</v>
      </c>
      <c r="C20" s="47">
        <v>0</v>
      </c>
      <c r="D20" s="47">
        <v>30000</v>
      </c>
      <c r="E20" s="47">
        <v>0</v>
      </c>
      <c r="F20" s="47">
        <v>0</v>
      </c>
      <c r="G20" s="48">
        <f t="shared" si="3"/>
        <v>30000</v>
      </c>
    </row>
    <row r="21" spans="1:7" x14ac:dyDescent="0.2">
      <c r="A21" s="38" t="s">
        <v>25</v>
      </c>
      <c r="B21" s="46">
        <v>0</v>
      </c>
      <c r="C21" s="47">
        <v>0</v>
      </c>
      <c r="D21" s="47">
        <v>0</v>
      </c>
      <c r="E21" s="47">
        <v>0</v>
      </c>
      <c r="F21" s="47">
        <v>0</v>
      </c>
      <c r="G21" s="48">
        <f t="shared" si="3"/>
        <v>0</v>
      </c>
    </row>
    <row r="22" spans="1:7" x14ac:dyDescent="0.2">
      <c r="A22" s="38" t="s">
        <v>26</v>
      </c>
      <c r="B22" s="46">
        <v>34000</v>
      </c>
      <c r="C22" s="47">
        <v>17000</v>
      </c>
      <c r="D22" s="47">
        <v>51000</v>
      </c>
      <c r="E22" s="47">
        <v>27568.73</v>
      </c>
      <c r="F22" s="47">
        <v>27568.73</v>
      </c>
      <c r="G22" s="48">
        <f t="shared" si="3"/>
        <v>23431.27</v>
      </c>
    </row>
    <row r="23" spans="1:7" x14ac:dyDescent="0.2">
      <c r="A23" s="41" t="s">
        <v>27</v>
      </c>
      <c r="B23" s="42">
        <f>SUM(B24:B32)</f>
        <v>881716</v>
      </c>
      <c r="C23" s="42">
        <f t="shared" ref="C23:F23" si="4">SUM(C24:C32)</f>
        <v>757000</v>
      </c>
      <c r="D23" s="42">
        <f t="shared" si="4"/>
        <v>1638716</v>
      </c>
      <c r="E23" s="42">
        <f t="shared" si="4"/>
        <v>951066.75</v>
      </c>
      <c r="F23" s="42">
        <f t="shared" si="4"/>
        <v>951066.75</v>
      </c>
      <c r="G23" s="42">
        <f>D23-E23</f>
        <v>687649.25</v>
      </c>
    </row>
    <row r="24" spans="1:7" x14ac:dyDescent="0.2">
      <c r="A24" s="38" t="s">
        <v>28</v>
      </c>
      <c r="B24" s="49">
        <v>33800</v>
      </c>
      <c r="C24" s="49">
        <v>0</v>
      </c>
      <c r="D24" s="49">
        <v>33800</v>
      </c>
      <c r="E24" s="49">
        <v>20334.310000000001</v>
      </c>
      <c r="F24" s="49">
        <v>20334.310000000001</v>
      </c>
      <c r="G24" s="50">
        <f t="shared" ref="G24:G32" si="5">D24-E24</f>
        <v>13465.689999999999</v>
      </c>
    </row>
    <row r="25" spans="1:7" x14ac:dyDescent="0.2">
      <c r="A25" s="38" t="s">
        <v>29</v>
      </c>
      <c r="B25" s="49">
        <v>406000</v>
      </c>
      <c r="C25" s="49">
        <v>0</v>
      </c>
      <c r="D25" s="49">
        <v>406000</v>
      </c>
      <c r="E25" s="49">
        <v>304748.79999999999</v>
      </c>
      <c r="F25" s="49">
        <v>304748.79999999999</v>
      </c>
      <c r="G25" s="50">
        <f t="shared" si="5"/>
        <v>101251.20000000001</v>
      </c>
    </row>
    <row r="26" spans="1:7" x14ac:dyDescent="0.2">
      <c r="A26" s="38" t="s">
        <v>30</v>
      </c>
      <c r="B26" s="49">
        <v>108000</v>
      </c>
      <c r="C26" s="49">
        <v>500000</v>
      </c>
      <c r="D26" s="49">
        <v>608000</v>
      </c>
      <c r="E26" s="49">
        <v>185628.96</v>
      </c>
      <c r="F26" s="49">
        <v>185628.96</v>
      </c>
      <c r="G26" s="50">
        <f t="shared" si="5"/>
        <v>422371.04000000004</v>
      </c>
    </row>
    <row r="27" spans="1:7" x14ac:dyDescent="0.2">
      <c r="A27" s="38" t="s">
        <v>31</v>
      </c>
      <c r="B27" s="49">
        <v>50000</v>
      </c>
      <c r="C27" s="49">
        <v>0</v>
      </c>
      <c r="D27" s="49">
        <v>50000</v>
      </c>
      <c r="E27" s="49">
        <v>24241.31</v>
      </c>
      <c r="F27" s="49">
        <v>24241.31</v>
      </c>
      <c r="G27" s="50">
        <f t="shared" si="5"/>
        <v>25758.69</v>
      </c>
    </row>
    <row r="28" spans="1:7" x14ac:dyDescent="0.2">
      <c r="A28" s="38" t="s">
        <v>32</v>
      </c>
      <c r="B28" s="49">
        <v>59000</v>
      </c>
      <c r="C28" s="49">
        <v>112000</v>
      </c>
      <c r="D28" s="49">
        <v>171000</v>
      </c>
      <c r="E28" s="49">
        <v>139711.67999999999</v>
      </c>
      <c r="F28" s="49">
        <v>139711.67999999999</v>
      </c>
      <c r="G28" s="50">
        <f t="shared" si="5"/>
        <v>31288.320000000007</v>
      </c>
    </row>
    <row r="29" spans="1:7" x14ac:dyDescent="0.2">
      <c r="A29" s="38" t="s">
        <v>33</v>
      </c>
      <c r="B29" s="49">
        <v>65000</v>
      </c>
      <c r="C29" s="49">
        <v>145000</v>
      </c>
      <c r="D29" s="49">
        <v>210000</v>
      </c>
      <c r="E29" s="49">
        <v>200000</v>
      </c>
      <c r="F29" s="49">
        <v>200000</v>
      </c>
      <c r="G29" s="50">
        <f t="shared" si="5"/>
        <v>10000</v>
      </c>
    </row>
    <row r="30" spans="1:7" x14ac:dyDescent="0.2">
      <c r="A30" s="38" t="s">
        <v>34</v>
      </c>
      <c r="B30" s="49">
        <v>10000</v>
      </c>
      <c r="C30" s="49">
        <v>0</v>
      </c>
      <c r="D30" s="49">
        <v>10000</v>
      </c>
      <c r="E30" s="49">
        <v>0</v>
      </c>
      <c r="F30" s="49">
        <v>0</v>
      </c>
      <c r="G30" s="50">
        <f t="shared" si="5"/>
        <v>10000</v>
      </c>
    </row>
    <row r="31" spans="1:7" x14ac:dyDescent="0.2">
      <c r="A31" s="38" t="s">
        <v>35</v>
      </c>
      <c r="B31" s="49">
        <v>50000</v>
      </c>
      <c r="C31" s="49">
        <v>0</v>
      </c>
      <c r="D31" s="49">
        <v>50000</v>
      </c>
      <c r="E31" s="49">
        <v>15865.69</v>
      </c>
      <c r="F31" s="49">
        <v>15865.69</v>
      </c>
      <c r="G31" s="50">
        <f t="shared" si="5"/>
        <v>34134.31</v>
      </c>
    </row>
    <row r="32" spans="1:7" x14ac:dyDescent="0.2">
      <c r="A32" s="38" t="s">
        <v>36</v>
      </c>
      <c r="B32" s="49">
        <v>99916</v>
      </c>
      <c r="C32" s="49">
        <v>0</v>
      </c>
      <c r="D32" s="49">
        <v>99916</v>
      </c>
      <c r="E32" s="49">
        <v>60536</v>
      </c>
      <c r="F32" s="49">
        <v>60536</v>
      </c>
      <c r="G32" s="50">
        <f t="shared" si="5"/>
        <v>39380</v>
      </c>
    </row>
    <row r="33" spans="1:7" x14ac:dyDescent="0.2">
      <c r="A33" s="41" t="s">
        <v>133</v>
      </c>
      <c r="B33" s="42">
        <f>SUM(B34:B42)</f>
        <v>0</v>
      </c>
      <c r="C33" s="42">
        <f t="shared" ref="C33:F33" si="6">SUM(C34:C42)</f>
        <v>0</v>
      </c>
      <c r="D33" s="42">
        <f t="shared" si="6"/>
        <v>0</v>
      </c>
      <c r="E33" s="42">
        <f t="shared" si="6"/>
        <v>0</v>
      </c>
      <c r="F33" s="42">
        <f t="shared" si="6"/>
        <v>0</v>
      </c>
      <c r="G33" s="42">
        <f>D33-E33</f>
        <v>0</v>
      </c>
    </row>
    <row r="34" spans="1:7" x14ac:dyDescent="0.2">
      <c r="A34" s="38" t="s">
        <v>37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f>D34-E34</f>
        <v>0</v>
      </c>
    </row>
    <row r="35" spans="1:7" x14ac:dyDescent="0.2">
      <c r="A35" s="38" t="s">
        <v>38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f t="shared" ref="G35:G42" si="7">D35-E35</f>
        <v>0</v>
      </c>
    </row>
    <row r="36" spans="1:7" x14ac:dyDescent="0.2">
      <c r="A36" s="38" t="s">
        <v>39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f t="shared" si="7"/>
        <v>0</v>
      </c>
    </row>
    <row r="37" spans="1:7" x14ac:dyDescent="0.2">
      <c r="A37" s="38" t="s">
        <v>40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f t="shared" si="7"/>
        <v>0</v>
      </c>
    </row>
    <row r="38" spans="1:7" x14ac:dyDescent="0.2">
      <c r="A38" s="38" t="s">
        <v>41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  <c r="G38" s="51">
        <f t="shared" si="7"/>
        <v>0</v>
      </c>
    </row>
    <row r="39" spans="1:7" x14ac:dyDescent="0.2">
      <c r="A39" s="38" t="s">
        <v>42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51">
        <f t="shared" si="7"/>
        <v>0</v>
      </c>
    </row>
    <row r="40" spans="1:7" x14ac:dyDescent="0.2">
      <c r="A40" s="38" t="s">
        <v>43</v>
      </c>
      <c r="B40" s="51">
        <v>0</v>
      </c>
      <c r="C40" s="51">
        <v>0</v>
      </c>
      <c r="D40" s="51">
        <v>0</v>
      </c>
      <c r="E40" s="51">
        <v>0</v>
      </c>
      <c r="F40" s="51">
        <v>0</v>
      </c>
      <c r="G40" s="51">
        <f t="shared" si="7"/>
        <v>0</v>
      </c>
    </row>
    <row r="41" spans="1:7" x14ac:dyDescent="0.2">
      <c r="A41" s="38" t="s">
        <v>44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f t="shared" si="7"/>
        <v>0</v>
      </c>
    </row>
    <row r="42" spans="1:7" x14ac:dyDescent="0.2">
      <c r="A42" s="38" t="s">
        <v>45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f t="shared" si="7"/>
        <v>0</v>
      </c>
    </row>
    <row r="43" spans="1:7" x14ac:dyDescent="0.2">
      <c r="A43" s="41" t="s">
        <v>134</v>
      </c>
      <c r="B43" s="42">
        <f>SUM(B44:B52)</f>
        <v>4000000</v>
      </c>
      <c r="C43" s="42">
        <f t="shared" ref="C43:F43" si="8">SUM(C44:C52)</f>
        <v>0</v>
      </c>
      <c r="D43" s="42">
        <f t="shared" si="8"/>
        <v>4000000</v>
      </c>
      <c r="E43" s="42">
        <f t="shared" si="8"/>
        <v>0</v>
      </c>
      <c r="F43" s="42">
        <f t="shared" si="8"/>
        <v>0</v>
      </c>
      <c r="G43" s="42">
        <f>D43-E43</f>
        <v>4000000</v>
      </c>
    </row>
    <row r="44" spans="1:7" x14ac:dyDescent="0.2">
      <c r="A44" s="38" t="s">
        <v>46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6">
        <f>D44-E44</f>
        <v>0</v>
      </c>
    </row>
    <row r="45" spans="1:7" x14ac:dyDescent="0.2">
      <c r="A45" s="38" t="s">
        <v>47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3">
        <f t="shared" ref="G45:G52" si="9">D45-E45</f>
        <v>0</v>
      </c>
    </row>
    <row r="46" spans="1:7" x14ac:dyDescent="0.2">
      <c r="A46" s="38" t="s">
        <v>48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3">
        <f t="shared" si="9"/>
        <v>0</v>
      </c>
    </row>
    <row r="47" spans="1:7" x14ac:dyDescent="0.2">
      <c r="A47" s="38" t="s">
        <v>49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3">
        <f t="shared" si="9"/>
        <v>0</v>
      </c>
    </row>
    <row r="48" spans="1:7" x14ac:dyDescent="0.2">
      <c r="A48" s="38" t="s">
        <v>50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3">
        <f t="shared" si="9"/>
        <v>0</v>
      </c>
    </row>
    <row r="49" spans="1:7" x14ac:dyDescent="0.2">
      <c r="A49" s="38" t="s">
        <v>51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3">
        <f t="shared" si="9"/>
        <v>0</v>
      </c>
    </row>
    <row r="50" spans="1:7" x14ac:dyDescent="0.2">
      <c r="A50" s="38" t="s">
        <v>52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3">
        <f t="shared" si="9"/>
        <v>0</v>
      </c>
    </row>
    <row r="51" spans="1:7" x14ac:dyDescent="0.2">
      <c r="A51" s="38" t="s">
        <v>53</v>
      </c>
      <c r="B51" s="52">
        <v>4000000</v>
      </c>
      <c r="C51" s="52">
        <v>0</v>
      </c>
      <c r="D51" s="52">
        <v>4000000</v>
      </c>
      <c r="E51" s="52">
        <v>0</v>
      </c>
      <c r="F51" s="52">
        <v>0</v>
      </c>
      <c r="G51" s="53">
        <f t="shared" si="9"/>
        <v>4000000</v>
      </c>
    </row>
    <row r="52" spans="1:7" x14ac:dyDescent="0.2">
      <c r="A52" s="38" t="s">
        <v>54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3">
        <f t="shared" si="9"/>
        <v>0</v>
      </c>
    </row>
    <row r="53" spans="1:7" x14ac:dyDescent="0.2">
      <c r="A53" s="41" t="s">
        <v>55</v>
      </c>
      <c r="B53" s="42">
        <f>SUM(B54:B56)</f>
        <v>6500000</v>
      </c>
      <c r="C53" s="42">
        <f t="shared" ref="C53:F53" si="10">SUM(C54:C56)</f>
        <v>0</v>
      </c>
      <c r="D53" s="42">
        <f t="shared" si="10"/>
        <v>6500000</v>
      </c>
      <c r="E53" s="42">
        <f t="shared" si="10"/>
        <v>0</v>
      </c>
      <c r="F53" s="42">
        <f t="shared" si="10"/>
        <v>0</v>
      </c>
      <c r="G53" s="42">
        <f>D53-E53</f>
        <v>6500000</v>
      </c>
    </row>
    <row r="54" spans="1:7" x14ac:dyDescent="0.2">
      <c r="A54" s="38" t="s">
        <v>56</v>
      </c>
      <c r="B54" s="54">
        <v>2500000</v>
      </c>
      <c r="C54" s="54">
        <v>0</v>
      </c>
      <c r="D54" s="54">
        <v>2500000</v>
      </c>
      <c r="E54" s="54">
        <v>0</v>
      </c>
      <c r="F54" s="54">
        <v>0</v>
      </c>
      <c r="G54" s="55">
        <f t="shared" ref="G54:G56" si="11">D54-E54</f>
        <v>2500000</v>
      </c>
    </row>
    <row r="55" spans="1:7" x14ac:dyDescent="0.2">
      <c r="A55" s="38" t="s">
        <v>57</v>
      </c>
      <c r="B55" s="54">
        <v>4000000</v>
      </c>
      <c r="C55" s="54">
        <v>0</v>
      </c>
      <c r="D55" s="54">
        <v>4000000</v>
      </c>
      <c r="E55" s="54">
        <v>0</v>
      </c>
      <c r="F55" s="54">
        <v>0</v>
      </c>
      <c r="G55" s="55">
        <f t="shared" si="11"/>
        <v>4000000</v>
      </c>
    </row>
    <row r="56" spans="1:7" x14ac:dyDescent="0.2">
      <c r="A56" s="38" t="s">
        <v>58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5">
        <f t="shared" si="11"/>
        <v>0</v>
      </c>
    </row>
    <row r="57" spans="1:7" x14ac:dyDescent="0.2">
      <c r="A57" s="41" t="s">
        <v>130</v>
      </c>
      <c r="B57" s="42">
        <f>SUM(B58:B64)</f>
        <v>615716.03</v>
      </c>
      <c r="C57" s="42">
        <f t="shared" ref="C57:F57" si="12">SUM(C58:C64)</f>
        <v>-427125</v>
      </c>
      <c r="D57" s="42">
        <f t="shared" si="12"/>
        <v>188591.03000000003</v>
      </c>
      <c r="E57" s="42">
        <f t="shared" si="12"/>
        <v>0</v>
      </c>
      <c r="F57" s="42">
        <f t="shared" si="12"/>
        <v>0</v>
      </c>
      <c r="G57" s="42">
        <f>D57-E57</f>
        <v>188591.03000000003</v>
      </c>
    </row>
    <row r="58" spans="1:7" x14ac:dyDescent="0.2">
      <c r="A58" s="38" t="s">
        <v>59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7">
        <f t="shared" ref="G58:G64" si="13">D58-E58</f>
        <v>0</v>
      </c>
    </row>
    <row r="59" spans="1:7" x14ac:dyDescent="0.2">
      <c r="A59" s="38" t="s">
        <v>60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7">
        <f t="shared" si="13"/>
        <v>0</v>
      </c>
    </row>
    <row r="60" spans="1:7" x14ac:dyDescent="0.2">
      <c r="A60" s="38" t="s">
        <v>61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7">
        <f t="shared" si="13"/>
        <v>0</v>
      </c>
    </row>
    <row r="61" spans="1:7" x14ac:dyDescent="0.2">
      <c r="A61" s="38" t="s">
        <v>62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7">
        <f t="shared" si="13"/>
        <v>0</v>
      </c>
    </row>
    <row r="62" spans="1:7" x14ac:dyDescent="0.2">
      <c r="A62" s="38" t="s">
        <v>63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7">
        <f t="shared" si="13"/>
        <v>0</v>
      </c>
    </row>
    <row r="63" spans="1:7" x14ac:dyDescent="0.2">
      <c r="A63" s="38" t="s">
        <v>64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7">
        <f t="shared" si="13"/>
        <v>0</v>
      </c>
    </row>
    <row r="64" spans="1:7" x14ac:dyDescent="0.2">
      <c r="A64" s="38" t="s">
        <v>65</v>
      </c>
      <c r="B64" s="56">
        <v>615716.03</v>
      </c>
      <c r="C64" s="56">
        <v>-427125</v>
      </c>
      <c r="D64" s="56">
        <v>188591.03000000003</v>
      </c>
      <c r="E64" s="56">
        <v>0</v>
      </c>
      <c r="F64" s="56">
        <v>0</v>
      </c>
      <c r="G64" s="57">
        <f t="shared" si="13"/>
        <v>188591.03000000003</v>
      </c>
    </row>
    <row r="65" spans="1:7" x14ac:dyDescent="0.2">
      <c r="A65" s="41" t="s">
        <v>131</v>
      </c>
      <c r="B65" s="42">
        <f>SUM(B66:B68)</f>
        <v>0</v>
      </c>
      <c r="C65" s="42">
        <f t="shared" ref="C65:F65" si="14">SUM(C66:C68)</f>
        <v>0</v>
      </c>
      <c r="D65" s="42">
        <f t="shared" si="14"/>
        <v>0</v>
      </c>
      <c r="E65" s="42">
        <f t="shared" si="14"/>
        <v>0</v>
      </c>
      <c r="F65" s="42">
        <f t="shared" si="14"/>
        <v>0</v>
      </c>
      <c r="G65" s="42">
        <f>D65-E65</f>
        <v>0</v>
      </c>
    </row>
    <row r="66" spans="1:7" x14ac:dyDescent="0.2">
      <c r="A66" s="38" t="s">
        <v>66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9">
        <f t="shared" ref="G66:G68" si="15">D66-E66</f>
        <v>0</v>
      </c>
    </row>
    <row r="67" spans="1:7" x14ac:dyDescent="0.2">
      <c r="A67" s="38" t="s">
        <v>67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9">
        <f t="shared" si="15"/>
        <v>0</v>
      </c>
    </row>
    <row r="68" spans="1:7" x14ac:dyDescent="0.2">
      <c r="A68" s="38" t="s">
        <v>68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9">
        <f t="shared" si="15"/>
        <v>0</v>
      </c>
    </row>
    <row r="69" spans="1:7" x14ac:dyDescent="0.2">
      <c r="A69" s="41" t="s">
        <v>69</v>
      </c>
      <c r="B69" s="42">
        <f>SUM(B70:B76)</f>
        <v>0</v>
      </c>
      <c r="C69" s="42">
        <f t="shared" ref="C69:F69" si="16">SUM(C70:C76)</f>
        <v>0</v>
      </c>
      <c r="D69" s="42">
        <f t="shared" si="16"/>
        <v>0</v>
      </c>
      <c r="E69" s="42">
        <f t="shared" si="16"/>
        <v>0</v>
      </c>
      <c r="F69" s="42">
        <f t="shared" si="16"/>
        <v>0</v>
      </c>
      <c r="G69" s="42">
        <f>D69-E69</f>
        <v>0</v>
      </c>
    </row>
    <row r="70" spans="1:7" x14ac:dyDescent="0.2">
      <c r="A70" s="38" t="s">
        <v>70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2">
        <f t="shared" ref="G70:G76" si="17">D70-E70</f>
        <v>0</v>
      </c>
    </row>
    <row r="71" spans="1:7" x14ac:dyDescent="0.2">
      <c r="A71" s="38" t="s">
        <v>71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62">
        <f t="shared" si="17"/>
        <v>0</v>
      </c>
    </row>
    <row r="72" spans="1:7" x14ac:dyDescent="0.2">
      <c r="A72" s="38" t="s">
        <v>72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2">
        <f t="shared" si="17"/>
        <v>0</v>
      </c>
    </row>
    <row r="73" spans="1:7" x14ac:dyDescent="0.2">
      <c r="A73" s="38" t="s">
        <v>73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2">
        <f t="shared" si="17"/>
        <v>0</v>
      </c>
    </row>
    <row r="74" spans="1:7" x14ac:dyDescent="0.2">
      <c r="A74" s="38" t="s">
        <v>74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2">
        <f t="shared" si="17"/>
        <v>0</v>
      </c>
    </row>
    <row r="75" spans="1:7" x14ac:dyDescent="0.2">
      <c r="A75" s="38" t="s">
        <v>75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2">
        <f t="shared" si="17"/>
        <v>0</v>
      </c>
    </row>
    <row r="76" spans="1:7" x14ac:dyDescent="0.2">
      <c r="A76" s="39" t="s">
        <v>76</v>
      </c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1">
        <f t="shared" si="17"/>
        <v>0</v>
      </c>
    </row>
    <row r="77" spans="1:7" x14ac:dyDescent="0.2">
      <c r="A77" s="40" t="s">
        <v>77</v>
      </c>
      <c r="B77" s="8">
        <f>SUM(B5+B13+B23+B33+B43+B53+B57+B65+B69)</f>
        <v>17815166.030000001</v>
      </c>
      <c r="C77" s="8">
        <f t="shared" ref="C77:G77" si="18">SUM(C5+C13+C23+C33+C43+C53+C57+C65+C69)</f>
        <v>0</v>
      </c>
      <c r="D77" s="8">
        <f t="shared" si="18"/>
        <v>17815166.030000001</v>
      </c>
      <c r="E77" s="8">
        <f t="shared" si="18"/>
        <v>4182604.3999999994</v>
      </c>
      <c r="F77" s="8">
        <f t="shared" si="18"/>
        <v>4182604.3999999994</v>
      </c>
      <c r="G77" s="8">
        <f t="shared" si="18"/>
        <v>13632561.630000001</v>
      </c>
    </row>
    <row r="79" spans="1:7" x14ac:dyDescent="0.2">
      <c r="A79" s="63" t="s">
        <v>136</v>
      </c>
    </row>
    <row r="84" spans="1:7" x14ac:dyDescent="0.2">
      <c r="A84" s="93" t="s">
        <v>143</v>
      </c>
      <c r="B84" s="93"/>
      <c r="C84" s="93"/>
      <c r="D84" s="93"/>
      <c r="E84" s="93"/>
      <c r="F84" s="93"/>
      <c r="G84" s="93"/>
    </row>
    <row r="85" spans="1:7" x14ac:dyDescent="0.2">
      <c r="A85" s="94" t="s">
        <v>144</v>
      </c>
      <c r="B85" s="94"/>
      <c r="C85" s="94"/>
      <c r="D85" s="94"/>
      <c r="E85" s="94"/>
      <c r="F85" s="94"/>
      <c r="G85" s="94"/>
    </row>
  </sheetData>
  <sheetProtection formatCells="0" formatColumns="0" formatRows="0" autoFilter="0"/>
  <mergeCells count="4">
    <mergeCell ref="G2:G3"/>
    <mergeCell ref="A1:G1"/>
    <mergeCell ref="A84:G84"/>
    <mergeCell ref="A85:G8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A25" sqref="A25:G2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92" t="s">
        <v>137</v>
      </c>
      <c r="B1" s="90"/>
      <c r="C1" s="90"/>
      <c r="D1" s="90"/>
      <c r="E1" s="90"/>
      <c r="F1" s="90"/>
      <c r="G1" s="91"/>
    </row>
    <row r="2" spans="1:7" x14ac:dyDescent="0.2">
      <c r="A2" s="24"/>
      <c r="B2" s="27" t="s">
        <v>0</v>
      </c>
      <c r="C2" s="28"/>
      <c r="D2" s="28"/>
      <c r="E2" s="28"/>
      <c r="F2" s="29"/>
      <c r="G2" s="88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9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64">
        <v>7315166.0300000003</v>
      </c>
      <c r="C6" s="10">
        <v>0</v>
      </c>
      <c r="D6" s="66">
        <v>7315166.0300000003</v>
      </c>
      <c r="E6" s="68">
        <v>4182604.4</v>
      </c>
      <c r="F6" s="69">
        <v>4182604.4</v>
      </c>
      <c r="G6" s="69">
        <f>D6-E6</f>
        <v>3132561.6300000004</v>
      </c>
    </row>
    <row r="7" spans="1:7" x14ac:dyDescent="0.2">
      <c r="A7" s="35"/>
      <c r="B7" s="10"/>
      <c r="C7" s="10"/>
      <c r="D7" s="10"/>
      <c r="E7" s="10"/>
      <c r="F7" s="10"/>
      <c r="G7" s="69"/>
    </row>
    <row r="8" spans="1:7" x14ac:dyDescent="0.2">
      <c r="A8" s="35" t="s">
        <v>79</v>
      </c>
      <c r="B8" s="65">
        <v>10500000</v>
      </c>
      <c r="C8" s="10">
        <v>0</v>
      </c>
      <c r="D8" s="67">
        <v>10500000</v>
      </c>
      <c r="E8" s="10">
        <v>0</v>
      </c>
      <c r="F8" s="10">
        <v>0</v>
      </c>
      <c r="G8" s="69">
        <f t="shared" ref="G8:G14" si="0">D8-E8</f>
        <v>10500000</v>
      </c>
    </row>
    <row r="9" spans="1:7" x14ac:dyDescent="0.2">
      <c r="A9" s="35"/>
      <c r="B9" s="10"/>
      <c r="C9" s="10"/>
      <c r="D9" s="10"/>
      <c r="E9" s="10"/>
      <c r="F9" s="10"/>
      <c r="G9" s="69"/>
    </row>
    <row r="10" spans="1:7" x14ac:dyDescent="0.2">
      <c r="A10" s="35" t="s">
        <v>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69">
        <f t="shared" si="0"/>
        <v>0</v>
      </c>
    </row>
    <row r="11" spans="1:7" x14ac:dyDescent="0.2">
      <c r="A11" s="35"/>
      <c r="B11" s="10"/>
      <c r="C11" s="10"/>
      <c r="D11" s="10"/>
      <c r="E11" s="10"/>
      <c r="F11" s="10"/>
      <c r="G11" s="69"/>
    </row>
    <row r="12" spans="1:7" x14ac:dyDescent="0.2">
      <c r="A12" s="35" t="s">
        <v>41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69">
        <f t="shared" si="0"/>
        <v>0</v>
      </c>
    </row>
    <row r="13" spans="1:7" x14ac:dyDescent="0.2">
      <c r="A13" s="35"/>
      <c r="B13" s="10"/>
      <c r="C13" s="10"/>
      <c r="D13" s="10"/>
      <c r="E13" s="10"/>
      <c r="F13" s="10"/>
      <c r="G13" s="69"/>
    </row>
    <row r="14" spans="1:7" x14ac:dyDescent="0.2">
      <c r="A14" s="35" t="s">
        <v>66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69">
        <f t="shared" si="0"/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f>SUM(B6+B8+B10+B12+B14)</f>
        <v>17815166.030000001</v>
      </c>
      <c r="C16" s="8">
        <f t="shared" ref="C16:G16" si="1">SUM(C6+C8+C10+C12+C14)</f>
        <v>0</v>
      </c>
      <c r="D16" s="8">
        <f t="shared" si="1"/>
        <v>17815166.030000001</v>
      </c>
      <c r="E16" s="8">
        <f>SUM(E6+E8+E10+E12+E14)</f>
        <v>4182604.4</v>
      </c>
      <c r="F16" s="8">
        <f t="shared" si="1"/>
        <v>4182604.4</v>
      </c>
      <c r="G16" s="8">
        <f t="shared" si="1"/>
        <v>13632561.630000001</v>
      </c>
    </row>
    <row r="19" spans="1:7" x14ac:dyDescent="0.2">
      <c r="A19" s="79" t="s">
        <v>136</v>
      </c>
    </row>
    <row r="25" spans="1:7" x14ac:dyDescent="0.2">
      <c r="A25" s="93" t="s">
        <v>143</v>
      </c>
      <c r="B25" s="93"/>
      <c r="C25" s="93"/>
      <c r="D25" s="93"/>
      <c r="E25" s="93"/>
      <c r="F25" s="93"/>
      <c r="G25" s="93"/>
    </row>
    <row r="26" spans="1:7" x14ac:dyDescent="0.2">
      <c r="A26" s="94" t="s">
        <v>144</v>
      </c>
      <c r="B26" s="94"/>
      <c r="C26" s="94"/>
      <c r="D26" s="94"/>
      <c r="E26" s="94"/>
      <c r="F26" s="94"/>
      <c r="G26" s="94"/>
    </row>
  </sheetData>
  <sheetProtection formatCells="0" formatColumns="0" formatRows="0" autoFilter="0"/>
  <mergeCells count="4">
    <mergeCell ref="G2:G3"/>
    <mergeCell ref="A1:G1"/>
    <mergeCell ref="A25:G25"/>
    <mergeCell ref="A26:G2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opLeftCell="A43" workbookViewId="0">
      <selection activeCell="A62" sqref="A62:G63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92" t="s">
        <v>139</v>
      </c>
      <c r="B1" s="90"/>
      <c r="C1" s="90"/>
      <c r="D1" s="90"/>
      <c r="E1" s="90"/>
      <c r="F1" s="90"/>
      <c r="G1" s="91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88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89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70" t="s">
        <v>138</v>
      </c>
      <c r="B7" s="71">
        <v>17815166.030000001</v>
      </c>
      <c r="C7" s="6">
        <v>0</v>
      </c>
      <c r="D7" s="72">
        <v>17815166.030000001</v>
      </c>
      <c r="E7" s="73">
        <v>4182604.4</v>
      </c>
      <c r="F7" s="73">
        <v>4182604.4</v>
      </c>
      <c r="G7" s="6">
        <f>D7-E7</f>
        <v>13632561.630000001</v>
      </c>
    </row>
    <row r="8" spans="1:7" x14ac:dyDescent="0.2">
      <c r="A8" s="31" t="s">
        <v>81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74">
        <f t="shared" ref="G8:G14" si="0">D8-E8</f>
        <v>0</v>
      </c>
    </row>
    <row r="9" spans="1:7" x14ac:dyDescent="0.2">
      <c r="A9" s="31" t="s">
        <v>82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74">
        <f t="shared" si="0"/>
        <v>0</v>
      </c>
    </row>
    <row r="10" spans="1:7" x14ac:dyDescent="0.2">
      <c r="A10" s="31" t="s">
        <v>83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74">
        <f t="shared" si="0"/>
        <v>0</v>
      </c>
    </row>
    <row r="11" spans="1:7" x14ac:dyDescent="0.2">
      <c r="A11" s="31" t="s">
        <v>84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74">
        <f t="shared" si="0"/>
        <v>0</v>
      </c>
    </row>
    <row r="12" spans="1:7" x14ac:dyDescent="0.2">
      <c r="A12" s="31" t="s">
        <v>85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74">
        <f t="shared" si="0"/>
        <v>0</v>
      </c>
    </row>
    <row r="13" spans="1:7" x14ac:dyDescent="0.2">
      <c r="A13" s="31" t="s">
        <v>86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74">
        <f t="shared" si="0"/>
        <v>0</v>
      </c>
    </row>
    <row r="14" spans="1:7" x14ac:dyDescent="0.2">
      <c r="A14" s="31" t="s">
        <v>87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74">
        <f t="shared" si="0"/>
        <v>0</v>
      </c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12">
        <f>SUM(B7+B8+B9+B10+B11+B12+B13+B14)</f>
        <v>17815166.030000001</v>
      </c>
      <c r="C16" s="12">
        <f t="shared" ref="C16:G16" si="1">SUM(C7+C8+C9+C10+C11+C12+C13+C14)</f>
        <v>0</v>
      </c>
      <c r="D16" s="12">
        <f t="shared" si="1"/>
        <v>17815166.030000001</v>
      </c>
      <c r="E16" s="12">
        <f t="shared" si="1"/>
        <v>4182604.4</v>
      </c>
      <c r="F16" s="12">
        <f t="shared" si="1"/>
        <v>4182604.4</v>
      </c>
      <c r="G16" s="12">
        <f t="shared" si="1"/>
        <v>13632561.630000001</v>
      </c>
    </row>
    <row r="19" spans="1:7" ht="45" customHeight="1" x14ac:dyDescent="0.2">
      <c r="A19" s="92" t="s">
        <v>140</v>
      </c>
      <c r="B19" s="90"/>
      <c r="C19" s="90"/>
      <c r="D19" s="90"/>
      <c r="E19" s="90"/>
      <c r="F19" s="90"/>
      <c r="G19" s="91"/>
    </row>
    <row r="21" spans="1:7" x14ac:dyDescent="0.2">
      <c r="A21" s="24"/>
      <c r="B21" s="27" t="s">
        <v>0</v>
      </c>
      <c r="C21" s="28"/>
      <c r="D21" s="28"/>
      <c r="E21" s="28"/>
      <c r="F21" s="29"/>
      <c r="G21" s="88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89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88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17">
        <f>D25-E25</f>
        <v>0</v>
      </c>
    </row>
    <row r="26" spans="1:7" x14ac:dyDescent="0.2">
      <c r="A26" s="31" t="s">
        <v>89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17">
        <f t="shared" ref="G26:G28" si="2">D26-E26</f>
        <v>0</v>
      </c>
    </row>
    <row r="27" spans="1:7" x14ac:dyDescent="0.2">
      <c r="A27" s="31" t="s">
        <v>90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17">
        <f t="shared" si="2"/>
        <v>0</v>
      </c>
    </row>
    <row r="28" spans="1:7" x14ac:dyDescent="0.2">
      <c r="A28" s="31" t="s">
        <v>91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17">
        <f t="shared" si="2"/>
        <v>0</v>
      </c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>
        <f>SUM(B25:B28)</f>
        <v>0</v>
      </c>
      <c r="C30" s="12">
        <f t="shared" ref="C30:G30" si="3">SUM(C25:C28)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</row>
    <row r="33" spans="1:7" ht="45" customHeight="1" x14ac:dyDescent="0.2">
      <c r="A33" s="92" t="s">
        <v>141</v>
      </c>
      <c r="B33" s="90"/>
      <c r="C33" s="90"/>
      <c r="D33" s="90"/>
      <c r="E33" s="90"/>
      <c r="F33" s="90"/>
      <c r="G33" s="91"/>
    </row>
    <row r="34" spans="1:7" x14ac:dyDescent="0.2">
      <c r="A34" s="24"/>
      <c r="B34" s="27" t="s">
        <v>0</v>
      </c>
      <c r="C34" s="28"/>
      <c r="D34" s="28"/>
      <c r="E34" s="28"/>
      <c r="F34" s="29"/>
      <c r="G34" s="88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89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92</v>
      </c>
      <c r="B38" s="76">
        <v>17815166.030000001</v>
      </c>
      <c r="C38" s="17">
        <v>0</v>
      </c>
      <c r="D38" s="77">
        <v>17815166.030000001</v>
      </c>
      <c r="E38" s="78">
        <v>4182604.4</v>
      </c>
      <c r="F38" s="78">
        <v>4182604.4</v>
      </c>
      <c r="G38" s="17">
        <f>D38-E38</f>
        <v>13632561.630000001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f t="shared" ref="G40:G50" si="4">D40-E40</f>
        <v>0</v>
      </c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94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f t="shared" si="4"/>
        <v>0</v>
      </c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95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f t="shared" si="4"/>
        <v>0</v>
      </c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96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 t="shared" si="4"/>
        <v>0</v>
      </c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97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si="4"/>
        <v>0</v>
      </c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98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4"/>
        <v>0</v>
      </c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>
        <f>SUM(B38+B40+B42+B44+B46+B48+B50)</f>
        <v>17815166.030000001</v>
      </c>
      <c r="C52" s="12">
        <f t="shared" ref="C52:F52" si="5">SUM(C38+C40+C42+C44+C46+C48+C50)</f>
        <v>0</v>
      </c>
      <c r="D52" s="12">
        <f t="shared" si="5"/>
        <v>17815166.030000001</v>
      </c>
      <c r="E52" s="12">
        <f t="shared" si="5"/>
        <v>4182604.4</v>
      </c>
      <c r="F52" s="12">
        <f t="shared" si="5"/>
        <v>4182604.4</v>
      </c>
      <c r="G52" s="12">
        <f>SUM(G38+G40+G42+G44+G46+G48+G50)</f>
        <v>13632561.630000001</v>
      </c>
    </row>
    <row r="54" spans="1:7" x14ac:dyDescent="0.2">
      <c r="A54" s="79" t="s">
        <v>136</v>
      </c>
    </row>
    <row r="62" spans="1:7" x14ac:dyDescent="0.2">
      <c r="A62" s="93" t="s">
        <v>143</v>
      </c>
      <c r="B62" s="93"/>
      <c r="C62" s="93"/>
      <c r="D62" s="93"/>
      <c r="E62" s="93"/>
      <c r="F62" s="93"/>
      <c r="G62" s="93"/>
    </row>
    <row r="63" spans="1:7" x14ac:dyDescent="0.2">
      <c r="A63" s="94" t="s">
        <v>144</v>
      </c>
      <c r="B63" s="94"/>
      <c r="C63" s="94"/>
      <c r="D63" s="94"/>
      <c r="E63" s="94"/>
      <c r="F63" s="94"/>
      <c r="G63" s="94"/>
    </row>
  </sheetData>
  <sheetProtection formatCells="0" formatColumns="0" formatRows="0" insertRows="0" deleteRows="0" autoFilter="0"/>
  <mergeCells count="8">
    <mergeCell ref="A62:G62"/>
    <mergeCell ref="A63:G63"/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A52" sqref="A52:G53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92" t="s">
        <v>142</v>
      </c>
      <c r="B1" s="90"/>
      <c r="C1" s="90"/>
      <c r="D1" s="90"/>
      <c r="E1" s="90"/>
      <c r="F1" s="90"/>
      <c r="G1" s="91"/>
    </row>
    <row r="2" spans="1:7" x14ac:dyDescent="0.2">
      <c r="A2" s="24"/>
      <c r="B2" s="27" t="s">
        <v>0</v>
      </c>
      <c r="C2" s="28"/>
      <c r="D2" s="28"/>
      <c r="E2" s="28"/>
      <c r="F2" s="29"/>
      <c r="G2" s="88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9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99</v>
      </c>
      <c r="B6" s="42">
        <f>SUM(B7:B14)</f>
        <v>0</v>
      </c>
      <c r="C6" s="42">
        <f t="shared" ref="C6:F6" si="0">SUM(C7:C14)</f>
        <v>0</v>
      </c>
      <c r="D6" s="42">
        <f t="shared" si="0"/>
        <v>0</v>
      </c>
      <c r="E6" s="42">
        <f t="shared" si="0"/>
        <v>0</v>
      </c>
      <c r="F6" s="42">
        <f t="shared" si="0"/>
        <v>0</v>
      </c>
      <c r="G6" s="42">
        <f>D6-E6</f>
        <v>0</v>
      </c>
    </row>
    <row r="7" spans="1:7" x14ac:dyDescent="0.2">
      <c r="A7" s="30" t="s">
        <v>100</v>
      </c>
      <c r="B7" s="6">
        <v>0</v>
      </c>
      <c r="C7" s="80">
        <v>0</v>
      </c>
      <c r="D7" s="80">
        <v>0</v>
      </c>
      <c r="E7" s="80">
        <v>0</v>
      </c>
      <c r="F7" s="80">
        <v>0</v>
      </c>
      <c r="G7" s="6">
        <f>D7-E7</f>
        <v>0</v>
      </c>
    </row>
    <row r="8" spans="1:7" x14ac:dyDescent="0.2">
      <c r="A8" s="30" t="s">
        <v>101</v>
      </c>
      <c r="B8" s="6">
        <v>0</v>
      </c>
      <c r="C8" s="80">
        <v>0</v>
      </c>
      <c r="D8" s="80">
        <v>0</v>
      </c>
      <c r="E8" s="80">
        <v>0</v>
      </c>
      <c r="F8" s="80">
        <v>0</v>
      </c>
      <c r="G8" s="80">
        <f t="shared" ref="G8:G14" si="1">D8-E8</f>
        <v>0</v>
      </c>
    </row>
    <row r="9" spans="1:7" x14ac:dyDescent="0.2">
      <c r="A9" s="30" t="s">
        <v>102</v>
      </c>
      <c r="B9" s="6">
        <v>0</v>
      </c>
      <c r="C9" s="80">
        <v>0</v>
      </c>
      <c r="D9" s="80">
        <v>0</v>
      </c>
      <c r="E9" s="80">
        <v>0</v>
      </c>
      <c r="F9" s="80">
        <v>0</v>
      </c>
      <c r="G9" s="80">
        <f t="shared" si="1"/>
        <v>0</v>
      </c>
    </row>
    <row r="10" spans="1:7" x14ac:dyDescent="0.2">
      <c r="A10" s="30" t="s">
        <v>103</v>
      </c>
      <c r="B10" s="6">
        <v>0</v>
      </c>
      <c r="C10" s="80">
        <v>0</v>
      </c>
      <c r="D10" s="80">
        <v>0</v>
      </c>
      <c r="E10" s="80">
        <v>0</v>
      </c>
      <c r="F10" s="80">
        <v>0</v>
      </c>
      <c r="G10" s="80">
        <f t="shared" si="1"/>
        <v>0</v>
      </c>
    </row>
    <row r="11" spans="1:7" x14ac:dyDescent="0.2">
      <c r="A11" s="30" t="s">
        <v>104</v>
      </c>
      <c r="B11" s="6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si="1"/>
        <v>0</v>
      </c>
    </row>
    <row r="12" spans="1:7" x14ac:dyDescent="0.2">
      <c r="A12" s="30" t="s">
        <v>105</v>
      </c>
      <c r="B12" s="6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1"/>
        <v>0</v>
      </c>
    </row>
    <row r="13" spans="1:7" x14ac:dyDescent="0.2">
      <c r="A13" s="30" t="s">
        <v>106</v>
      </c>
      <c r="B13" s="6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1"/>
        <v>0</v>
      </c>
    </row>
    <row r="14" spans="1:7" x14ac:dyDescent="0.2">
      <c r="A14" s="30" t="s">
        <v>36</v>
      </c>
      <c r="B14" s="6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1"/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107</v>
      </c>
      <c r="B16" s="42">
        <f>SUM(B17:B23)</f>
        <v>17815166.030000001</v>
      </c>
      <c r="C16" s="42">
        <f t="shared" ref="C16:F16" si="2">SUM(C17:C23)</f>
        <v>0</v>
      </c>
      <c r="D16" s="42">
        <f t="shared" si="2"/>
        <v>17815166.030000001</v>
      </c>
      <c r="E16" s="42">
        <f t="shared" si="2"/>
        <v>4182604.4</v>
      </c>
      <c r="F16" s="42">
        <f t="shared" si="2"/>
        <v>4182604.4</v>
      </c>
      <c r="G16" s="42">
        <f>D16-E16</f>
        <v>13632561.630000001</v>
      </c>
    </row>
    <row r="17" spans="1:7" x14ac:dyDescent="0.2">
      <c r="A17" s="30" t="s">
        <v>108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>D17-E17</f>
        <v>0</v>
      </c>
    </row>
    <row r="18" spans="1:7" x14ac:dyDescent="0.2">
      <c r="A18" s="30" t="s">
        <v>109</v>
      </c>
      <c r="B18" s="81">
        <v>17815166.030000001</v>
      </c>
      <c r="C18" s="6">
        <v>0</v>
      </c>
      <c r="D18" s="82">
        <v>17815166.030000001</v>
      </c>
      <c r="E18" s="83">
        <v>4182604.4</v>
      </c>
      <c r="F18" s="84">
        <v>4182604.4</v>
      </c>
      <c r="G18" s="85">
        <f t="shared" ref="G18:G23" si="3">D18-E18</f>
        <v>13632561.630000001</v>
      </c>
    </row>
    <row r="19" spans="1:7" x14ac:dyDescent="0.2">
      <c r="A19" s="30" t="s">
        <v>110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85">
        <f t="shared" si="3"/>
        <v>0</v>
      </c>
    </row>
    <row r="20" spans="1:7" x14ac:dyDescent="0.2">
      <c r="A20" s="30" t="s">
        <v>111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85">
        <f t="shared" si="3"/>
        <v>0</v>
      </c>
    </row>
    <row r="21" spans="1:7" x14ac:dyDescent="0.2">
      <c r="A21" s="30" t="s">
        <v>112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85">
        <f t="shared" si="3"/>
        <v>0</v>
      </c>
    </row>
    <row r="22" spans="1:7" x14ac:dyDescent="0.2">
      <c r="A22" s="30" t="s">
        <v>113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85">
        <f t="shared" si="3"/>
        <v>0</v>
      </c>
    </row>
    <row r="23" spans="1:7" x14ac:dyDescent="0.2">
      <c r="A23" s="30" t="s">
        <v>114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85">
        <f t="shared" si="3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115</v>
      </c>
      <c r="B25" s="42">
        <f>SUM(B26:B34)</f>
        <v>0</v>
      </c>
      <c r="C25" s="42">
        <f t="shared" ref="C25:F25" si="4">SUM(C26:C34)</f>
        <v>0</v>
      </c>
      <c r="D25" s="42">
        <f t="shared" si="4"/>
        <v>0</v>
      </c>
      <c r="E25" s="42">
        <f t="shared" si="4"/>
        <v>0</v>
      </c>
      <c r="F25" s="42">
        <f t="shared" si="4"/>
        <v>0</v>
      </c>
      <c r="G25" s="42">
        <f>D25-E25</f>
        <v>0</v>
      </c>
    </row>
    <row r="26" spans="1:7" x14ac:dyDescent="0.2">
      <c r="A26" s="30" t="s">
        <v>116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7">
        <f t="shared" ref="G26:G34" si="5">D26-E26</f>
        <v>0</v>
      </c>
    </row>
    <row r="27" spans="1:7" x14ac:dyDescent="0.2">
      <c r="A27" s="30" t="s">
        <v>117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7">
        <f t="shared" si="5"/>
        <v>0</v>
      </c>
    </row>
    <row r="28" spans="1:7" x14ac:dyDescent="0.2">
      <c r="A28" s="30" t="s">
        <v>118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7">
        <f t="shared" si="5"/>
        <v>0</v>
      </c>
    </row>
    <row r="29" spans="1:7" x14ac:dyDescent="0.2">
      <c r="A29" s="30" t="s">
        <v>119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7">
        <f t="shared" si="5"/>
        <v>0</v>
      </c>
    </row>
    <row r="30" spans="1:7" x14ac:dyDescent="0.2">
      <c r="A30" s="30" t="s">
        <v>120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87">
        <f t="shared" si="5"/>
        <v>0</v>
      </c>
    </row>
    <row r="31" spans="1:7" x14ac:dyDescent="0.2">
      <c r="A31" s="30" t="s">
        <v>121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7">
        <f t="shared" si="5"/>
        <v>0</v>
      </c>
    </row>
    <row r="32" spans="1:7" x14ac:dyDescent="0.2">
      <c r="A32" s="30" t="s">
        <v>122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7">
        <f t="shared" si="5"/>
        <v>0</v>
      </c>
    </row>
    <row r="33" spans="1:7" x14ac:dyDescent="0.2">
      <c r="A33" s="30" t="s">
        <v>123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7">
        <f t="shared" si="5"/>
        <v>0</v>
      </c>
    </row>
    <row r="34" spans="1:7" x14ac:dyDescent="0.2">
      <c r="A34" s="30" t="s">
        <v>124</v>
      </c>
      <c r="B34" s="86">
        <v>0</v>
      </c>
      <c r="C34" s="86">
        <v>0</v>
      </c>
      <c r="D34" s="86">
        <v>0</v>
      </c>
      <c r="E34" s="86">
        <v>0</v>
      </c>
      <c r="F34" s="86">
        <v>0</v>
      </c>
      <c r="G34" s="87">
        <f t="shared" si="5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125</v>
      </c>
      <c r="B36" s="42">
        <f>SUM(B37:B40)</f>
        <v>0</v>
      </c>
      <c r="C36" s="42">
        <f t="shared" ref="C36:F36" si="6">SUM(C37:C40)</f>
        <v>0</v>
      </c>
      <c r="D36" s="42">
        <f t="shared" si="6"/>
        <v>0</v>
      </c>
      <c r="E36" s="42">
        <f t="shared" si="6"/>
        <v>0</v>
      </c>
      <c r="F36" s="42">
        <f t="shared" si="6"/>
        <v>0</v>
      </c>
      <c r="G36" s="42">
        <f>D36-E36</f>
        <v>0</v>
      </c>
    </row>
    <row r="37" spans="1:7" x14ac:dyDescent="0.2">
      <c r="A37" s="30" t="s">
        <v>126</v>
      </c>
      <c r="B37" s="6">
        <v>0</v>
      </c>
      <c r="C37" s="87">
        <v>0</v>
      </c>
      <c r="D37" s="87">
        <v>0</v>
      </c>
      <c r="E37" s="87">
        <v>0</v>
      </c>
      <c r="F37" s="87">
        <v>0</v>
      </c>
      <c r="G37" s="87">
        <f t="shared" ref="G37:G40" si="7">D37-E37</f>
        <v>0</v>
      </c>
    </row>
    <row r="38" spans="1:7" ht="22.5" x14ac:dyDescent="0.2">
      <c r="A38" s="30" t="s">
        <v>127</v>
      </c>
      <c r="B38" s="6">
        <v>0</v>
      </c>
      <c r="C38" s="87">
        <v>0</v>
      </c>
      <c r="D38" s="87">
        <v>0</v>
      </c>
      <c r="E38" s="87">
        <v>0</v>
      </c>
      <c r="F38" s="87">
        <v>0</v>
      </c>
      <c r="G38" s="87">
        <f t="shared" si="7"/>
        <v>0</v>
      </c>
    </row>
    <row r="39" spans="1:7" x14ac:dyDescent="0.2">
      <c r="A39" s="30" t="s">
        <v>128</v>
      </c>
      <c r="B39" s="6">
        <v>0</v>
      </c>
      <c r="C39" s="87">
        <v>0</v>
      </c>
      <c r="D39" s="87">
        <v>0</v>
      </c>
      <c r="E39" s="87">
        <v>0</v>
      </c>
      <c r="F39" s="87">
        <v>0</v>
      </c>
      <c r="G39" s="87">
        <f t="shared" si="7"/>
        <v>0</v>
      </c>
    </row>
    <row r="40" spans="1:7" x14ac:dyDescent="0.2">
      <c r="A40" s="30" t="s">
        <v>129</v>
      </c>
      <c r="B40" s="6">
        <v>0</v>
      </c>
      <c r="C40" s="87">
        <v>0</v>
      </c>
      <c r="D40" s="87">
        <v>0</v>
      </c>
      <c r="E40" s="87">
        <v>0</v>
      </c>
      <c r="F40" s="87">
        <v>0</v>
      </c>
      <c r="G40" s="87">
        <f t="shared" si="7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>SUM(B6+B16+B25+B36)</f>
        <v>17815166.030000001</v>
      </c>
      <c r="C42" s="12">
        <f t="shared" ref="C42:F42" si="8">SUM(C6+C16+C25+C36)</f>
        <v>0</v>
      </c>
      <c r="D42" s="12">
        <f t="shared" si="8"/>
        <v>17815166.030000001</v>
      </c>
      <c r="E42" s="12">
        <f t="shared" si="8"/>
        <v>4182604.4</v>
      </c>
      <c r="F42" s="12">
        <f t="shared" si="8"/>
        <v>4182604.4</v>
      </c>
      <c r="G42" s="12">
        <f>SUM(G6+G16+G25+G36)</f>
        <v>13632561.630000001</v>
      </c>
    </row>
    <row r="45" spans="1:7" x14ac:dyDescent="0.2">
      <c r="A45" s="79" t="s">
        <v>136</v>
      </c>
    </row>
    <row r="52" spans="1:7" x14ac:dyDescent="0.2">
      <c r="A52" s="93" t="s">
        <v>143</v>
      </c>
      <c r="B52" s="93"/>
      <c r="C52" s="93"/>
      <c r="D52" s="93"/>
      <c r="E52" s="93"/>
      <c r="F52" s="93"/>
      <c r="G52" s="93"/>
    </row>
    <row r="53" spans="1:7" x14ac:dyDescent="0.2">
      <c r="A53" s="94" t="s">
        <v>144</v>
      </c>
      <c r="B53" s="94"/>
      <c r="C53" s="94"/>
      <c r="D53" s="94"/>
      <c r="E53" s="94"/>
      <c r="F53" s="94"/>
      <c r="G53" s="94"/>
    </row>
  </sheetData>
  <sheetProtection formatCells="0" formatColumns="0" formatRows="0" autoFilter="0"/>
  <mergeCells count="4">
    <mergeCell ref="G2:G3"/>
    <mergeCell ref="A1:G1"/>
    <mergeCell ref="A52:G52"/>
    <mergeCell ref="A53:G5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PC</cp:lastModifiedBy>
  <cp:revision/>
  <cp:lastPrinted>2023-10-31T20:43:04Z</cp:lastPrinted>
  <dcterms:created xsi:type="dcterms:W3CDTF">2014-02-10T03:37:14Z</dcterms:created>
  <dcterms:modified xsi:type="dcterms:W3CDTF">2023-10-31T20:43:49Z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