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3ro Trim 2023\PT Formatos SIRET 3ertrim2023\"/>
    </mc:Choice>
  </mc:AlternateContent>
  <bookViews>
    <workbookView xWindow="-105" yWindow="-105" windowWidth="19425" windowHeight="1030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B42" i="5" l="1"/>
  <c r="G37" i="5"/>
  <c r="B36" i="5"/>
  <c r="D26" i="5"/>
  <c r="G25" i="5"/>
  <c r="F25" i="5"/>
  <c r="E25" i="5"/>
  <c r="D25" i="5"/>
  <c r="C25" i="5"/>
  <c r="B25" i="5"/>
  <c r="G17" i="5"/>
  <c r="D17" i="5"/>
  <c r="B16" i="5"/>
  <c r="G7" i="5"/>
  <c r="G6" i="5"/>
  <c r="F6" i="5"/>
  <c r="E6" i="5"/>
  <c r="D7" i="5"/>
  <c r="D6" i="5"/>
  <c r="C6" i="5"/>
  <c r="B6" i="5"/>
  <c r="G89" i="4"/>
  <c r="G87" i="4"/>
  <c r="G85" i="4"/>
  <c r="G83" i="4"/>
  <c r="G81" i="4"/>
  <c r="G79" i="4"/>
  <c r="G77" i="4"/>
  <c r="G75" i="4"/>
  <c r="D87" i="4"/>
  <c r="D85" i="4"/>
  <c r="D83" i="4"/>
  <c r="D81" i="4"/>
  <c r="D79" i="4"/>
  <c r="D77" i="4"/>
  <c r="D75" i="4"/>
  <c r="B53" i="4" l="1"/>
  <c r="B16" i="8"/>
  <c r="B77" i="6"/>
  <c r="G69" i="6"/>
  <c r="F69" i="6"/>
  <c r="E69" i="6"/>
  <c r="D69" i="6"/>
  <c r="B69" i="6"/>
  <c r="G65" i="6"/>
  <c r="D65" i="6"/>
  <c r="B65" i="6"/>
  <c r="B57" i="6"/>
  <c r="G53" i="6"/>
  <c r="D53" i="6"/>
  <c r="B53" i="6"/>
  <c r="D43" i="6"/>
  <c r="G43" i="6"/>
  <c r="B43" i="6"/>
  <c r="G33" i="6"/>
  <c r="B33" i="6"/>
  <c r="B23" i="6"/>
  <c r="B13" i="6"/>
  <c r="F5" i="6"/>
  <c r="E5" i="6"/>
  <c r="B5" i="6"/>
  <c r="D6" i="6" l="1"/>
  <c r="D7" i="4" l="1"/>
  <c r="G40" i="5" l="1"/>
  <c r="G39" i="5"/>
  <c r="G27" i="5"/>
  <c r="G18" i="5"/>
  <c r="G20" i="5"/>
  <c r="D40" i="5"/>
  <c r="D39" i="5"/>
  <c r="D38" i="5"/>
  <c r="G38" i="5" s="1"/>
  <c r="G36" i="5" s="1"/>
  <c r="D37" i="5"/>
  <c r="D27" i="5"/>
  <c r="D28" i="5"/>
  <c r="D29" i="5"/>
  <c r="G29" i="5" s="1"/>
  <c r="D30" i="5"/>
  <c r="G30" i="5" s="1"/>
  <c r="D31" i="5"/>
  <c r="G31" i="5" s="1"/>
  <c r="D32" i="5"/>
  <c r="G32" i="5" s="1"/>
  <c r="D33" i="5"/>
  <c r="G33" i="5" s="1"/>
  <c r="D34" i="5"/>
  <c r="G34" i="5" s="1"/>
  <c r="G26" i="5"/>
  <c r="D18" i="5"/>
  <c r="D19" i="5"/>
  <c r="G19" i="5" s="1"/>
  <c r="D20" i="5"/>
  <c r="D21" i="5"/>
  <c r="G21" i="5" s="1"/>
  <c r="D22" i="5"/>
  <c r="G22" i="5" s="1"/>
  <c r="D23" i="5"/>
  <c r="G23" i="5" s="1"/>
  <c r="D8" i="5"/>
  <c r="G8" i="5" s="1"/>
  <c r="D9" i="5"/>
  <c r="G9" i="5" s="1"/>
  <c r="D10" i="5"/>
  <c r="G10" i="5" s="1"/>
  <c r="D11" i="5"/>
  <c r="G11" i="5" s="1"/>
  <c r="D12" i="5"/>
  <c r="G12" i="5" s="1"/>
  <c r="D13" i="5"/>
  <c r="G13" i="5" s="1"/>
  <c r="D14" i="5"/>
  <c r="G14" i="5" s="1"/>
  <c r="C36" i="5"/>
  <c r="E36" i="5"/>
  <c r="F36" i="5"/>
  <c r="C16" i="5"/>
  <c r="E16" i="5"/>
  <c r="F16" i="5"/>
  <c r="C89" i="4"/>
  <c r="E89" i="4"/>
  <c r="F89" i="4"/>
  <c r="B89" i="4"/>
  <c r="D89" i="4"/>
  <c r="G63" i="4"/>
  <c r="G64" i="4"/>
  <c r="G67" i="4" s="1"/>
  <c r="G65" i="4"/>
  <c r="G62" i="4"/>
  <c r="D63" i="4"/>
  <c r="D64" i="4"/>
  <c r="D65" i="4"/>
  <c r="D62" i="4"/>
  <c r="C67" i="4"/>
  <c r="D67" i="4"/>
  <c r="E67" i="4"/>
  <c r="F67" i="4"/>
  <c r="B67" i="4"/>
  <c r="D36" i="5" l="1"/>
  <c r="F42" i="5"/>
  <c r="E42" i="5"/>
  <c r="G28" i="5"/>
  <c r="G16" i="5"/>
  <c r="C42" i="5"/>
  <c r="D16" i="5"/>
  <c r="C53" i="4"/>
  <c r="E53" i="4"/>
  <c r="F53" i="4"/>
  <c r="G13" i="4"/>
  <c r="G15" i="4"/>
  <c r="G17" i="4"/>
  <c r="G7" i="4"/>
  <c r="D9" i="4"/>
  <c r="G9" i="4" s="1"/>
  <c r="D10" i="4"/>
  <c r="G10" i="4" s="1"/>
  <c r="D11" i="4"/>
  <c r="G11" i="4" s="1"/>
  <c r="D12" i="4"/>
  <c r="G12" i="4" s="1"/>
  <c r="D13" i="4"/>
  <c r="D14" i="4"/>
  <c r="G14" i="4" s="1"/>
  <c r="D15" i="4"/>
  <c r="D16" i="4"/>
  <c r="G16" i="4" s="1"/>
  <c r="D17" i="4"/>
  <c r="D18" i="4"/>
  <c r="G18" i="4" s="1"/>
  <c r="D19" i="4"/>
  <c r="G19" i="4" s="1"/>
  <c r="D20" i="4"/>
  <c r="G20" i="4" s="1"/>
  <c r="D21" i="4"/>
  <c r="G21" i="4" s="1"/>
  <c r="D22" i="4"/>
  <c r="G22" i="4" s="1"/>
  <c r="D23" i="4"/>
  <c r="G23" i="4" s="1"/>
  <c r="D24" i="4"/>
  <c r="G24" i="4" s="1"/>
  <c r="D25" i="4"/>
  <c r="G25" i="4" s="1"/>
  <c r="D26" i="4"/>
  <c r="G26" i="4" s="1"/>
  <c r="D27" i="4"/>
  <c r="G27" i="4" s="1"/>
  <c r="D28" i="4"/>
  <c r="G28" i="4" s="1"/>
  <c r="D29" i="4"/>
  <c r="G29" i="4" s="1"/>
  <c r="D30" i="4"/>
  <c r="G30" i="4" s="1"/>
  <c r="D31" i="4"/>
  <c r="G31" i="4" s="1"/>
  <c r="D32" i="4"/>
  <c r="G32" i="4" s="1"/>
  <c r="D33" i="4"/>
  <c r="G33" i="4" s="1"/>
  <c r="D34" i="4"/>
  <c r="G34" i="4" s="1"/>
  <c r="D35" i="4"/>
  <c r="G35" i="4" s="1"/>
  <c r="D36" i="4"/>
  <c r="G36" i="4" s="1"/>
  <c r="D37" i="4"/>
  <c r="G37" i="4" s="1"/>
  <c r="D38" i="4"/>
  <c r="G38" i="4" s="1"/>
  <c r="D39" i="4"/>
  <c r="G39" i="4" s="1"/>
  <c r="D40" i="4"/>
  <c r="G40" i="4" s="1"/>
  <c r="D41" i="4"/>
  <c r="G41" i="4" s="1"/>
  <c r="D42" i="4"/>
  <c r="G42" i="4" s="1"/>
  <c r="D43" i="4"/>
  <c r="G43" i="4" s="1"/>
  <c r="D44" i="4"/>
  <c r="G44" i="4" s="1"/>
  <c r="D45" i="4"/>
  <c r="G45" i="4" s="1"/>
  <c r="D46" i="4"/>
  <c r="G46" i="4" s="1"/>
  <c r="D47" i="4"/>
  <c r="G47" i="4" s="1"/>
  <c r="D48" i="4"/>
  <c r="G48" i="4" s="1"/>
  <c r="D49" i="4"/>
  <c r="G49" i="4" s="1"/>
  <c r="D50" i="4"/>
  <c r="G50" i="4" s="1"/>
  <c r="D51" i="4"/>
  <c r="G51" i="4" s="1"/>
  <c r="D8" i="4"/>
  <c r="G8" i="4" s="1"/>
  <c r="F16" i="8"/>
  <c r="E16" i="8"/>
  <c r="C16" i="8"/>
  <c r="G14" i="8"/>
  <c r="G10" i="8"/>
  <c r="D14" i="8"/>
  <c r="D12" i="8"/>
  <c r="G12" i="8" s="1"/>
  <c r="D10" i="8"/>
  <c r="D8" i="8"/>
  <c r="G8" i="8" s="1"/>
  <c r="D6" i="8"/>
  <c r="G6" i="8" s="1"/>
  <c r="G76" i="6"/>
  <c r="G71" i="6"/>
  <c r="G72" i="6"/>
  <c r="G73" i="6"/>
  <c r="G74" i="6"/>
  <c r="G75" i="6"/>
  <c r="G70" i="6"/>
  <c r="D76" i="6"/>
  <c r="D71" i="6"/>
  <c r="D72" i="6"/>
  <c r="D73" i="6"/>
  <c r="D74" i="6"/>
  <c r="D75" i="6"/>
  <c r="D70" i="6"/>
  <c r="C69" i="6"/>
  <c r="G67" i="6"/>
  <c r="G66" i="6"/>
  <c r="D68" i="6"/>
  <c r="G68" i="6" s="1"/>
  <c r="D67" i="6"/>
  <c r="D66" i="6"/>
  <c r="F65" i="6"/>
  <c r="E65" i="6"/>
  <c r="C65" i="6"/>
  <c r="G59" i="6"/>
  <c r="G60" i="6"/>
  <c r="G61" i="6"/>
  <c r="G62" i="6"/>
  <c r="G63" i="6"/>
  <c r="G58" i="6"/>
  <c r="D64" i="6"/>
  <c r="G64" i="6" s="1"/>
  <c r="D63" i="6"/>
  <c r="D62" i="6"/>
  <c r="D61" i="6"/>
  <c r="D60" i="6"/>
  <c r="D59" i="6"/>
  <c r="D58" i="6"/>
  <c r="F57" i="6"/>
  <c r="E57" i="6"/>
  <c r="C57" i="6"/>
  <c r="D57" i="6" s="1"/>
  <c r="G57" i="6" s="1"/>
  <c r="D55" i="6"/>
  <c r="G55" i="6" s="1"/>
  <c r="D56" i="6"/>
  <c r="G56" i="6" s="1"/>
  <c r="D54" i="6"/>
  <c r="G54" i="6" s="1"/>
  <c r="F53" i="6"/>
  <c r="E53" i="6"/>
  <c r="C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G36" i="6"/>
  <c r="G38" i="6"/>
  <c r="D42" i="6"/>
  <c r="G42" i="6" s="1"/>
  <c r="D41" i="6"/>
  <c r="G41" i="6" s="1"/>
  <c r="D40" i="6"/>
  <c r="G40" i="6" s="1"/>
  <c r="D39" i="6"/>
  <c r="G39" i="6" s="1"/>
  <c r="D38" i="6"/>
  <c r="D37" i="6"/>
  <c r="G37" i="6" s="1"/>
  <c r="D36" i="6"/>
  <c r="D35" i="6"/>
  <c r="G35" i="6" s="1"/>
  <c r="D34" i="6"/>
  <c r="G34" i="6" s="1"/>
  <c r="F33" i="6"/>
  <c r="E33" i="6"/>
  <c r="C33" i="6"/>
  <c r="D33" i="6" s="1"/>
  <c r="F23" i="6"/>
  <c r="E23" i="6"/>
  <c r="D25" i="6"/>
  <c r="G25" i="6" s="1"/>
  <c r="D26" i="6"/>
  <c r="G26" i="6" s="1"/>
  <c r="D27" i="6"/>
  <c r="G27" i="6" s="1"/>
  <c r="D28" i="6"/>
  <c r="G28" i="6" s="1"/>
  <c r="D29" i="6"/>
  <c r="G29" i="6" s="1"/>
  <c r="D30" i="6"/>
  <c r="G30" i="6" s="1"/>
  <c r="D31" i="6"/>
  <c r="G31" i="6" s="1"/>
  <c r="D32" i="6"/>
  <c r="G32" i="6" s="1"/>
  <c r="D24" i="6"/>
  <c r="G24" i="6" s="1"/>
  <c r="D23" i="6"/>
  <c r="G23" i="6" s="1"/>
  <c r="C23" i="6"/>
  <c r="C13" i="6"/>
  <c r="D13" i="6" s="1"/>
  <c r="F13" i="6"/>
  <c r="E13" i="6"/>
  <c r="D15" i="6"/>
  <c r="G15" i="6" s="1"/>
  <c r="D16" i="6"/>
  <c r="G16" i="6" s="1"/>
  <c r="D17" i="6"/>
  <c r="G17" i="6" s="1"/>
  <c r="D18" i="6"/>
  <c r="G18" i="6" s="1"/>
  <c r="D19" i="6"/>
  <c r="G19" i="6" s="1"/>
  <c r="D20" i="6"/>
  <c r="G20" i="6" s="1"/>
  <c r="D21" i="6"/>
  <c r="G21" i="6" s="1"/>
  <c r="D22" i="6"/>
  <c r="G22" i="6" s="1"/>
  <c r="D14" i="6"/>
  <c r="G14" i="6"/>
  <c r="G6" i="6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C5" i="6"/>
  <c r="D42" i="5" l="1"/>
  <c r="G13" i="6"/>
  <c r="G42" i="5"/>
  <c r="G53" i="4"/>
  <c r="D53" i="4"/>
  <c r="G16" i="8"/>
  <c r="D16" i="8"/>
  <c r="E77" i="6"/>
  <c r="F77" i="6"/>
  <c r="C77" i="6"/>
  <c r="D5" i="6"/>
  <c r="G5" i="6" l="1"/>
  <c r="G77" i="6" s="1"/>
  <c r="D77" i="6"/>
</calcChain>
</file>

<file path=xl/sharedStrings.xml><?xml version="1.0" encoding="utf-8"?>
<sst xmlns="http://schemas.openxmlformats.org/spreadsheetml/2006/main" count="241" uniqueCount="180">
  <si>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</si>
  <si>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</si>
  <si>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</si>
  <si>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</si>
  <si>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</si>
  <si>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</si>
  <si>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</si>
  <si>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</si>
  <si>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</si>
  <si>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</si>
  <si>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</si>
  <si>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</si>
  <si>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</si>
  <si>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</si>
  <si>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</si>
  <si>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</si>
  <si>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</si>
  <si>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</si>
  <si>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</si>
  <si>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</si>
  <si>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</si>
  <si>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</si>
  <si>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</si>
  <si>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</si>
  <si>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</si>
  <si>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</si>
  <si>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</si>
  <si>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</si>
  <si>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</si>
  <si>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</si>
  <si>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</si>
  <si>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</si>
  <si>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</si>
  <si>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</si>
  <si>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</si>
  <si>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</si>
  <si>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</si>
  <si>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</si>
  <si>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</si>
  <si>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</si>
  <si>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</si>
  <si>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</si>
  <si>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</si>
  <si>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</si>
  <si>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</si>
  <si>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</si>
  <si>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</si>
  <si>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</si>
  <si>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</si>
  <si>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</si>
  <si>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</si>
  <si>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</si>
  <si>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</si>
  <si>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</si>
  <si>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</si>
  <si>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</si>
  <si>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</si>
  <si>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</si>
  <si>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</si>
  <si>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</si>
  <si>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</si>
  <si>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</si>
  <si>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</si>
  <si>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</si>
  <si>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</si>
  <si>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</si>
  <si>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</si>
  <si>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</si>
  <si>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</si>
  <si>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</si>
  <si>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</si>
  <si>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</si>
  <si>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</si>
  <si>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</si>
  <si>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</si>
  <si>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</si>
  <si>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</si>
  <si>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</si>
  <si>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</si>
  <si>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</si>
  <si>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</si>
  <si>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</si>
  <si>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</si>
  <si>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</si>
  <si>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</si>
  <si>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</si>
  <si>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</si>
  <si>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</si>
  <si>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</si>
  <si>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</si>
  <si>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</si>
  <si>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</si>
  <si>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</si>
  <si>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</si>
  <si>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</si>
  <si>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</si>
  <si>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</si>
  <si>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</si>
  <si>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</si>
  <si>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</si>
  <si>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</si>
  <si>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</si>
  <si>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</si>
  <si>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</si>
  <si>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</si>
  <si>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</si>
  <si>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</si>
  <si>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</si>
  <si>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</si>
  <si>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</si>
  <si>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</si>
  <si>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</si>
  <si>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</si>
  <si>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</si>
  <si>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</si>
  <si>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</si>
  <si>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</si>
  <si>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</si>
  <si>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</si>
  <si>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</si>
  <si>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</si>
  <si>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</si>
  <si>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</si>
  <si>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</si>
  <si>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</si>
  <si>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</si>
  <si>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</si>
  <si>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</si>
  <si>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“Bajo protesta de decir verdad declaramos que los Estados Financieros y sus notas, son razonablemente correctos y son responsabilidad del emisor”</t>
  </si>
  <si>
    <t>31111M120010000 H. AYUNTAMIENTO</t>
  </si>
  <si>
    <t>31111M120020100 SECRETARIA PARTICULAR</t>
  </si>
  <si>
    <t>31111M120020200 JEFATURA DE GABINETE</t>
  </si>
  <si>
    <t>31111M120020300 DESARROLLO INSTITUCIONAL</t>
  </si>
  <si>
    <t>31111M120020400 PLAN Y VINC</t>
  </si>
  <si>
    <t>31111M120020500 COORD DE COM SOCIAL</t>
  </si>
  <si>
    <t>31111M120020600 GIRAS Y EVENTOS</t>
  </si>
  <si>
    <t>31111M120040000 SEC DEL AYUNTAMIENTO</t>
  </si>
  <si>
    <t>31111M120040100 JURIDICO</t>
  </si>
  <si>
    <t>31111M120040200 ARCHIVO GENERAL</t>
  </si>
  <si>
    <t>31111M120040300 PROTECCION CIVIL</t>
  </si>
  <si>
    <t>31111M120040400 DERECHOS HUMANOS</t>
  </si>
  <si>
    <t>31111M120050000 DES SOCIAL Y HUMANO</t>
  </si>
  <si>
    <t>31111M120050100 DES SOCIAL URBANO</t>
  </si>
  <si>
    <t>31111M120050200 DES RURAL Y AGROALIM</t>
  </si>
  <si>
    <t>31111M120060000 TESORERIA MUNICIPAL</t>
  </si>
  <si>
    <t>31111M120060100 INGRESOS</t>
  </si>
  <si>
    <t>31111M120060200 FISCALIZACION</t>
  </si>
  <si>
    <t>31111M120060300 RECURSOS HUMANOS</t>
  </si>
  <si>
    <t>31111M120060400 EGRESOS</t>
  </si>
  <si>
    <t>31111M120060500 CATASTRO</t>
  </si>
  <si>
    <t>31111M120070100 SEGURIDAD PUBLICA</t>
  </si>
  <si>
    <t>31111M120070200 TRANSITO Y VIALIDAD</t>
  </si>
  <si>
    <t>31111M120080000 OFICIALIA MAYOR</t>
  </si>
  <si>
    <t>31111M120100000 DES ECONOM Y SUSTENTABLE</t>
  </si>
  <si>
    <t>31111M120110000 EDUCACION Y CULTURA</t>
  </si>
  <si>
    <t>31111M120110100 CASA DE LA CULTURA</t>
  </si>
  <si>
    <t>31111M120200000 INF Y CONECTIVIDAD</t>
  </si>
  <si>
    <t>31111M120210000 TURISMO, PAT HIST Y CULT</t>
  </si>
  <si>
    <t>31111M120230000 PROV SAL Y ECONOMICAS</t>
  </si>
  <si>
    <t>31111M120270000 CONTRALORIA MUNICIP</t>
  </si>
  <si>
    <t>31111M120290000 EROGACIONES NO SECTO</t>
  </si>
  <si>
    <t>31111M120330000 INSTANCIA DE LA MUJER</t>
  </si>
  <si>
    <t>31111M120340000 UNID TRANSPARENCIA</t>
  </si>
  <si>
    <t>31111M120350000 DR GRAL DE SERVICIOS MUN</t>
  </si>
  <si>
    <t>31111M120350100 RASTRO MUNICIPAL</t>
  </si>
  <si>
    <t>31111M120350200 ALUMBRADO PUBLICO</t>
  </si>
  <si>
    <t>31111M120350300 PANTEON MUNICIPAL</t>
  </si>
  <si>
    <t>31111M120350400 CENTRO ANTIRRABICO</t>
  </si>
  <si>
    <t>31111M120360000 PROTECCION AL AMBIEN</t>
  </si>
  <si>
    <t>31111M120370000 MAQUINARIA</t>
  </si>
  <si>
    <t>31111M120380000 MANTENIMIENTO URBANO</t>
  </si>
  <si>
    <t>31111M120900100 DIF MUNICIPAL</t>
  </si>
  <si>
    <t>31111M120900200 COMISION MUNICIPAL DEL D</t>
  </si>
  <si>
    <t>31111M120320000 DES URBA Y ORDEN ECO</t>
  </si>
  <si>
    <t>Municipio Dolores Hidalgo CIN
Estado Analítico del Ejercicio del Presupuesto de Egresos
Clasificación por Objeto del Gasto (Capítulo y Concepto)
Del 1 de Enero al 30 de Septiembre de 2023</t>
  </si>
  <si>
    <t>Municipio Dolores Hidalgo CIN
Estado Analítico del Ejercicio del Presupuesto de Egresos
Clasificación Económica (por Tipo de Gasto)
Del 1 de Enero al 30 de Septiembre de 2023</t>
  </si>
  <si>
    <t>Municipio Dolores Hidalgo CIN
Estado Analítico del Ejercicio del Presupuesto de Egresos
Clasificación Administrativa
Del 1 de Enero al 30 de Septiembre de 2023</t>
  </si>
  <si>
    <t>Municipio Dolores Hidalgo CIN
Estado Analítico del Ejercicio del Presupuesto de Egresos
Clasificación Administrativa (Poderes)
Del 1 de Enero al 30 de Septiembre de 2023</t>
  </si>
  <si>
    <t>Municipio Dolores Hidalgo CIN
Estado Analítico del Ejercicio del Presupuesto de Egresos
Clasificación Administrativa (Sector Paraestatal)
Del 1 de Enero al 30 de Septiembre de 2023</t>
  </si>
  <si>
    <t>Municipio Dolores Hidalgo CIN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</si>
</sst>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0">
    <xf numFmtId="0" fontId="0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9" fillId="2" borderId="7" xfId="9" applyNumberFormat="1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4" fontId="5" fillId="0" borderId="12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3" xfId="9" applyFont="1" applyBorder="1" applyAlignment="1">
      <alignment horizontal="center" vertical="center"/>
    </xf>
    <xf numFmtId="0" fontId="9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5" fillId="0" borderId="12" xfId="9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9" fillId="0" borderId="9" xfId="0" applyFont="1" applyBorder="1" applyAlignment="1" applyProtection="1">
      <alignment horizontal="left"/>
      <protection locked="0"/>
    </xf>
    <xf numFmtId="0" fontId="9" fillId="2" borderId="3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0" fontId="9" fillId="2" borderId="6" xfId="9" applyFont="1" applyFill="1" applyBorder="1" applyAlignment="1">
      <alignment horizontal="center" vertical="center"/>
    </xf>
    <xf numFmtId="0" fontId="9" fillId="2" borderId="8" xfId="9" applyFont="1" applyFill="1" applyBorder="1" applyAlignment="1" applyProtection="1">
      <alignment horizontal="centerContinuous" vertical="center" wrapText="1"/>
      <protection locked="0"/>
    </xf>
    <xf numFmtId="0" fontId="9" fillId="2" borderId="9" xfId="9" applyFont="1" applyFill="1" applyBorder="1" applyAlignment="1" applyProtection="1">
      <alignment horizontal="centerContinuous" vertical="center" wrapText="1"/>
      <protection locked="0"/>
    </xf>
    <xf numFmtId="0" fontId="9" fillId="2" borderId="10" xfId="9" applyFont="1" applyFill="1" applyBorder="1" applyAlignment="1" applyProtection="1">
      <alignment horizontal="centerContinuous" vertical="center" wrapText="1"/>
      <protection locked="0"/>
    </xf>
    <xf numFmtId="0" fontId="5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9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5" fillId="0" borderId="0" xfId="0" applyFont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9" fillId="0" borderId="5" xfId="0" applyFont="1" applyBorder="1" applyAlignment="1" applyProtection="1">
      <alignment horizontal="left" indent="1"/>
      <protection locked="0"/>
    </xf>
    <xf numFmtId="0" fontId="5" fillId="0" borderId="0" xfId="0" applyFont="1" applyAlignment="1">
      <alignment horizontal="left" indent="2"/>
    </xf>
    <xf numFmtId="0" fontId="5" fillId="0" borderId="5" xfId="0" applyFont="1" applyBorder="1" applyAlignment="1">
      <alignment horizontal="left" indent="2"/>
    </xf>
    <xf numFmtId="0" fontId="9" fillId="0" borderId="5" xfId="0" applyFont="1" applyBorder="1" applyAlignment="1" applyProtection="1">
      <alignment horizontal="left" indent="2"/>
      <protection locked="0"/>
    </xf>
    <xf numFmtId="0" fontId="9" fillId="0" borderId="1" xfId="0" applyFont="1" applyBorder="1" applyAlignment="1">
      <alignment horizontal="left"/>
    </xf>
    <xf numFmtId="0" fontId="9" fillId="2" borderId="12" xfId="9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Protection="1">
      <protection locked="0"/>
    </xf>
    <xf numFmtId="4" fontId="9" fillId="0" borderId="2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2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4" fontId="9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9" fillId="0" borderId="13" xfId="0" applyNumberFormat="1" applyFont="1" applyFill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5" fillId="0" borderId="4" xfId="0" applyFont="1" applyFill="1" applyBorder="1" applyAlignment="1" applyProtection="1">
      <alignment horizontal="left" indent="1"/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7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7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7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9" fillId="0" borderId="7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4" fontId="9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2" borderId="12" xfId="9" applyNumberFormat="1" applyFont="1" applyFill="1" applyBorder="1" applyAlignment="1">
      <alignment horizontal="center" vertical="center" wrapText="1"/>
    </xf>
    <xf numFmtId="4" fontId="9" fillId="2" borderId="13" xfId="9" applyNumberFormat="1" applyFont="1" applyFill="1" applyBorder="1" applyAlignment="1">
      <alignment horizontal="center" vertical="center" wrapText="1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9" fillId="2" borderId="8" xfId="9" applyFont="1" applyFill="1" applyBorder="1" applyAlignment="1" applyProtection="1">
      <alignment horizontal="center" vertical="center" wrapText="1"/>
      <protection locked="0"/>
    </xf>
  </cellXfs>
  <cellStyles count="40">
    <cellStyle name="Euro" xfId="1"/>
    <cellStyle name="Millares 2" xfId="2"/>
    <cellStyle name="Millares 2 2" xfId="3"/>
    <cellStyle name="Millares 2 2 2" xfId="17"/>
    <cellStyle name="Millares 2 2 3" xfId="25"/>
    <cellStyle name="Millares 2 2 4" xfId="33"/>
    <cellStyle name="Millares 2 3" xfId="4"/>
    <cellStyle name="Millares 2 3 2" xfId="18"/>
    <cellStyle name="Millares 2 3 3" xfId="26"/>
    <cellStyle name="Millares 2 3 4" xfId="34"/>
    <cellStyle name="Millares 2 4" xfId="16"/>
    <cellStyle name="Millares 2 5" xfId="24"/>
    <cellStyle name="Millares 2 6" xfId="32"/>
    <cellStyle name="Millares 3" xfId="5"/>
    <cellStyle name="Millares 3 2" xfId="19"/>
    <cellStyle name="Millares 3 3" xfId="27"/>
    <cellStyle name="Millares 3 4" xfId="35"/>
    <cellStyle name="Moneda 2" xfId="6"/>
    <cellStyle name="Moneda 2 2" xfId="20"/>
    <cellStyle name="Moneda 2 3" xfId="28"/>
    <cellStyle name="Moneda 2 4" xfId="36"/>
    <cellStyle name="Normal" xfId="0" builtinId="0"/>
    <cellStyle name="Normal 2" xfId="7"/>
    <cellStyle name="Normal 2 2" xfId="8"/>
    <cellStyle name="Normal 2 3" xfId="21"/>
    <cellStyle name="Normal 2 4" xfId="29"/>
    <cellStyle name="Normal 2 5" xfId="3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3" xfId="31"/>
    <cellStyle name="Normal 6 2 4" xfId="39"/>
    <cellStyle name="Normal 6 3" xfId="22"/>
    <cellStyle name="Normal 6 4" xfId="30"/>
    <cellStyle name="Normal 6 5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118" t="s">
        <v>174</v>
      </c>
      <c r="B1" s="118"/>
      <c r="C1" s="118"/>
      <c r="D1" s="118"/>
      <c r="E1" s="118"/>
      <c r="F1" s="118"/>
      <c r="G1" s="119"/>
    </row>
    <row r="2" spans="1:7" x14ac:dyDescent="0.2">
      <c r="A2" s="21"/>
      <c r="B2" s="24" t="s">
        <v>0</v>
      </c>
      <c r="C2" s="25"/>
      <c r="D2" s="25"/>
      <c r="E2" s="25"/>
      <c r="F2" s="26"/>
      <c r="G2" s="116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17"/>
    </row>
    <row r="4" spans="1:7" x14ac:dyDescent="0.2">
      <c r="A4" s="23"/>
      <c r="B4" s="4">
        <v>1</v>
      </c>
      <c r="C4" s="4">
        <v>2</v>
      </c>
      <c r="D4" s="39" t="s">
        <v>8</v>
      </c>
      <c r="E4" s="4">
        <v>4</v>
      </c>
      <c r="F4" s="4">
        <v>5</v>
      </c>
      <c r="G4" s="4" t="s">
        <v>9</v>
      </c>
    </row>
    <row r="5" spans="1:7" x14ac:dyDescent="0.2">
      <c r="A5" s="38" t="s">
        <v>10</v>
      </c>
      <c r="B5" s="43">
        <f>SUM(B6:B12)</f>
        <v>194125600.84</v>
      </c>
      <c r="C5" s="41">
        <f>SUM(C6:C12)</f>
        <v>7554318.71</v>
      </c>
      <c r="D5" s="43">
        <f>B5+C5</f>
        <v>201679919.55000001</v>
      </c>
      <c r="E5" s="40">
        <f>SUM(E6:E12)</f>
        <v>131531882.35000001</v>
      </c>
      <c r="F5" s="43">
        <f>SUM(F6:F12)</f>
        <v>131809908.90000001</v>
      </c>
      <c r="G5" s="43">
        <f>D5-E5</f>
        <v>70148037.200000003</v>
      </c>
    </row>
    <row r="6" spans="1:7" x14ac:dyDescent="0.2">
      <c r="A6" s="35" t="s">
        <v>11</v>
      </c>
      <c r="B6" s="42">
        <v>125720235</v>
      </c>
      <c r="C6" s="80">
        <v>0</v>
      </c>
      <c r="D6" s="42">
        <f>B6+C6</f>
        <v>125720235</v>
      </c>
      <c r="E6" s="81">
        <v>89012920</v>
      </c>
      <c r="F6" s="81">
        <v>89012920</v>
      </c>
      <c r="G6" s="42">
        <f>D6-E6</f>
        <v>36707315</v>
      </c>
    </row>
    <row r="7" spans="1:7" x14ac:dyDescent="0.2">
      <c r="A7" s="35" t="s">
        <v>12</v>
      </c>
      <c r="B7" s="42">
        <v>508080</v>
      </c>
      <c r="C7" s="80">
        <v>0</v>
      </c>
      <c r="D7" s="42">
        <f t="shared" ref="D7:D71" si="0">B7+C7</f>
        <v>508080</v>
      </c>
      <c r="E7" s="81">
        <v>317248</v>
      </c>
      <c r="F7" s="81">
        <v>317248</v>
      </c>
      <c r="G7" s="42">
        <f t="shared" ref="G7:G71" si="1">D7-E7</f>
        <v>190832</v>
      </c>
    </row>
    <row r="8" spans="1:7" x14ac:dyDescent="0.2">
      <c r="A8" s="35" t="s">
        <v>13</v>
      </c>
      <c r="B8" s="42">
        <v>22322820.440000001</v>
      </c>
      <c r="C8" s="80">
        <v>2275463.08</v>
      </c>
      <c r="D8" s="42">
        <f t="shared" si="0"/>
        <v>24598283.520000003</v>
      </c>
      <c r="E8" s="81">
        <v>6982225.3399999999</v>
      </c>
      <c r="F8" s="81">
        <v>7225737.2199999997</v>
      </c>
      <c r="G8" s="42">
        <f t="shared" si="1"/>
        <v>17616058.180000003</v>
      </c>
    </row>
    <row r="9" spans="1:7" x14ac:dyDescent="0.2">
      <c r="A9" s="35" t="s">
        <v>14</v>
      </c>
      <c r="B9" s="42">
        <v>15568407.779999999</v>
      </c>
      <c r="C9" s="80">
        <v>5267418.45</v>
      </c>
      <c r="D9" s="42">
        <f t="shared" si="0"/>
        <v>20835826.23</v>
      </c>
      <c r="E9" s="81">
        <v>18000270.120000001</v>
      </c>
      <c r="F9" s="81">
        <v>17931930.48</v>
      </c>
      <c r="G9" s="42">
        <f t="shared" si="1"/>
        <v>2835556.1099999994</v>
      </c>
    </row>
    <row r="10" spans="1:7" x14ac:dyDescent="0.2">
      <c r="A10" s="35" t="s">
        <v>15</v>
      </c>
      <c r="B10" s="42">
        <v>28756057.620000001</v>
      </c>
      <c r="C10" s="80">
        <v>0</v>
      </c>
      <c r="D10" s="42">
        <f t="shared" si="0"/>
        <v>28756057.620000001</v>
      </c>
      <c r="E10" s="81">
        <v>17219218.890000001</v>
      </c>
      <c r="F10" s="81">
        <v>17322073.199999999</v>
      </c>
      <c r="G10" s="42">
        <f t="shared" si="1"/>
        <v>11536838.73</v>
      </c>
    </row>
    <row r="11" spans="1:7" x14ac:dyDescent="0.2">
      <c r="A11" s="35" t="s">
        <v>16</v>
      </c>
      <c r="B11" s="42">
        <v>0</v>
      </c>
      <c r="C11" s="80">
        <v>11437.18</v>
      </c>
      <c r="D11" s="42">
        <f t="shared" si="0"/>
        <v>11437.18</v>
      </c>
      <c r="E11" s="81">
        <v>0</v>
      </c>
      <c r="F11" s="81">
        <v>0</v>
      </c>
      <c r="G11" s="42">
        <f t="shared" si="1"/>
        <v>11437.18</v>
      </c>
    </row>
    <row r="12" spans="1:7" x14ac:dyDescent="0.2">
      <c r="A12" s="35" t="s">
        <v>17</v>
      </c>
      <c r="B12" s="42">
        <v>1250000</v>
      </c>
      <c r="C12" s="80">
        <v>0</v>
      </c>
      <c r="D12" s="42">
        <f t="shared" si="0"/>
        <v>1250000</v>
      </c>
      <c r="E12" s="81">
        <v>0</v>
      </c>
      <c r="F12" s="81">
        <v>0</v>
      </c>
      <c r="G12" s="42">
        <f t="shared" si="1"/>
        <v>1250000</v>
      </c>
    </row>
    <row r="13" spans="1:7" x14ac:dyDescent="0.2">
      <c r="A13" s="38" t="s">
        <v>125</v>
      </c>
      <c r="B13" s="44">
        <f>SUM(B14:B22)</f>
        <v>29533475.43</v>
      </c>
      <c r="C13" s="44">
        <f>SUM(C14:C22)</f>
        <v>12700490.84</v>
      </c>
      <c r="D13" s="44">
        <f>B13+C13</f>
        <v>42233966.269999996</v>
      </c>
      <c r="E13" s="44">
        <f>SUM(E14:E22)</f>
        <v>28129637.859999999</v>
      </c>
      <c r="F13" s="44">
        <f>SUM(F14:F22)</f>
        <v>28128202.350000001</v>
      </c>
      <c r="G13" s="44">
        <f>D13-E13</f>
        <v>14104328.409999996</v>
      </c>
    </row>
    <row r="14" spans="1:7" x14ac:dyDescent="0.2">
      <c r="A14" s="35" t="s">
        <v>18</v>
      </c>
      <c r="B14" s="42">
        <v>2319490</v>
      </c>
      <c r="C14" s="82">
        <v>448304.1</v>
      </c>
      <c r="D14" s="42">
        <f t="shared" si="0"/>
        <v>2767794.1</v>
      </c>
      <c r="E14" s="83">
        <v>1753445.82</v>
      </c>
      <c r="F14" s="83">
        <v>1752413.01</v>
      </c>
      <c r="G14" s="42">
        <f t="shared" si="1"/>
        <v>1014348.28</v>
      </c>
    </row>
    <row r="15" spans="1:7" x14ac:dyDescent="0.2">
      <c r="A15" s="35" t="s">
        <v>19</v>
      </c>
      <c r="B15" s="42">
        <v>18000</v>
      </c>
      <c r="C15" s="82">
        <v>0</v>
      </c>
      <c r="D15" s="42">
        <f t="shared" si="0"/>
        <v>18000</v>
      </c>
      <c r="E15" s="83">
        <v>15606</v>
      </c>
      <c r="F15" s="83">
        <v>15606</v>
      </c>
      <c r="G15" s="42">
        <f t="shared" si="1"/>
        <v>2394</v>
      </c>
    </row>
    <row r="16" spans="1:7" x14ac:dyDescent="0.2">
      <c r="A16" s="35" t="s">
        <v>20</v>
      </c>
      <c r="B16" s="42">
        <v>0</v>
      </c>
      <c r="C16" s="82">
        <v>0</v>
      </c>
      <c r="D16" s="42">
        <f t="shared" si="0"/>
        <v>0</v>
      </c>
      <c r="E16" s="83">
        <v>0</v>
      </c>
      <c r="F16" s="83">
        <v>0</v>
      </c>
      <c r="G16" s="42">
        <f t="shared" si="1"/>
        <v>0</v>
      </c>
    </row>
    <row r="17" spans="1:7" x14ac:dyDescent="0.2">
      <c r="A17" s="35" t="s">
        <v>21</v>
      </c>
      <c r="B17" s="42">
        <v>825000</v>
      </c>
      <c r="C17" s="82">
        <v>3989690.8</v>
      </c>
      <c r="D17" s="42">
        <f t="shared" si="0"/>
        <v>4814690.8</v>
      </c>
      <c r="E17" s="83">
        <v>2862740.76</v>
      </c>
      <c r="F17" s="83">
        <v>2862740.76</v>
      </c>
      <c r="G17" s="42">
        <f t="shared" si="1"/>
        <v>1951950.04</v>
      </c>
    </row>
    <row r="18" spans="1:7" x14ac:dyDescent="0.2">
      <c r="A18" s="35" t="s">
        <v>22</v>
      </c>
      <c r="B18" s="42">
        <v>255000</v>
      </c>
      <c r="C18" s="82">
        <v>52100</v>
      </c>
      <c r="D18" s="42">
        <f t="shared" si="0"/>
        <v>307100</v>
      </c>
      <c r="E18" s="83">
        <v>210369.4</v>
      </c>
      <c r="F18" s="83">
        <v>210369.4</v>
      </c>
      <c r="G18" s="42">
        <f t="shared" si="1"/>
        <v>96730.6</v>
      </c>
    </row>
    <row r="19" spans="1:7" x14ac:dyDescent="0.2">
      <c r="A19" s="35" t="s">
        <v>23</v>
      </c>
      <c r="B19" s="42">
        <v>17569500</v>
      </c>
      <c r="C19" s="82">
        <v>4667243.25</v>
      </c>
      <c r="D19" s="42">
        <f t="shared" si="0"/>
        <v>22236743.25</v>
      </c>
      <c r="E19" s="83">
        <v>17182126.739999998</v>
      </c>
      <c r="F19" s="83">
        <v>17182126.739999998</v>
      </c>
      <c r="G19" s="42">
        <f t="shared" si="1"/>
        <v>5054616.5100000016</v>
      </c>
    </row>
    <row r="20" spans="1:7" x14ac:dyDescent="0.2">
      <c r="A20" s="35" t="s">
        <v>24</v>
      </c>
      <c r="B20" s="42">
        <v>2480085.4300000002</v>
      </c>
      <c r="C20" s="82">
        <v>8604.5</v>
      </c>
      <c r="D20" s="42">
        <f t="shared" si="0"/>
        <v>2488689.9300000002</v>
      </c>
      <c r="E20" s="83">
        <v>8471.1</v>
      </c>
      <c r="F20" s="83">
        <v>8471.1</v>
      </c>
      <c r="G20" s="42">
        <f t="shared" si="1"/>
        <v>2480218.83</v>
      </c>
    </row>
    <row r="21" spans="1:7" x14ac:dyDescent="0.2">
      <c r="A21" s="35" t="s">
        <v>25</v>
      </c>
      <c r="B21" s="42">
        <v>845000</v>
      </c>
      <c r="C21" s="82">
        <v>-190077.12</v>
      </c>
      <c r="D21" s="42">
        <f t="shared" si="0"/>
        <v>654922.88</v>
      </c>
      <c r="E21" s="83">
        <v>537754.12</v>
      </c>
      <c r="F21" s="83">
        <v>537426.51</v>
      </c>
      <c r="G21" s="42">
        <f t="shared" si="1"/>
        <v>117168.76000000001</v>
      </c>
    </row>
    <row r="22" spans="1:7" x14ac:dyDescent="0.2">
      <c r="A22" s="35" t="s">
        <v>26</v>
      </c>
      <c r="B22" s="42">
        <v>5221400</v>
      </c>
      <c r="C22" s="82">
        <v>3724625.31</v>
      </c>
      <c r="D22" s="42">
        <f t="shared" si="0"/>
        <v>8946025.3100000005</v>
      </c>
      <c r="E22" s="83">
        <v>5559123.9199999999</v>
      </c>
      <c r="F22" s="83">
        <v>5559048.8300000001</v>
      </c>
      <c r="G22" s="42">
        <f t="shared" si="1"/>
        <v>3386901.3900000006</v>
      </c>
    </row>
    <row r="23" spans="1:7" x14ac:dyDescent="0.2">
      <c r="A23" s="38" t="s">
        <v>27</v>
      </c>
      <c r="B23" s="44">
        <f>SUM(B24:B32)</f>
        <v>65765650.789999999</v>
      </c>
      <c r="C23" s="44">
        <f>SUM(C24:C32)</f>
        <v>108440481.36999999</v>
      </c>
      <c r="D23" s="44">
        <f>B23+C23</f>
        <v>174206132.16</v>
      </c>
      <c r="E23" s="44">
        <f>SUM(E24:E32)</f>
        <v>107509463.17</v>
      </c>
      <c r="F23" s="44">
        <f>SUM(F24:F32)</f>
        <v>106953958.30000001</v>
      </c>
      <c r="G23" s="44">
        <f>D23-E23</f>
        <v>66696668.989999995</v>
      </c>
    </row>
    <row r="24" spans="1:7" x14ac:dyDescent="0.2">
      <c r="A24" s="35" t="s">
        <v>28</v>
      </c>
      <c r="B24" s="42">
        <v>22837500</v>
      </c>
      <c r="C24" s="84">
        <v>26883158.02</v>
      </c>
      <c r="D24" s="42">
        <f t="shared" si="0"/>
        <v>49720658.019999996</v>
      </c>
      <c r="E24" s="85">
        <v>35165821.049999997</v>
      </c>
      <c r="F24" s="85">
        <v>33567220.859999999</v>
      </c>
      <c r="G24" s="42">
        <f t="shared" si="1"/>
        <v>14554836.969999999</v>
      </c>
    </row>
    <row r="25" spans="1:7" x14ac:dyDescent="0.2">
      <c r="A25" s="35" t="s">
        <v>29</v>
      </c>
      <c r="B25" s="42">
        <v>3962165.66</v>
      </c>
      <c r="C25" s="84">
        <v>646233.25</v>
      </c>
      <c r="D25" s="42">
        <f t="shared" si="0"/>
        <v>4608398.91</v>
      </c>
      <c r="E25" s="85">
        <v>2399617.88</v>
      </c>
      <c r="F25" s="85">
        <v>2399617.88</v>
      </c>
      <c r="G25" s="42">
        <f t="shared" si="1"/>
        <v>2208781.0300000003</v>
      </c>
    </row>
    <row r="26" spans="1:7" x14ac:dyDescent="0.2">
      <c r="A26" s="35" t="s">
        <v>30</v>
      </c>
      <c r="B26" s="42">
        <v>1840520</v>
      </c>
      <c r="C26" s="84">
        <v>1436936.56</v>
      </c>
      <c r="D26" s="42">
        <f t="shared" si="0"/>
        <v>3277456.56</v>
      </c>
      <c r="E26" s="85">
        <v>1476663.68</v>
      </c>
      <c r="F26" s="85">
        <v>1467538.68</v>
      </c>
      <c r="G26" s="42">
        <f t="shared" si="1"/>
        <v>1800792.8800000001</v>
      </c>
    </row>
    <row r="27" spans="1:7" x14ac:dyDescent="0.2">
      <c r="A27" s="35" t="s">
        <v>31</v>
      </c>
      <c r="B27" s="42">
        <v>1761300</v>
      </c>
      <c r="C27" s="84">
        <v>1131859.78</v>
      </c>
      <c r="D27" s="42">
        <f t="shared" si="0"/>
        <v>2893159.7800000003</v>
      </c>
      <c r="E27" s="85">
        <v>2192731.19</v>
      </c>
      <c r="F27" s="85">
        <v>2192731.19</v>
      </c>
      <c r="G27" s="42">
        <f t="shared" si="1"/>
        <v>700428.59000000032</v>
      </c>
    </row>
    <row r="28" spans="1:7" x14ac:dyDescent="0.2">
      <c r="A28" s="35" t="s">
        <v>32</v>
      </c>
      <c r="B28" s="42">
        <v>5709000</v>
      </c>
      <c r="C28" s="84">
        <v>5384785.4100000001</v>
      </c>
      <c r="D28" s="42">
        <f t="shared" si="0"/>
        <v>11093785.41</v>
      </c>
      <c r="E28" s="85">
        <v>7188341.8499999996</v>
      </c>
      <c r="F28" s="85">
        <v>7188289.6799999997</v>
      </c>
      <c r="G28" s="42">
        <f t="shared" si="1"/>
        <v>3905443.5600000005</v>
      </c>
    </row>
    <row r="29" spans="1:7" x14ac:dyDescent="0.2">
      <c r="A29" s="35" t="s">
        <v>33</v>
      </c>
      <c r="B29" s="42">
        <v>2000000</v>
      </c>
      <c r="C29" s="84">
        <v>3368800</v>
      </c>
      <c r="D29" s="42">
        <f t="shared" si="0"/>
        <v>5368800</v>
      </c>
      <c r="E29" s="85">
        <v>3253767.44</v>
      </c>
      <c r="F29" s="85">
        <v>3249812.5</v>
      </c>
      <c r="G29" s="42">
        <f t="shared" si="1"/>
        <v>2115032.56</v>
      </c>
    </row>
    <row r="30" spans="1:7" x14ac:dyDescent="0.2">
      <c r="A30" s="35" t="s">
        <v>34</v>
      </c>
      <c r="B30" s="42">
        <v>285500</v>
      </c>
      <c r="C30" s="84">
        <v>512673.06</v>
      </c>
      <c r="D30" s="42">
        <f t="shared" si="0"/>
        <v>798173.06</v>
      </c>
      <c r="E30" s="85">
        <v>437943.83</v>
      </c>
      <c r="F30" s="85">
        <v>437943.83</v>
      </c>
      <c r="G30" s="42">
        <f t="shared" si="1"/>
        <v>360229.23000000004</v>
      </c>
    </row>
    <row r="31" spans="1:7" x14ac:dyDescent="0.2">
      <c r="A31" s="35" t="s">
        <v>35</v>
      </c>
      <c r="B31" s="42">
        <v>21439500</v>
      </c>
      <c r="C31" s="84">
        <v>66049699.740000002</v>
      </c>
      <c r="D31" s="42">
        <f t="shared" si="0"/>
        <v>87489199.74000001</v>
      </c>
      <c r="E31" s="85">
        <v>50442308.850000001</v>
      </c>
      <c r="F31" s="85">
        <v>51498536.280000001</v>
      </c>
      <c r="G31" s="42">
        <f t="shared" si="1"/>
        <v>37046890.890000008</v>
      </c>
    </row>
    <row r="32" spans="1:7" x14ac:dyDescent="0.2">
      <c r="A32" s="35" t="s">
        <v>36</v>
      </c>
      <c r="B32" s="42">
        <v>5930165.1299999999</v>
      </c>
      <c r="C32" s="84">
        <v>3026335.55</v>
      </c>
      <c r="D32" s="42">
        <f t="shared" si="0"/>
        <v>8956500.6799999997</v>
      </c>
      <c r="E32" s="85">
        <v>4952267.4000000004</v>
      </c>
      <c r="F32" s="85">
        <v>4952267.4000000004</v>
      </c>
      <c r="G32" s="42">
        <f t="shared" si="1"/>
        <v>4004233.2799999993</v>
      </c>
    </row>
    <row r="33" spans="1:7" x14ac:dyDescent="0.2">
      <c r="A33" s="38" t="s">
        <v>126</v>
      </c>
      <c r="B33" s="44">
        <f>SUM(B34:B42)</f>
        <v>60557182.460000008</v>
      </c>
      <c r="C33" s="44">
        <f>SUM(C34:C42)</f>
        <v>12912306.360000001</v>
      </c>
      <c r="D33" s="44">
        <f>B33+C33</f>
        <v>73469488.820000008</v>
      </c>
      <c r="E33" s="44">
        <f>SUM(E34:E42)</f>
        <v>50469655.489999995</v>
      </c>
      <c r="F33" s="44">
        <f>SUM(F34:F42)</f>
        <v>50699093.949999996</v>
      </c>
      <c r="G33" s="44">
        <f>D33-E33</f>
        <v>22999833.330000013</v>
      </c>
    </row>
    <row r="34" spans="1:7" x14ac:dyDescent="0.2">
      <c r="A34" s="35" t="s">
        <v>37</v>
      </c>
      <c r="B34" s="42">
        <v>29108000.34</v>
      </c>
      <c r="C34" s="86">
        <v>3377600</v>
      </c>
      <c r="D34" s="42">
        <f t="shared" si="0"/>
        <v>32485600.34</v>
      </c>
      <c r="E34" s="87">
        <v>24044308.120000001</v>
      </c>
      <c r="F34" s="87">
        <v>24210933.170000002</v>
      </c>
      <c r="G34" s="42">
        <f t="shared" si="1"/>
        <v>8441292.2199999988</v>
      </c>
    </row>
    <row r="35" spans="1:7" x14ac:dyDescent="0.2">
      <c r="A35" s="35" t="s">
        <v>38</v>
      </c>
      <c r="B35" s="42">
        <v>0</v>
      </c>
      <c r="C35" s="86">
        <v>0</v>
      </c>
      <c r="D35" s="42">
        <f t="shared" si="0"/>
        <v>0</v>
      </c>
      <c r="E35" s="87">
        <v>0</v>
      </c>
      <c r="F35" s="87">
        <v>0</v>
      </c>
      <c r="G35" s="42">
        <f t="shared" si="1"/>
        <v>0</v>
      </c>
    </row>
    <row r="36" spans="1:7" x14ac:dyDescent="0.2">
      <c r="A36" s="35" t="s">
        <v>39</v>
      </c>
      <c r="B36" s="42">
        <v>0</v>
      </c>
      <c r="C36" s="86">
        <v>1944553.79</v>
      </c>
      <c r="D36" s="42">
        <f t="shared" si="0"/>
        <v>1944553.79</v>
      </c>
      <c r="E36" s="87">
        <v>487223.79</v>
      </c>
      <c r="F36" s="87">
        <v>487223.79</v>
      </c>
      <c r="G36" s="42">
        <f t="shared" si="1"/>
        <v>1457330</v>
      </c>
    </row>
    <row r="37" spans="1:7" x14ac:dyDescent="0.2">
      <c r="A37" s="35" t="s">
        <v>40</v>
      </c>
      <c r="B37" s="42">
        <v>7547510</v>
      </c>
      <c r="C37" s="86">
        <v>7192211.6699999999</v>
      </c>
      <c r="D37" s="42">
        <f t="shared" si="0"/>
        <v>14739721.67</v>
      </c>
      <c r="E37" s="87">
        <v>10152378.92</v>
      </c>
      <c r="F37" s="87">
        <v>10221929.48</v>
      </c>
      <c r="G37" s="42">
        <f t="shared" si="1"/>
        <v>4587342.75</v>
      </c>
    </row>
    <row r="38" spans="1:7" x14ac:dyDescent="0.2">
      <c r="A38" s="35" t="s">
        <v>41</v>
      </c>
      <c r="B38" s="42">
        <v>23901672.120000001</v>
      </c>
      <c r="C38" s="86">
        <v>397940.9</v>
      </c>
      <c r="D38" s="42">
        <f t="shared" si="0"/>
        <v>24299613.02</v>
      </c>
      <c r="E38" s="87">
        <v>15785744.66</v>
      </c>
      <c r="F38" s="87">
        <v>15779007.51</v>
      </c>
      <c r="G38" s="42">
        <f t="shared" si="1"/>
        <v>8513868.3599999994</v>
      </c>
    </row>
    <row r="39" spans="1:7" x14ac:dyDescent="0.2">
      <c r="A39" s="35" t="s">
        <v>42</v>
      </c>
      <c r="B39" s="42">
        <v>0</v>
      </c>
      <c r="C39" s="86">
        <v>0</v>
      </c>
      <c r="D39" s="42">
        <f t="shared" si="0"/>
        <v>0</v>
      </c>
      <c r="E39" s="87">
        <v>0</v>
      </c>
      <c r="F39" s="87">
        <v>0</v>
      </c>
      <c r="G39" s="42">
        <f t="shared" si="1"/>
        <v>0</v>
      </c>
    </row>
    <row r="40" spans="1:7" x14ac:dyDescent="0.2">
      <c r="A40" s="35" t="s">
        <v>43</v>
      </c>
      <c r="B40" s="42">
        <v>0</v>
      </c>
      <c r="C40" s="86">
        <v>0</v>
      </c>
      <c r="D40" s="42">
        <f t="shared" si="0"/>
        <v>0</v>
      </c>
      <c r="E40" s="87">
        <v>0</v>
      </c>
      <c r="F40" s="87">
        <v>0</v>
      </c>
      <c r="G40" s="42">
        <f t="shared" si="1"/>
        <v>0</v>
      </c>
    </row>
    <row r="41" spans="1:7" x14ac:dyDescent="0.2">
      <c r="A41" s="35" t="s">
        <v>44</v>
      </c>
      <c r="B41" s="42">
        <v>0</v>
      </c>
      <c r="C41" s="86">
        <v>0</v>
      </c>
      <c r="D41" s="42">
        <f t="shared" si="0"/>
        <v>0</v>
      </c>
      <c r="E41" s="87">
        <v>0</v>
      </c>
      <c r="F41" s="87">
        <v>0</v>
      </c>
      <c r="G41" s="42">
        <f t="shared" si="1"/>
        <v>0</v>
      </c>
    </row>
    <row r="42" spans="1:7" x14ac:dyDescent="0.2">
      <c r="A42" s="35" t="s">
        <v>45</v>
      </c>
      <c r="B42" s="42">
        <v>0</v>
      </c>
      <c r="C42" s="86">
        <v>0</v>
      </c>
      <c r="D42" s="42">
        <f t="shared" si="0"/>
        <v>0</v>
      </c>
      <c r="E42" s="87">
        <v>0</v>
      </c>
      <c r="F42" s="87">
        <v>0</v>
      </c>
      <c r="G42" s="42">
        <f t="shared" si="1"/>
        <v>0</v>
      </c>
    </row>
    <row r="43" spans="1:7" x14ac:dyDescent="0.2">
      <c r="A43" s="38" t="s">
        <v>127</v>
      </c>
      <c r="B43" s="44">
        <f>SUM(B44:B52)</f>
        <v>60655.46</v>
      </c>
      <c r="C43" s="44">
        <f>SUM(C44:C52)</f>
        <v>23745693.489999998</v>
      </c>
      <c r="D43" s="44">
        <f>B43+C43</f>
        <v>23806348.949999999</v>
      </c>
      <c r="E43" s="44">
        <f>SUM(E44:E52)</f>
        <v>5192969.7200000007</v>
      </c>
      <c r="F43" s="44">
        <f>SUM(F44:F52)</f>
        <v>5192969.7200000007</v>
      </c>
      <c r="G43" s="44">
        <f>D43-E43</f>
        <v>18613379.229999997</v>
      </c>
    </row>
    <row r="44" spans="1:7" x14ac:dyDescent="0.2">
      <c r="A44" s="35" t="s">
        <v>46</v>
      </c>
      <c r="B44" s="42">
        <v>52655.46</v>
      </c>
      <c r="C44" s="88">
        <v>1215175.75</v>
      </c>
      <c r="D44" s="42">
        <f t="shared" si="0"/>
        <v>1267831.21</v>
      </c>
      <c r="E44" s="89">
        <v>1057579.24</v>
      </c>
      <c r="F44" s="89">
        <v>1057579.24</v>
      </c>
      <c r="G44" s="42">
        <f t="shared" si="1"/>
        <v>210251.96999999997</v>
      </c>
    </row>
    <row r="45" spans="1:7" x14ac:dyDescent="0.2">
      <c r="A45" s="35" t="s">
        <v>47</v>
      </c>
      <c r="B45" s="42">
        <v>0</v>
      </c>
      <c r="C45" s="88">
        <v>1302417.75</v>
      </c>
      <c r="D45" s="42">
        <f t="shared" si="0"/>
        <v>1302417.75</v>
      </c>
      <c r="E45" s="89">
        <v>1297959.49</v>
      </c>
      <c r="F45" s="89">
        <v>1297959.49</v>
      </c>
      <c r="G45" s="42">
        <f t="shared" si="1"/>
        <v>4458.2600000000093</v>
      </c>
    </row>
    <row r="46" spans="1:7" x14ac:dyDescent="0.2">
      <c r="A46" s="35" t="s">
        <v>48</v>
      </c>
      <c r="B46" s="42">
        <v>0</v>
      </c>
      <c r="C46" s="88">
        <v>0</v>
      </c>
      <c r="D46" s="42">
        <f t="shared" si="0"/>
        <v>0</v>
      </c>
      <c r="E46" s="89">
        <v>0</v>
      </c>
      <c r="F46" s="89">
        <v>0</v>
      </c>
      <c r="G46" s="42">
        <f t="shared" si="1"/>
        <v>0</v>
      </c>
    </row>
    <row r="47" spans="1:7" x14ac:dyDescent="0.2">
      <c r="A47" s="35" t="s">
        <v>49</v>
      </c>
      <c r="B47" s="42">
        <v>0</v>
      </c>
      <c r="C47" s="88">
        <v>21079999.989999998</v>
      </c>
      <c r="D47" s="42">
        <f t="shared" si="0"/>
        <v>21079999.989999998</v>
      </c>
      <c r="E47" s="89">
        <v>2779999.99</v>
      </c>
      <c r="F47" s="89">
        <v>2779999.99</v>
      </c>
      <c r="G47" s="42">
        <f t="shared" si="1"/>
        <v>18300000</v>
      </c>
    </row>
    <row r="48" spans="1:7" x14ac:dyDescent="0.2">
      <c r="A48" s="35" t="s">
        <v>50</v>
      </c>
      <c r="B48" s="42">
        <v>0</v>
      </c>
      <c r="C48" s="88">
        <v>0</v>
      </c>
      <c r="D48" s="42">
        <f t="shared" si="0"/>
        <v>0</v>
      </c>
      <c r="E48" s="89">
        <v>0</v>
      </c>
      <c r="F48" s="89">
        <v>0</v>
      </c>
      <c r="G48" s="42">
        <f t="shared" si="1"/>
        <v>0</v>
      </c>
    </row>
    <row r="49" spans="1:7" x14ac:dyDescent="0.2">
      <c r="A49" s="35" t="s">
        <v>51</v>
      </c>
      <c r="B49" s="42">
        <v>8000</v>
      </c>
      <c r="C49" s="88">
        <v>148100</v>
      </c>
      <c r="D49" s="42">
        <f t="shared" si="0"/>
        <v>156100</v>
      </c>
      <c r="E49" s="89">
        <v>57431</v>
      </c>
      <c r="F49" s="89">
        <v>57431</v>
      </c>
      <c r="G49" s="42">
        <f t="shared" si="1"/>
        <v>98669</v>
      </c>
    </row>
    <row r="50" spans="1:7" x14ac:dyDescent="0.2">
      <c r="A50" s="35" t="s">
        <v>52</v>
      </c>
      <c r="B50" s="42">
        <v>0</v>
      </c>
      <c r="C50" s="88">
        <v>0</v>
      </c>
      <c r="D50" s="42">
        <f t="shared" si="0"/>
        <v>0</v>
      </c>
      <c r="E50" s="89">
        <v>0</v>
      </c>
      <c r="F50" s="89">
        <v>0</v>
      </c>
      <c r="G50" s="42">
        <f t="shared" si="1"/>
        <v>0</v>
      </c>
    </row>
    <row r="51" spans="1:7" x14ac:dyDescent="0.2">
      <c r="A51" s="35" t="s">
        <v>53</v>
      </c>
      <c r="B51" s="42">
        <v>0</v>
      </c>
      <c r="C51" s="88">
        <v>0</v>
      </c>
      <c r="D51" s="42">
        <f t="shared" si="0"/>
        <v>0</v>
      </c>
      <c r="E51" s="89">
        <v>0</v>
      </c>
      <c r="F51" s="89">
        <v>0</v>
      </c>
      <c r="G51" s="42">
        <f t="shared" si="1"/>
        <v>0</v>
      </c>
    </row>
    <row r="52" spans="1:7" x14ac:dyDescent="0.2">
      <c r="A52" s="35" t="s">
        <v>54</v>
      </c>
      <c r="B52" s="42">
        <v>0</v>
      </c>
      <c r="C52" s="88">
        <v>0</v>
      </c>
      <c r="D52" s="42">
        <f t="shared" si="0"/>
        <v>0</v>
      </c>
      <c r="E52" s="89">
        <v>0</v>
      </c>
      <c r="F52" s="89">
        <v>0</v>
      </c>
      <c r="G52" s="42">
        <f t="shared" si="1"/>
        <v>0</v>
      </c>
    </row>
    <row r="53" spans="1:7" x14ac:dyDescent="0.2">
      <c r="A53" s="38" t="s">
        <v>55</v>
      </c>
      <c r="B53" s="44">
        <f>SUM(B54:B56)</f>
        <v>153437022.45000002</v>
      </c>
      <c r="C53" s="44">
        <f>SUM(C54:C56)</f>
        <v>200763938.53</v>
      </c>
      <c r="D53" s="44">
        <f>B53+C53</f>
        <v>354200960.98000002</v>
      </c>
      <c r="E53" s="44">
        <f>SUM(E54:E56)</f>
        <v>75355197.659999996</v>
      </c>
      <c r="F53" s="44">
        <f>SUM(F54:F56)</f>
        <v>80126403.390000001</v>
      </c>
      <c r="G53" s="44">
        <f>D53-E53</f>
        <v>278845763.32000005</v>
      </c>
    </row>
    <row r="54" spans="1:7" x14ac:dyDescent="0.2">
      <c r="A54" s="35" t="s">
        <v>56</v>
      </c>
      <c r="B54" s="42">
        <v>117059555.65000001</v>
      </c>
      <c r="C54" s="90">
        <v>78789387.659999996</v>
      </c>
      <c r="D54" s="42">
        <f t="shared" si="0"/>
        <v>195848943.31</v>
      </c>
      <c r="E54" s="91">
        <v>54028140.280000001</v>
      </c>
      <c r="F54" s="91">
        <v>58799346.009999998</v>
      </c>
      <c r="G54" s="42">
        <f t="shared" si="1"/>
        <v>141820803.03</v>
      </c>
    </row>
    <row r="55" spans="1:7" x14ac:dyDescent="0.2">
      <c r="A55" s="35" t="s">
        <v>57</v>
      </c>
      <c r="B55" s="42">
        <v>36011156.689999998</v>
      </c>
      <c r="C55" s="90">
        <v>98759453.680000007</v>
      </c>
      <c r="D55" s="42">
        <f t="shared" si="0"/>
        <v>134770610.37</v>
      </c>
      <c r="E55" s="91">
        <v>7967057.5199999996</v>
      </c>
      <c r="F55" s="91">
        <v>7967057.5199999996</v>
      </c>
      <c r="G55" s="42">
        <f t="shared" si="1"/>
        <v>126803552.85000001</v>
      </c>
    </row>
    <row r="56" spans="1:7" x14ac:dyDescent="0.2">
      <c r="A56" s="35" t="s">
        <v>58</v>
      </c>
      <c r="B56" s="42">
        <v>366310.11</v>
      </c>
      <c r="C56" s="90">
        <v>23215097.190000001</v>
      </c>
      <c r="D56" s="42">
        <f t="shared" si="0"/>
        <v>23581407.300000001</v>
      </c>
      <c r="E56" s="91">
        <v>13359999.859999999</v>
      </c>
      <c r="F56" s="91">
        <v>13359999.859999999</v>
      </c>
      <c r="G56" s="42">
        <f t="shared" si="1"/>
        <v>10221407.440000001</v>
      </c>
    </row>
    <row r="57" spans="1:7" x14ac:dyDescent="0.2">
      <c r="A57" s="38" t="s">
        <v>123</v>
      </c>
      <c r="B57" s="44">
        <f>SUM(B58:B64)</f>
        <v>31304633.640000001</v>
      </c>
      <c r="C57" s="44">
        <f>SUM(C58:C64)</f>
        <v>17188287.91</v>
      </c>
      <c r="D57" s="44">
        <f>B57+C57</f>
        <v>48492921.549999997</v>
      </c>
      <c r="E57" s="44">
        <f>SUM(E58:E64)</f>
        <v>0</v>
      </c>
      <c r="F57" s="44">
        <f>SUM(F58:F64)</f>
        <v>0</v>
      </c>
      <c r="G57" s="44">
        <f>D57-E57</f>
        <v>48492921.549999997</v>
      </c>
    </row>
    <row r="58" spans="1:7" x14ac:dyDescent="0.2">
      <c r="A58" s="35" t="s">
        <v>59</v>
      </c>
      <c r="B58" s="42">
        <v>0</v>
      </c>
      <c r="C58" s="42">
        <v>0</v>
      </c>
      <c r="D58" s="42">
        <f t="shared" si="0"/>
        <v>0</v>
      </c>
      <c r="E58" s="42">
        <v>0</v>
      </c>
      <c r="F58" s="42">
        <v>0</v>
      </c>
      <c r="G58" s="42">
        <f t="shared" si="1"/>
        <v>0</v>
      </c>
    </row>
    <row r="59" spans="1:7" x14ac:dyDescent="0.2">
      <c r="A59" s="35" t="s">
        <v>60</v>
      </c>
      <c r="B59" s="42">
        <v>0</v>
      </c>
      <c r="C59" s="42">
        <v>0</v>
      </c>
      <c r="D59" s="42">
        <f t="shared" si="0"/>
        <v>0</v>
      </c>
      <c r="E59" s="42">
        <v>0</v>
      </c>
      <c r="F59" s="42">
        <v>0</v>
      </c>
      <c r="G59" s="42">
        <f t="shared" si="1"/>
        <v>0</v>
      </c>
    </row>
    <row r="60" spans="1:7" x14ac:dyDescent="0.2">
      <c r="A60" s="35" t="s">
        <v>61</v>
      </c>
      <c r="B60" s="42">
        <v>0</v>
      </c>
      <c r="C60" s="42">
        <v>0</v>
      </c>
      <c r="D60" s="42">
        <f t="shared" si="0"/>
        <v>0</v>
      </c>
      <c r="E60" s="42">
        <v>0</v>
      </c>
      <c r="F60" s="42">
        <v>0</v>
      </c>
      <c r="G60" s="42">
        <f t="shared" si="1"/>
        <v>0</v>
      </c>
    </row>
    <row r="61" spans="1:7" x14ac:dyDescent="0.2">
      <c r="A61" s="35" t="s">
        <v>62</v>
      </c>
      <c r="B61" s="42">
        <v>0</v>
      </c>
      <c r="C61" s="42">
        <v>0</v>
      </c>
      <c r="D61" s="42">
        <f t="shared" si="0"/>
        <v>0</v>
      </c>
      <c r="E61" s="42">
        <v>0</v>
      </c>
      <c r="F61" s="42">
        <v>0</v>
      </c>
      <c r="G61" s="42">
        <f t="shared" si="1"/>
        <v>0</v>
      </c>
    </row>
    <row r="62" spans="1:7" x14ac:dyDescent="0.2">
      <c r="A62" s="35" t="s">
        <v>63</v>
      </c>
      <c r="B62" s="42">
        <v>0</v>
      </c>
      <c r="C62" s="42">
        <v>0</v>
      </c>
      <c r="D62" s="42">
        <f t="shared" si="0"/>
        <v>0</v>
      </c>
      <c r="E62" s="42">
        <v>0</v>
      </c>
      <c r="F62" s="42">
        <v>0</v>
      </c>
      <c r="G62" s="42">
        <f t="shared" si="1"/>
        <v>0</v>
      </c>
    </row>
    <row r="63" spans="1:7" x14ac:dyDescent="0.2">
      <c r="A63" s="35" t="s">
        <v>64</v>
      </c>
      <c r="B63" s="42">
        <v>0</v>
      </c>
      <c r="C63" s="42">
        <v>0</v>
      </c>
      <c r="D63" s="42">
        <f t="shared" si="0"/>
        <v>0</v>
      </c>
      <c r="E63" s="42">
        <v>0</v>
      </c>
      <c r="F63" s="42">
        <v>0</v>
      </c>
      <c r="G63" s="42">
        <f t="shared" si="1"/>
        <v>0</v>
      </c>
    </row>
    <row r="64" spans="1:7" x14ac:dyDescent="0.2">
      <c r="A64" s="35" t="s">
        <v>65</v>
      </c>
      <c r="B64" s="42">
        <v>31304633.640000001</v>
      </c>
      <c r="C64" s="92">
        <v>17188287.91</v>
      </c>
      <c r="D64" s="42">
        <f t="shared" si="0"/>
        <v>48492921.549999997</v>
      </c>
      <c r="E64" s="42">
        <v>0</v>
      </c>
      <c r="F64" s="42">
        <v>0</v>
      </c>
      <c r="G64" s="42">
        <f t="shared" si="1"/>
        <v>48492921.549999997</v>
      </c>
    </row>
    <row r="65" spans="1:7" x14ac:dyDescent="0.2">
      <c r="A65" s="38" t="s">
        <v>124</v>
      </c>
      <c r="B65" s="44">
        <f>SUM(B66:B68)</f>
        <v>400000</v>
      </c>
      <c r="C65" s="44">
        <f>SUM(C66:C68)</f>
        <v>6689363.5099999998</v>
      </c>
      <c r="D65" s="44">
        <f>B65+C65</f>
        <v>7089363.5099999998</v>
      </c>
      <c r="E65" s="44">
        <f>SUM(E66:E68)</f>
        <v>3335727.37</v>
      </c>
      <c r="F65" s="44">
        <f>SUM(F66:F68)</f>
        <v>3335727.37</v>
      </c>
      <c r="G65" s="44">
        <f>D65-E65</f>
        <v>3753636.1399999997</v>
      </c>
    </row>
    <row r="66" spans="1:7" x14ac:dyDescent="0.2">
      <c r="A66" s="35" t="s">
        <v>66</v>
      </c>
      <c r="B66" s="42">
        <v>0</v>
      </c>
      <c r="C66" s="42">
        <v>0</v>
      </c>
      <c r="D66" s="42">
        <f t="shared" si="0"/>
        <v>0</v>
      </c>
      <c r="E66" s="42">
        <v>0</v>
      </c>
      <c r="F66" s="42">
        <v>0</v>
      </c>
      <c r="G66" s="42">
        <f t="shared" si="1"/>
        <v>0</v>
      </c>
    </row>
    <row r="67" spans="1:7" x14ac:dyDescent="0.2">
      <c r="A67" s="35" t="s">
        <v>67</v>
      </c>
      <c r="B67" s="42">
        <v>0</v>
      </c>
      <c r="C67" s="42">
        <v>0</v>
      </c>
      <c r="D67" s="42">
        <f t="shared" si="0"/>
        <v>0</v>
      </c>
      <c r="E67" s="42">
        <v>0</v>
      </c>
      <c r="F67" s="42">
        <v>0</v>
      </c>
      <c r="G67" s="42">
        <f t="shared" si="1"/>
        <v>0</v>
      </c>
    </row>
    <row r="68" spans="1:7" x14ac:dyDescent="0.2">
      <c r="A68" s="35" t="s">
        <v>68</v>
      </c>
      <c r="B68" s="42">
        <v>400000</v>
      </c>
      <c r="C68" s="93">
        <v>6689363.5099999998</v>
      </c>
      <c r="D68" s="42">
        <f t="shared" si="0"/>
        <v>7089363.5099999998</v>
      </c>
      <c r="E68" s="94">
        <v>3335727.37</v>
      </c>
      <c r="F68" s="94">
        <v>3335727.37</v>
      </c>
      <c r="G68" s="42">
        <f t="shared" si="1"/>
        <v>3753636.1399999997</v>
      </c>
    </row>
    <row r="69" spans="1:7" x14ac:dyDescent="0.2">
      <c r="A69" s="38" t="s">
        <v>69</v>
      </c>
      <c r="B69" s="44">
        <f>SUM(B70:B76)</f>
        <v>30167817.740000002</v>
      </c>
      <c r="C69" s="44">
        <f>SUM(C70:C76)</f>
        <v>0</v>
      </c>
      <c r="D69" s="44">
        <f>B69+C69</f>
        <v>30167817.740000002</v>
      </c>
      <c r="E69" s="44">
        <f>SUM(E70:E76)</f>
        <v>23016832.490000002</v>
      </c>
      <c r="F69" s="44">
        <f>SUM(F70:F76)</f>
        <v>23016832.490000002</v>
      </c>
      <c r="G69" s="44">
        <f>D69-E69</f>
        <v>7150985.25</v>
      </c>
    </row>
    <row r="70" spans="1:7" x14ac:dyDescent="0.2">
      <c r="A70" s="35" t="s">
        <v>70</v>
      </c>
      <c r="B70" s="42">
        <v>27333336</v>
      </c>
      <c r="C70" s="42">
        <v>0</v>
      </c>
      <c r="D70" s="42">
        <f t="shared" si="0"/>
        <v>27333336</v>
      </c>
      <c r="E70" s="95">
        <v>20500002</v>
      </c>
      <c r="F70" s="95">
        <v>20500002</v>
      </c>
      <c r="G70" s="42">
        <f t="shared" si="1"/>
        <v>6833334</v>
      </c>
    </row>
    <row r="71" spans="1:7" x14ac:dyDescent="0.2">
      <c r="A71" s="35" t="s">
        <v>71</v>
      </c>
      <c r="B71" s="42">
        <v>2834481.74</v>
      </c>
      <c r="C71" s="42">
        <v>0</v>
      </c>
      <c r="D71" s="42">
        <f t="shared" si="0"/>
        <v>2834481.74</v>
      </c>
      <c r="E71" s="95">
        <v>2516830.4900000002</v>
      </c>
      <c r="F71" s="95">
        <v>2516830.4900000002</v>
      </c>
      <c r="G71" s="42">
        <f t="shared" si="1"/>
        <v>317651.25</v>
      </c>
    </row>
    <row r="72" spans="1:7" x14ac:dyDescent="0.2">
      <c r="A72" s="35" t="s">
        <v>72</v>
      </c>
      <c r="B72" s="42">
        <v>0</v>
      </c>
      <c r="C72" s="42">
        <v>0</v>
      </c>
      <c r="D72" s="42">
        <f t="shared" ref="D72:D75" si="2">B72+C72</f>
        <v>0</v>
      </c>
      <c r="E72" s="42">
        <v>0</v>
      </c>
      <c r="F72" s="42">
        <v>0</v>
      </c>
      <c r="G72" s="42">
        <f t="shared" ref="G72:G75" si="3">D72-E72</f>
        <v>0</v>
      </c>
    </row>
    <row r="73" spans="1:7" x14ac:dyDescent="0.2">
      <c r="A73" s="35" t="s">
        <v>73</v>
      </c>
      <c r="B73" s="42">
        <v>0</v>
      </c>
      <c r="C73" s="42">
        <v>0</v>
      </c>
      <c r="D73" s="42">
        <f t="shared" si="2"/>
        <v>0</v>
      </c>
      <c r="E73" s="42">
        <v>0</v>
      </c>
      <c r="F73" s="42">
        <v>0</v>
      </c>
      <c r="G73" s="42">
        <f t="shared" si="3"/>
        <v>0</v>
      </c>
    </row>
    <row r="74" spans="1:7" x14ac:dyDescent="0.2">
      <c r="A74" s="35" t="s">
        <v>74</v>
      </c>
      <c r="B74" s="42">
        <v>0</v>
      </c>
      <c r="C74" s="42">
        <v>0</v>
      </c>
      <c r="D74" s="42">
        <f t="shared" si="2"/>
        <v>0</v>
      </c>
      <c r="E74" s="42">
        <v>0</v>
      </c>
      <c r="F74" s="42">
        <v>0</v>
      </c>
      <c r="G74" s="42">
        <f t="shared" si="3"/>
        <v>0</v>
      </c>
    </row>
    <row r="75" spans="1:7" x14ac:dyDescent="0.2">
      <c r="A75" s="35" t="s">
        <v>75</v>
      </c>
      <c r="B75" s="42">
        <v>0</v>
      </c>
      <c r="C75" s="42">
        <v>0</v>
      </c>
      <c r="D75" s="42">
        <f t="shared" si="2"/>
        <v>0</v>
      </c>
      <c r="E75" s="42">
        <v>0</v>
      </c>
      <c r="F75" s="42">
        <v>0</v>
      </c>
      <c r="G75" s="42">
        <f t="shared" si="3"/>
        <v>0</v>
      </c>
    </row>
    <row r="76" spans="1:7" x14ac:dyDescent="0.2">
      <c r="A76" s="36" t="s">
        <v>76</v>
      </c>
      <c r="B76" s="45">
        <v>0</v>
      </c>
      <c r="C76" s="45">
        <v>0</v>
      </c>
      <c r="D76" s="45">
        <f>B76+C76</f>
        <v>0</v>
      </c>
      <c r="E76" s="45">
        <v>0</v>
      </c>
      <c r="F76" s="45">
        <v>0</v>
      </c>
      <c r="G76" s="45">
        <f>D76-E76</f>
        <v>0</v>
      </c>
    </row>
    <row r="77" spans="1:7" x14ac:dyDescent="0.2">
      <c r="A77" s="37" t="s">
        <v>77</v>
      </c>
      <c r="B77" s="46">
        <f>B5+B13+B23+B33+B43+B53+B57+B65+B69</f>
        <v>565352038.80999994</v>
      </c>
      <c r="C77" s="46">
        <f t="shared" ref="B77:G77" si="4">C5+C13+C23+C33+C43+C53+C57+C65+C69</f>
        <v>389994880.72000003</v>
      </c>
      <c r="D77" s="46">
        <f t="shared" si="4"/>
        <v>955346919.52999997</v>
      </c>
      <c r="E77" s="46">
        <f t="shared" si="4"/>
        <v>424541366.11000001</v>
      </c>
      <c r="F77" s="46">
        <f t="shared" si="4"/>
        <v>429263096.47000003</v>
      </c>
      <c r="G77" s="46">
        <f t="shared" si="4"/>
        <v>530805553.42000002</v>
      </c>
    </row>
    <row r="79" spans="1:7" x14ac:dyDescent="0.2">
      <c r="A79" s="47" t="s">
        <v>128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G16" sqref="G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120" t="s">
        <v>175</v>
      </c>
      <c r="B1" s="118"/>
      <c r="C1" s="118"/>
      <c r="D1" s="118"/>
      <c r="E1" s="118"/>
      <c r="F1" s="118"/>
      <c r="G1" s="119"/>
    </row>
    <row r="2" spans="1:7" x14ac:dyDescent="0.2">
      <c r="A2" s="21"/>
      <c r="B2" s="24" t="s">
        <v>0</v>
      </c>
      <c r="C2" s="25"/>
      <c r="D2" s="25"/>
      <c r="E2" s="25"/>
      <c r="F2" s="26"/>
      <c r="G2" s="116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17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2"/>
      <c r="B5" s="7"/>
      <c r="C5" s="7"/>
      <c r="D5" s="7"/>
      <c r="E5" s="7"/>
      <c r="F5" s="7"/>
      <c r="G5" s="7"/>
    </row>
    <row r="6" spans="1:7" x14ac:dyDescent="0.2">
      <c r="A6" s="32" t="s">
        <v>78</v>
      </c>
      <c r="B6" s="48">
        <v>360219352.77999997</v>
      </c>
      <c r="C6" s="96">
        <v>156453390.5</v>
      </c>
      <c r="D6" s="48">
        <f>B6+C6</f>
        <v>516672743.27999997</v>
      </c>
      <c r="E6" s="99">
        <v>303884500.91000003</v>
      </c>
      <c r="F6" s="99">
        <v>303841762.69</v>
      </c>
      <c r="G6" s="48">
        <f>D6-E6</f>
        <v>212788242.36999995</v>
      </c>
    </row>
    <row r="7" spans="1:7" x14ac:dyDescent="0.2">
      <c r="A7" s="32"/>
      <c r="B7" s="8"/>
      <c r="C7" s="8"/>
      <c r="D7" s="8"/>
      <c r="E7" s="8"/>
      <c r="F7" s="8"/>
      <c r="G7" s="8"/>
    </row>
    <row r="8" spans="1:7" x14ac:dyDescent="0.2">
      <c r="A8" s="32" t="s">
        <v>79</v>
      </c>
      <c r="B8" s="49">
        <v>153897677.91</v>
      </c>
      <c r="C8" s="97">
        <v>233143549.31999999</v>
      </c>
      <c r="D8" s="53">
        <f>B8+C8</f>
        <v>387041227.23000002</v>
      </c>
      <c r="E8" s="100">
        <v>84371118.540000007</v>
      </c>
      <c r="F8" s="100">
        <v>89142324.269999996</v>
      </c>
      <c r="G8" s="53">
        <f>D8-E8</f>
        <v>302670108.69</v>
      </c>
    </row>
    <row r="9" spans="1:7" x14ac:dyDescent="0.2">
      <c r="A9" s="32"/>
      <c r="B9" s="8"/>
      <c r="C9" s="8"/>
      <c r="D9" s="8"/>
      <c r="E9" s="8"/>
      <c r="F9" s="8"/>
      <c r="G9" s="8"/>
    </row>
    <row r="10" spans="1:7" x14ac:dyDescent="0.2">
      <c r="A10" s="32" t="s">
        <v>80</v>
      </c>
      <c r="B10" s="50">
        <v>27333336</v>
      </c>
      <c r="C10" s="50">
        <v>0</v>
      </c>
      <c r="D10" s="53">
        <f>B10+C10</f>
        <v>27333336</v>
      </c>
      <c r="E10" s="101">
        <v>20500002</v>
      </c>
      <c r="F10" s="101">
        <v>20500002</v>
      </c>
      <c r="G10" s="53">
        <f>D10-E10</f>
        <v>6833334</v>
      </c>
    </row>
    <row r="11" spans="1:7" x14ac:dyDescent="0.2">
      <c r="A11" s="32"/>
      <c r="B11" s="8"/>
      <c r="C11" s="8"/>
      <c r="D11" s="8"/>
      <c r="E11" s="8"/>
      <c r="F11" s="8"/>
      <c r="G11" s="8"/>
    </row>
    <row r="12" spans="1:7" x14ac:dyDescent="0.2">
      <c r="A12" s="32" t="s">
        <v>41</v>
      </c>
      <c r="B12" s="51">
        <v>23901672.120000001</v>
      </c>
      <c r="C12" s="98">
        <v>397940.9</v>
      </c>
      <c r="D12" s="53">
        <f>B12+C12</f>
        <v>24299613.02</v>
      </c>
      <c r="E12" s="102">
        <v>15785744.66</v>
      </c>
      <c r="F12" s="102">
        <v>15779007.51</v>
      </c>
      <c r="G12" s="53">
        <f>D12-E12</f>
        <v>8513868.3599999994</v>
      </c>
    </row>
    <row r="13" spans="1:7" x14ac:dyDescent="0.2">
      <c r="A13" s="32"/>
      <c r="B13" s="8"/>
      <c r="C13" s="8"/>
      <c r="D13" s="8"/>
      <c r="E13" s="8"/>
      <c r="F13" s="8"/>
      <c r="G13" s="8"/>
    </row>
    <row r="14" spans="1:7" x14ac:dyDescent="0.2">
      <c r="A14" s="32" t="s">
        <v>66</v>
      </c>
      <c r="B14" s="51">
        <v>0</v>
      </c>
      <c r="C14" s="51">
        <v>0</v>
      </c>
      <c r="D14" s="53">
        <f>B14+C14</f>
        <v>0</v>
      </c>
      <c r="E14" s="51">
        <v>0</v>
      </c>
      <c r="F14" s="51">
        <v>0</v>
      </c>
      <c r="G14" s="53">
        <f>D14-E14</f>
        <v>0</v>
      </c>
    </row>
    <row r="15" spans="1:7" x14ac:dyDescent="0.2">
      <c r="A15" s="33"/>
      <c r="B15" s="9"/>
      <c r="C15" s="9"/>
      <c r="D15" s="9"/>
      <c r="E15" s="9"/>
      <c r="F15" s="9"/>
      <c r="G15" s="9"/>
    </row>
    <row r="16" spans="1:7" x14ac:dyDescent="0.2">
      <c r="A16" s="34" t="s">
        <v>77</v>
      </c>
      <c r="B16" s="52">
        <f>SUM(B6+B8+B10+B12+B14)</f>
        <v>565352038.80999994</v>
      </c>
      <c r="C16" s="52">
        <f t="shared" ref="B16:G16" si="0">SUM(C6+C8+C10+C12+C14)</f>
        <v>389994880.71999997</v>
      </c>
      <c r="D16" s="52">
        <f t="shared" si="0"/>
        <v>955346919.52999997</v>
      </c>
      <c r="E16" s="52">
        <f t="shared" si="0"/>
        <v>424541366.11000007</v>
      </c>
      <c r="F16" s="52">
        <f t="shared" si="0"/>
        <v>429263096.46999997</v>
      </c>
      <c r="G16" s="52">
        <f t="shared" si="0"/>
        <v>530805553.41999996</v>
      </c>
    </row>
    <row r="18" spans="1:1" x14ac:dyDescent="0.2">
      <c r="A18" s="54" t="s">
        <v>128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120" t="s">
        <v>176</v>
      </c>
      <c r="B1" s="118"/>
      <c r="C1" s="118"/>
      <c r="D1" s="118"/>
      <c r="E1" s="118"/>
      <c r="F1" s="118"/>
      <c r="G1" s="119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21"/>
      <c r="B3" s="24" t="s">
        <v>0</v>
      </c>
      <c r="C3" s="25"/>
      <c r="D3" s="25"/>
      <c r="E3" s="25"/>
      <c r="F3" s="26"/>
      <c r="G3" s="116" t="s">
        <v>7</v>
      </c>
    </row>
    <row r="4" spans="1:7" ht="24.95" customHeight="1" x14ac:dyDescent="0.2">
      <c r="A4" s="2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117"/>
    </row>
    <row r="5" spans="1:7" x14ac:dyDescent="0.2">
      <c r="A5" s="23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0"/>
      <c r="B6" s="16"/>
      <c r="C6" s="16"/>
      <c r="D6" s="16"/>
      <c r="E6" s="16"/>
      <c r="F6" s="16"/>
      <c r="G6" s="16"/>
    </row>
    <row r="7" spans="1:7" s="55" customFormat="1" x14ac:dyDescent="0.2">
      <c r="A7" s="57" t="s">
        <v>129</v>
      </c>
      <c r="B7" s="58">
        <v>12219933.43</v>
      </c>
      <c r="C7" s="103">
        <v>201345.51</v>
      </c>
      <c r="D7" s="79">
        <f>B7+C7</f>
        <v>12421278.939999999</v>
      </c>
      <c r="E7" s="104">
        <v>8132067.0599999996</v>
      </c>
      <c r="F7" s="104">
        <v>8130158.8799999999</v>
      </c>
      <c r="G7" s="58">
        <f>D7-E7</f>
        <v>4289211.88</v>
      </c>
    </row>
    <row r="8" spans="1:7" s="55" customFormat="1" x14ac:dyDescent="0.2">
      <c r="A8" s="57" t="s">
        <v>130</v>
      </c>
      <c r="B8" s="58">
        <v>5172022.16</v>
      </c>
      <c r="C8" s="103">
        <v>4586853.09</v>
      </c>
      <c r="D8" s="58">
        <f>B8+C8</f>
        <v>9758875.25</v>
      </c>
      <c r="E8" s="104">
        <v>6081750.6799999997</v>
      </c>
      <c r="F8" s="104">
        <v>6078304.5300000003</v>
      </c>
      <c r="G8" s="58">
        <f>D8-E8</f>
        <v>3677124.5700000003</v>
      </c>
    </row>
    <row r="9" spans="1:7" s="55" customFormat="1" x14ac:dyDescent="0.2">
      <c r="A9" s="57" t="s">
        <v>131</v>
      </c>
      <c r="B9" s="58">
        <v>1428757.51</v>
      </c>
      <c r="C9" s="103">
        <v>135679.32999999999</v>
      </c>
      <c r="D9" s="58">
        <f t="shared" ref="D9:D51" si="0">B9+C9</f>
        <v>1564436.84</v>
      </c>
      <c r="E9" s="104">
        <v>1067539.43</v>
      </c>
      <c r="F9" s="104">
        <v>1067198.3899999999</v>
      </c>
      <c r="G9" s="58">
        <f t="shared" ref="G9:G51" si="1">D9-E9</f>
        <v>496897.41000000015</v>
      </c>
    </row>
    <row r="10" spans="1:7" s="55" customFormat="1" x14ac:dyDescent="0.2">
      <c r="A10" s="57" t="s">
        <v>132</v>
      </c>
      <c r="B10" s="58">
        <v>13257579.49</v>
      </c>
      <c r="C10" s="103">
        <v>36866368.189999998</v>
      </c>
      <c r="D10" s="58">
        <f t="shared" si="0"/>
        <v>50123947.68</v>
      </c>
      <c r="E10" s="104">
        <v>42432843.270000003</v>
      </c>
      <c r="F10" s="104">
        <v>42416632.049999997</v>
      </c>
      <c r="G10" s="58">
        <f t="shared" si="1"/>
        <v>7691104.4099999964</v>
      </c>
    </row>
    <row r="11" spans="1:7" s="55" customFormat="1" x14ac:dyDescent="0.2">
      <c r="A11" s="57" t="s">
        <v>133</v>
      </c>
      <c r="B11" s="58">
        <v>1682888.68</v>
      </c>
      <c r="C11" s="103">
        <v>275491.49</v>
      </c>
      <c r="D11" s="58">
        <f t="shared" si="0"/>
        <v>1958380.17</v>
      </c>
      <c r="E11" s="104">
        <v>1328811.03</v>
      </c>
      <c r="F11" s="104">
        <v>1328744.31</v>
      </c>
      <c r="G11" s="58">
        <f t="shared" si="1"/>
        <v>629569.1399999999</v>
      </c>
    </row>
    <row r="12" spans="1:7" s="55" customFormat="1" x14ac:dyDescent="0.2">
      <c r="A12" s="57" t="s">
        <v>134</v>
      </c>
      <c r="B12" s="58">
        <v>4778939.8099999996</v>
      </c>
      <c r="C12" s="103">
        <v>3058723.44</v>
      </c>
      <c r="D12" s="58">
        <f t="shared" si="0"/>
        <v>7837663.25</v>
      </c>
      <c r="E12" s="104">
        <v>4900823.1500000004</v>
      </c>
      <c r="F12" s="104">
        <v>4896836.46</v>
      </c>
      <c r="G12" s="58">
        <f t="shared" si="1"/>
        <v>2936840.0999999996</v>
      </c>
    </row>
    <row r="13" spans="1:7" s="55" customFormat="1" x14ac:dyDescent="0.2">
      <c r="A13" s="57" t="s">
        <v>135</v>
      </c>
      <c r="B13" s="58">
        <v>2293515.96</v>
      </c>
      <c r="C13" s="103">
        <v>509424.32</v>
      </c>
      <c r="D13" s="58">
        <f t="shared" si="0"/>
        <v>2802940.28</v>
      </c>
      <c r="E13" s="104">
        <v>1862981.89</v>
      </c>
      <c r="F13" s="104">
        <v>1897287.59</v>
      </c>
      <c r="G13" s="58">
        <f t="shared" si="1"/>
        <v>939958.3899999999</v>
      </c>
    </row>
    <row r="14" spans="1:7" s="55" customFormat="1" x14ac:dyDescent="0.2">
      <c r="A14" s="57" t="s">
        <v>136</v>
      </c>
      <c r="B14" s="58">
        <v>4696790.5599999996</v>
      </c>
      <c r="C14" s="103">
        <v>333249.34999999998</v>
      </c>
      <c r="D14" s="58">
        <f t="shared" si="0"/>
        <v>5030039.9099999992</v>
      </c>
      <c r="E14" s="104">
        <v>2608569.9</v>
      </c>
      <c r="F14" s="104">
        <v>2605830.92</v>
      </c>
      <c r="G14" s="58">
        <f t="shared" si="1"/>
        <v>2421470.0099999993</v>
      </c>
    </row>
    <row r="15" spans="1:7" s="55" customFormat="1" x14ac:dyDescent="0.2">
      <c r="A15" s="57" t="s">
        <v>137</v>
      </c>
      <c r="B15" s="58">
        <v>2350418.52</v>
      </c>
      <c r="C15" s="103">
        <v>564173.26</v>
      </c>
      <c r="D15" s="58">
        <f t="shared" si="0"/>
        <v>2914591.7800000003</v>
      </c>
      <c r="E15" s="104">
        <v>1630969.42</v>
      </c>
      <c r="F15" s="104">
        <v>1630695.67</v>
      </c>
      <c r="G15" s="58">
        <f t="shared" si="1"/>
        <v>1283622.3600000003</v>
      </c>
    </row>
    <row r="16" spans="1:7" s="55" customFormat="1" x14ac:dyDescent="0.2">
      <c r="A16" s="57" t="s">
        <v>138</v>
      </c>
      <c r="B16" s="58">
        <v>1380420.12</v>
      </c>
      <c r="C16" s="103">
        <v>4282.3999999999996</v>
      </c>
      <c r="D16" s="58">
        <f t="shared" si="0"/>
        <v>1384702.52</v>
      </c>
      <c r="E16" s="104">
        <v>834715.32</v>
      </c>
      <c r="F16" s="104">
        <v>834557.43999999994</v>
      </c>
      <c r="G16" s="58">
        <f t="shared" si="1"/>
        <v>549987.20000000007</v>
      </c>
    </row>
    <row r="17" spans="1:7" s="55" customFormat="1" x14ac:dyDescent="0.2">
      <c r="A17" s="57" t="s">
        <v>139</v>
      </c>
      <c r="B17" s="58">
        <v>5381686.2300000004</v>
      </c>
      <c r="C17" s="103">
        <v>3008953.7</v>
      </c>
      <c r="D17" s="58">
        <f t="shared" si="0"/>
        <v>8390639.9299999997</v>
      </c>
      <c r="E17" s="104">
        <v>3929881.06</v>
      </c>
      <c r="F17" s="104">
        <v>3928724.25</v>
      </c>
      <c r="G17" s="58">
        <f t="shared" si="1"/>
        <v>4460758.8699999992</v>
      </c>
    </row>
    <row r="18" spans="1:7" s="55" customFormat="1" x14ac:dyDescent="0.2">
      <c r="A18" s="57" t="s">
        <v>140</v>
      </c>
      <c r="B18" s="58">
        <v>562160.77</v>
      </c>
      <c r="C18" s="103">
        <v>31363.74</v>
      </c>
      <c r="D18" s="58">
        <f t="shared" si="0"/>
        <v>593524.51</v>
      </c>
      <c r="E18" s="104">
        <v>402868.7</v>
      </c>
      <c r="F18" s="104">
        <v>402664.61</v>
      </c>
      <c r="G18" s="58">
        <f t="shared" si="1"/>
        <v>190655.81</v>
      </c>
    </row>
    <row r="19" spans="1:7" s="55" customFormat="1" x14ac:dyDescent="0.2">
      <c r="A19" s="57" t="s">
        <v>141</v>
      </c>
      <c r="B19" s="58">
        <v>3321268.46</v>
      </c>
      <c r="C19" s="103">
        <v>4490720.2699999996</v>
      </c>
      <c r="D19" s="58">
        <f t="shared" si="0"/>
        <v>7811988.7299999995</v>
      </c>
      <c r="E19" s="104">
        <v>5055216.34</v>
      </c>
      <c r="F19" s="104">
        <v>5050942.84</v>
      </c>
      <c r="G19" s="58">
        <f t="shared" si="1"/>
        <v>2756772.3899999997</v>
      </c>
    </row>
    <row r="20" spans="1:7" s="55" customFormat="1" x14ac:dyDescent="0.2">
      <c r="A20" s="57" t="s">
        <v>142</v>
      </c>
      <c r="B20" s="58">
        <v>2989981.64</v>
      </c>
      <c r="C20" s="103">
        <v>-2989981.64</v>
      </c>
      <c r="D20" s="58">
        <f t="shared" si="0"/>
        <v>0</v>
      </c>
      <c r="E20" s="104">
        <v>0</v>
      </c>
      <c r="F20" s="104">
        <v>0</v>
      </c>
      <c r="G20" s="58">
        <f t="shared" si="1"/>
        <v>0</v>
      </c>
    </row>
    <row r="21" spans="1:7" s="55" customFormat="1" x14ac:dyDescent="0.2">
      <c r="A21" s="57" t="s">
        <v>143</v>
      </c>
      <c r="B21" s="58">
        <v>3014824.98</v>
      </c>
      <c r="C21" s="103">
        <v>19556881.43</v>
      </c>
      <c r="D21" s="58">
        <f t="shared" si="0"/>
        <v>22571706.41</v>
      </c>
      <c r="E21" s="104">
        <v>14657532.779999999</v>
      </c>
      <c r="F21" s="104">
        <v>14656277.529999999</v>
      </c>
      <c r="G21" s="58">
        <f t="shared" si="1"/>
        <v>7914173.6300000008</v>
      </c>
    </row>
    <row r="22" spans="1:7" s="56" customFormat="1" x14ac:dyDescent="0.2">
      <c r="A22" s="57" t="s">
        <v>144</v>
      </c>
      <c r="B22" s="58">
        <v>33158571.789999999</v>
      </c>
      <c r="C22" s="103">
        <v>334294.68</v>
      </c>
      <c r="D22" s="58">
        <f t="shared" si="0"/>
        <v>33492866.469999999</v>
      </c>
      <c r="E22" s="104">
        <v>25301098.390000001</v>
      </c>
      <c r="F22" s="104">
        <v>25293425.289999999</v>
      </c>
      <c r="G22" s="58">
        <f t="shared" si="1"/>
        <v>8191768.0799999982</v>
      </c>
    </row>
    <row r="23" spans="1:7" s="55" customFormat="1" x14ac:dyDescent="0.2">
      <c r="A23" s="57" t="s">
        <v>145</v>
      </c>
      <c r="B23" s="58">
        <v>5888548.3499999996</v>
      </c>
      <c r="C23" s="103">
        <v>608020.49</v>
      </c>
      <c r="D23" s="58">
        <f t="shared" si="0"/>
        <v>6496568.8399999999</v>
      </c>
      <c r="E23" s="104">
        <v>4246692.07</v>
      </c>
      <c r="F23" s="104">
        <v>4243081.76</v>
      </c>
      <c r="G23" s="58">
        <f t="shared" si="1"/>
        <v>2249876.7699999996</v>
      </c>
    </row>
    <row r="24" spans="1:7" s="55" customFormat="1" x14ac:dyDescent="0.2">
      <c r="A24" s="57" t="s">
        <v>146</v>
      </c>
      <c r="B24" s="58">
        <v>2476421.7400000002</v>
      </c>
      <c r="C24" s="103">
        <v>169573.32</v>
      </c>
      <c r="D24" s="58">
        <f t="shared" si="0"/>
        <v>2645995.06</v>
      </c>
      <c r="E24" s="104">
        <v>1505345.54</v>
      </c>
      <c r="F24" s="104">
        <v>1504408.12</v>
      </c>
      <c r="G24" s="58">
        <f t="shared" si="1"/>
        <v>1140649.52</v>
      </c>
    </row>
    <row r="25" spans="1:7" s="55" customFormat="1" x14ac:dyDescent="0.2">
      <c r="A25" s="57" t="s">
        <v>147</v>
      </c>
      <c r="B25" s="58">
        <v>25644689.109999999</v>
      </c>
      <c r="C25" s="103">
        <v>671595.37</v>
      </c>
      <c r="D25" s="58">
        <f t="shared" si="0"/>
        <v>26316284.48</v>
      </c>
      <c r="E25" s="104">
        <v>17041612.829999998</v>
      </c>
      <c r="F25" s="104">
        <v>17034595.879999999</v>
      </c>
      <c r="G25" s="58">
        <f t="shared" si="1"/>
        <v>9274671.6500000022</v>
      </c>
    </row>
    <row r="26" spans="1:7" s="55" customFormat="1" x14ac:dyDescent="0.2">
      <c r="A26" s="57" t="s">
        <v>148</v>
      </c>
      <c r="B26" s="58">
        <v>4802268.57</v>
      </c>
      <c r="C26" s="103">
        <v>30000</v>
      </c>
      <c r="D26" s="58">
        <f t="shared" si="0"/>
        <v>4832268.57</v>
      </c>
      <c r="E26" s="104">
        <v>3026168.26</v>
      </c>
      <c r="F26" s="104">
        <v>3045024.42</v>
      </c>
      <c r="G26" s="58">
        <f t="shared" si="1"/>
        <v>1806100.3100000005</v>
      </c>
    </row>
    <row r="27" spans="1:7" s="55" customFormat="1" x14ac:dyDescent="0.2">
      <c r="A27" s="57" t="s">
        <v>149</v>
      </c>
      <c r="B27" s="58">
        <v>1089249.58</v>
      </c>
      <c r="C27" s="103">
        <v>70000</v>
      </c>
      <c r="D27" s="58">
        <f t="shared" si="0"/>
        <v>1159249.58</v>
      </c>
      <c r="E27" s="104">
        <v>688000.5</v>
      </c>
      <c r="F27" s="104">
        <v>687420.2</v>
      </c>
      <c r="G27" s="58">
        <f t="shared" si="1"/>
        <v>471249.08000000007</v>
      </c>
    </row>
    <row r="28" spans="1:7" s="55" customFormat="1" x14ac:dyDescent="0.2">
      <c r="A28" s="57" t="s">
        <v>150</v>
      </c>
      <c r="B28" s="58">
        <v>77358573.879999995</v>
      </c>
      <c r="C28" s="103">
        <v>5142985.8099999996</v>
      </c>
      <c r="D28" s="58">
        <f t="shared" si="0"/>
        <v>82501559.689999998</v>
      </c>
      <c r="E28" s="104">
        <v>55500205.229999997</v>
      </c>
      <c r="F28" s="104">
        <v>55484225.090000004</v>
      </c>
      <c r="G28" s="58">
        <f t="shared" si="1"/>
        <v>27001354.460000001</v>
      </c>
    </row>
    <row r="29" spans="1:7" s="55" customFormat="1" x14ac:dyDescent="0.2">
      <c r="A29" s="57" t="s">
        <v>151</v>
      </c>
      <c r="B29" s="58">
        <v>13603383.710000001</v>
      </c>
      <c r="C29" s="103">
        <v>4102613.84</v>
      </c>
      <c r="D29" s="58">
        <f t="shared" si="0"/>
        <v>17705997.550000001</v>
      </c>
      <c r="E29" s="104">
        <v>12720324.98</v>
      </c>
      <c r="F29" s="104">
        <v>12717661.93</v>
      </c>
      <c r="G29" s="58">
        <f t="shared" si="1"/>
        <v>4985672.57</v>
      </c>
    </row>
    <row r="30" spans="1:7" s="55" customFormat="1" x14ac:dyDescent="0.2">
      <c r="A30" s="57" t="s">
        <v>152</v>
      </c>
      <c r="B30" s="58">
        <v>7311786.3399999999</v>
      </c>
      <c r="C30" s="103">
        <v>406932.54</v>
      </c>
      <c r="D30" s="58">
        <f t="shared" si="0"/>
        <v>7718718.8799999999</v>
      </c>
      <c r="E30" s="104">
        <v>4602122.21</v>
      </c>
      <c r="F30" s="104">
        <v>4600666.82</v>
      </c>
      <c r="G30" s="58">
        <f t="shared" si="1"/>
        <v>3116596.67</v>
      </c>
    </row>
    <row r="31" spans="1:7" s="55" customFormat="1" x14ac:dyDescent="0.2">
      <c r="A31" s="57" t="s">
        <v>153</v>
      </c>
      <c r="B31" s="58">
        <v>2077348.68</v>
      </c>
      <c r="C31" s="103">
        <v>2980230.49</v>
      </c>
      <c r="D31" s="58">
        <f t="shared" si="0"/>
        <v>5057579.17</v>
      </c>
      <c r="E31" s="104">
        <v>2713843.17</v>
      </c>
      <c r="F31" s="104">
        <v>2708520.19</v>
      </c>
      <c r="G31" s="58">
        <f t="shared" si="1"/>
        <v>2343736</v>
      </c>
    </row>
    <row r="32" spans="1:7" s="55" customFormat="1" x14ac:dyDescent="0.2">
      <c r="A32" s="57" t="s">
        <v>154</v>
      </c>
      <c r="B32" s="58">
        <v>4468958.88</v>
      </c>
      <c r="C32" s="103">
        <v>2563453.2200000002</v>
      </c>
      <c r="D32" s="58">
        <f t="shared" si="0"/>
        <v>7032412.0999999996</v>
      </c>
      <c r="E32" s="104">
        <v>5820599.6299999999</v>
      </c>
      <c r="F32" s="104">
        <v>5819581.9900000002</v>
      </c>
      <c r="G32" s="58">
        <f t="shared" si="1"/>
        <v>1211812.4699999997</v>
      </c>
    </row>
    <row r="33" spans="1:7" s="55" customFormat="1" x14ac:dyDescent="0.2">
      <c r="A33" s="57" t="s">
        <v>155</v>
      </c>
      <c r="B33" s="58">
        <v>6251276.9000000004</v>
      </c>
      <c r="C33" s="103">
        <v>1278810.28</v>
      </c>
      <c r="D33" s="58">
        <f t="shared" si="0"/>
        <v>7530087.1800000006</v>
      </c>
      <c r="E33" s="104">
        <v>5006042.6100000003</v>
      </c>
      <c r="F33" s="104">
        <v>5000012.51</v>
      </c>
      <c r="G33" s="58">
        <f t="shared" si="1"/>
        <v>2524044.5700000003</v>
      </c>
    </row>
    <row r="34" spans="1:7" s="55" customFormat="1" x14ac:dyDescent="0.2">
      <c r="A34" s="57" t="s">
        <v>156</v>
      </c>
      <c r="B34" s="58">
        <v>159559316.61000001</v>
      </c>
      <c r="C34" s="103">
        <v>186373799.66999999</v>
      </c>
      <c r="D34" s="58">
        <f t="shared" si="0"/>
        <v>345933116.27999997</v>
      </c>
      <c r="E34" s="104">
        <v>68005223.5</v>
      </c>
      <c r="F34" s="104">
        <v>72768445.25</v>
      </c>
      <c r="G34" s="58">
        <f t="shared" si="1"/>
        <v>277927892.77999997</v>
      </c>
    </row>
    <row r="35" spans="1:7" s="55" customFormat="1" x14ac:dyDescent="0.2">
      <c r="A35" s="57" t="s">
        <v>157</v>
      </c>
      <c r="B35" s="58">
        <v>9329544.8100000005</v>
      </c>
      <c r="C35" s="103">
        <v>28160879.149999999</v>
      </c>
      <c r="D35" s="58">
        <f t="shared" si="0"/>
        <v>37490423.960000001</v>
      </c>
      <c r="E35" s="104">
        <v>7575936.8899999997</v>
      </c>
      <c r="F35" s="104">
        <v>8652108.4399999995</v>
      </c>
      <c r="G35" s="58">
        <f t="shared" si="1"/>
        <v>29914487.07</v>
      </c>
    </row>
    <row r="36" spans="1:7" s="55" customFormat="1" x14ac:dyDescent="0.2">
      <c r="A36" s="57" t="s">
        <v>158</v>
      </c>
      <c r="B36" s="58">
        <v>38861627.640000001</v>
      </c>
      <c r="C36" s="103">
        <v>20398426.350000001</v>
      </c>
      <c r="D36" s="58">
        <f t="shared" si="0"/>
        <v>59260053.990000002</v>
      </c>
      <c r="E36" s="104">
        <v>6343768.2699999996</v>
      </c>
      <c r="F36" s="104">
        <v>6633150.5999999996</v>
      </c>
      <c r="G36" s="58">
        <f t="shared" si="1"/>
        <v>52916285.719999999</v>
      </c>
    </row>
    <row r="37" spans="1:7" s="55" customFormat="1" x14ac:dyDescent="0.2">
      <c r="A37" s="57" t="s">
        <v>159</v>
      </c>
      <c r="B37" s="58">
        <v>2967706.49</v>
      </c>
      <c r="C37" s="103">
        <v>109729.7</v>
      </c>
      <c r="D37" s="58">
        <f t="shared" si="0"/>
        <v>3077436.1900000004</v>
      </c>
      <c r="E37" s="104">
        <v>1877588.15</v>
      </c>
      <c r="F37" s="104">
        <v>1877163.62</v>
      </c>
      <c r="G37" s="58">
        <f t="shared" si="1"/>
        <v>1199848.0400000005</v>
      </c>
    </row>
    <row r="38" spans="1:7" s="55" customFormat="1" x14ac:dyDescent="0.2">
      <c r="A38" s="57" t="s">
        <v>160</v>
      </c>
      <c r="B38" s="58">
        <v>5250000</v>
      </c>
      <c r="C38" s="103">
        <v>1657311.67</v>
      </c>
      <c r="D38" s="58">
        <f t="shared" si="0"/>
        <v>6907311.6699999999</v>
      </c>
      <c r="E38" s="104">
        <v>5334580.88</v>
      </c>
      <c r="F38" s="104">
        <v>5404337.4100000001</v>
      </c>
      <c r="G38" s="58">
        <f t="shared" si="1"/>
        <v>1572730.79</v>
      </c>
    </row>
    <row r="39" spans="1:7" s="55" customFormat="1" x14ac:dyDescent="0.2">
      <c r="A39" s="57" t="s">
        <v>161</v>
      </c>
      <c r="B39" s="58">
        <v>1949526.56</v>
      </c>
      <c r="C39" s="103">
        <v>514202.56</v>
      </c>
      <c r="D39" s="58">
        <f t="shared" si="0"/>
        <v>2463729.12</v>
      </c>
      <c r="E39" s="104">
        <v>1568353.54</v>
      </c>
      <c r="F39" s="104">
        <v>1567451.62</v>
      </c>
      <c r="G39" s="58">
        <f t="shared" si="1"/>
        <v>895375.58000000007</v>
      </c>
    </row>
    <row r="40" spans="1:7" s="55" customFormat="1" x14ac:dyDescent="0.2">
      <c r="A40" s="57" t="s">
        <v>162</v>
      </c>
      <c r="B40" s="58">
        <v>941227.3</v>
      </c>
      <c r="C40" s="103">
        <v>11229.07</v>
      </c>
      <c r="D40" s="58">
        <f t="shared" si="0"/>
        <v>952456.37</v>
      </c>
      <c r="E40" s="104">
        <v>585275.27</v>
      </c>
      <c r="F40" s="104">
        <v>584680.66</v>
      </c>
      <c r="G40" s="58">
        <f t="shared" si="1"/>
        <v>367181.1</v>
      </c>
    </row>
    <row r="41" spans="1:7" s="55" customFormat="1" x14ac:dyDescent="0.2">
      <c r="A41" s="57" t="s">
        <v>163</v>
      </c>
      <c r="B41" s="58">
        <v>4987991.4400000004</v>
      </c>
      <c r="C41" s="103">
        <v>1231904.43</v>
      </c>
      <c r="D41" s="58">
        <f t="shared" si="0"/>
        <v>6219895.8700000001</v>
      </c>
      <c r="E41" s="104">
        <v>3892833.52</v>
      </c>
      <c r="F41" s="104">
        <v>3892211.73</v>
      </c>
      <c r="G41" s="58">
        <f t="shared" si="1"/>
        <v>2327062.35</v>
      </c>
    </row>
    <row r="42" spans="1:7" s="55" customFormat="1" x14ac:dyDescent="0.2">
      <c r="A42" s="57" t="s">
        <v>164</v>
      </c>
      <c r="B42" s="58">
        <v>3896352.24</v>
      </c>
      <c r="C42" s="103">
        <v>573589.48</v>
      </c>
      <c r="D42" s="58">
        <f t="shared" si="0"/>
        <v>4469941.7200000007</v>
      </c>
      <c r="E42" s="104">
        <v>2775220.01</v>
      </c>
      <c r="F42" s="104">
        <v>2776054.28</v>
      </c>
      <c r="G42" s="58">
        <f t="shared" si="1"/>
        <v>1694721.7100000009</v>
      </c>
    </row>
    <row r="43" spans="1:7" s="55" customFormat="1" x14ac:dyDescent="0.2">
      <c r="A43" s="57" t="s">
        <v>165</v>
      </c>
      <c r="B43" s="58">
        <v>22472251.030000001</v>
      </c>
      <c r="C43" s="103">
        <v>29607027.5</v>
      </c>
      <c r="D43" s="58">
        <f t="shared" si="0"/>
        <v>52079278.530000001</v>
      </c>
      <c r="E43" s="104">
        <v>36319697.840000004</v>
      </c>
      <c r="F43" s="104">
        <v>34720626.920000002</v>
      </c>
      <c r="G43" s="58">
        <f t="shared" si="1"/>
        <v>15759580.689999998</v>
      </c>
    </row>
    <row r="44" spans="1:7" s="55" customFormat="1" x14ac:dyDescent="0.2">
      <c r="A44" s="57" t="s">
        <v>166</v>
      </c>
      <c r="B44" s="58">
        <v>1447075.94</v>
      </c>
      <c r="C44" s="103">
        <v>87102.59</v>
      </c>
      <c r="D44" s="58">
        <f t="shared" si="0"/>
        <v>1534178.53</v>
      </c>
      <c r="E44" s="104">
        <v>954310.77</v>
      </c>
      <c r="F44" s="104">
        <v>954238.59</v>
      </c>
      <c r="G44" s="58">
        <f t="shared" si="1"/>
        <v>579867.76</v>
      </c>
    </row>
    <row r="45" spans="1:7" x14ac:dyDescent="0.2">
      <c r="A45" s="57" t="s">
        <v>167</v>
      </c>
      <c r="B45" s="58">
        <v>1208286.69</v>
      </c>
      <c r="C45" s="103">
        <v>214029.91</v>
      </c>
      <c r="D45" s="58">
        <f t="shared" si="0"/>
        <v>1422316.5999999999</v>
      </c>
      <c r="E45" s="104">
        <v>804566.2</v>
      </c>
      <c r="F45" s="104">
        <v>803968.46</v>
      </c>
      <c r="G45" s="58">
        <f t="shared" si="1"/>
        <v>617750.39999999991</v>
      </c>
    </row>
    <row r="46" spans="1:7" x14ac:dyDescent="0.2">
      <c r="A46" s="57" t="s">
        <v>168</v>
      </c>
      <c r="B46" s="58">
        <v>24226651.98</v>
      </c>
      <c r="C46" s="103">
        <v>23402142.030000001</v>
      </c>
      <c r="D46" s="58">
        <f t="shared" si="0"/>
        <v>47628794.010000005</v>
      </c>
      <c r="E46" s="104">
        <v>20440798.850000001</v>
      </c>
      <c r="F46" s="104">
        <v>20436581.460000001</v>
      </c>
      <c r="G46" s="58">
        <f t="shared" si="1"/>
        <v>27187995.160000004</v>
      </c>
    </row>
    <row r="47" spans="1:7" x14ac:dyDescent="0.2">
      <c r="A47" s="57" t="s">
        <v>169</v>
      </c>
      <c r="B47" s="58">
        <v>7200189.1699999999</v>
      </c>
      <c r="C47" s="103">
        <v>1569024.71</v>
      </c>
      <c r="D47" s="58">
        <f t="shared" si="0"/>
        <v>8769213.879999999</v>
      </c>
      <c r="E47" s="104">
        <v>6489687.6699999999</v>
      </c>
      <c r="F47" s="104">
        <v>6488911.1200000001</v>
      </c>
      <c r="G47" s="58">
        <f t="shared" si="1"/>
        <v>2279526.209999999</v>
      </c>
    </row>
    <row r="48" spans="1:7" x14ac:dyDescent="0.2">
      <c r="A48" s="57" t="s">
        <v>170</v>
      </c>
      <c r="B48" s="58">
        <v>3284024.72</v>
      </c>
      <c r="C48" s="103">
        <v>694732.2</v>
      </c>
      <c r="D48" s="58">
        <f t="shared" si="0"/>
        <v>3978756.92</v>
      </c>
      <c r="E48" s="104">
        <v>2460861.04</v>
      </c>
      <c r="F48" s="104">
        <v>2460164.4900000002</v>
      </c>
      <c r="G48" s="58">
        <f t="shared" si="1"/>
        <v>1517895.88</v>
      </c>
    </row>
    <row r="49" spans="1:7" x14ac:dyDescent="0.2">
      <c r="A49" s="57" t="s">
        <v>171</v>
      </c>
      <c r="B49" s="58">
        <v>27112999.699999999</v>
      </c>
      <c r="C49" s="103">
        <v>2277600</v>
      </c>
      <c r="D49" s="58">
        <f t="shared" si="0"/>
        <v>29390599.699999999</v>
      </c>
      <c r="E49" s="104">
        <v>21715984.57</v>
      </c>
      <c r="F49" s="104">
        <v>21715984.57</v>
      </c>
      <c r="G49" s="58">
        <f t="shared" si="1"/>
        <v>7674615.129999999</v>
      </c>
    </row>
    <row r="50" spans="1:7" x14ac:dyDescent="0.2">
      <c r="A50" s="57" t="s">
        <v>172</v>
      </c>
      <c r="B50" s="58">
        <v>1995000.64</v>
      </c>
      <c r="C50" s="103">
        <v>1100000</v>
      </c>
      <c r="D50" s="58">
        <f t="shared" si="0"/>
        <v>3095000.6399999997</v>
      </c>
      <c r="E50" s="104">
        <v>2328323.5499999998</v>
      </c>
      <c r="F50" s="104">
        <v>2494948.6</v>
      </c>
      <c r="G50" s="58">
        <f t="shared" si="1"/>
        <v>766677.08999999985</v>
      </c>
    </row>
    <row r="51" spans="1:7" x14ac:dyDescent="0.2">
      <c r="A51" s="57" t="s">
        <v>173</v>
      </c>
      <c r="B51" s="58">
        <v>0</v>
      </c>
      <c r="C51" s="103">
        <v>3020111.78</v>
      </c>
      <c r="D51" s="58">
        <f t="shared" si="0"/>
        <v>3020111.78</v>
      </c>
      <c r="E51" s="104">
        <v>1969730.14</v>
      </c>
      <c r="F51" s="104">
        <v>1968588.98</v>
      </c>
      <c r="G51" s="58">
        <f t="shared" si="1"/>
        <v>1050381.6399999999</v>
      </c>
    </row>
    <row r="52" spans="1:7" x14ac:dyDescent="0.2">
      <c r="A52" s="28"/>
      <c r="B52" s="58"/>
      <c r="C52" s="58"/>
      <c r="D52" s="58"/>
      <c r="E52" s="58"/>
      <c r="F52" s="58"/>
      <c r="G52" s="58"/>
    </row>
    <row r="53" spans="1:7" x14ac:dyDescent="0.2">
      <c r="A53" s="29" t="s">
        <v>77</v>
      </c>
      <c r="B53" s="59">
        <f>SUM(B7:B52)</f>
        <v>565352038.81000006</v>
      </c>
      <c r="C53" s="59">
        <f t="shared" ref="C53:G53" si="2">SUM(C7:C52)</f>
        <v>389994880.71999991</v>
      </c>
      <c r="D53" s="59">
        <f t="shared" si="2"/>
        <v>955346919.52999997</v>
      </c>
      <c r="E53" s="59">
        <f t="shared" si="2"/>
        <v>424541366.10999995</v>
      </c>
      <c r="F53" s="59">
        <f t="shared" si="2"/>
        <v>429263096.47000003</v>
      </c>
      <c r="G53" s="59">
        <f t="shared" si="2"/>
        <v>530805553.41999996</v>
      </c>
    </row>
    <row r="56" spans="1:7" ht="45" customHeight="1" x14ac:dyDescent="0.2">
      <c r="A56" s="120" t="s">
        <v>177</v>
      </c>
      <c r="B56" s="118"/>
      <c r="C56" s="118"/>
      <c r="D56" s="118"/>
      <c r="E56" s="118"/>
      <c r="F56" s="118"/>
      <c r="G56" s="119"/>
    </row>
    <row r="58" spans="1:7" x14ac:dyDescent="0.2">
      <c r="A58" s="21"/>
      <c r="B58" s="24" t="s">
        <v>0</v>
      </c>
      <c r="C58" s="25"/>
      <c r="D58" s="25"/>
      <c r="E58" s="25"/>
      <c r="F58" s="26"/>
      <c r="G58" s="116" t="s">
        <v>7</v>
      </c>
    </row>
    <row r="59" spans="1:7" ht="22.5" x14ac:dyDescent="0.2">
      <c r="A59" s="22" t="s">
        <v>1</v>
      </c>
      <c r="B59" s="3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117"/>
    </row>
    <row r="60" spans="1:7" x14ac:dyDescent="0.2">
      <c r="A60" s="23"/>
      <c r="B60" s="4">
        <v>1</v>
      </c>
      <c r="C60" s="4">
        <v>2</v>
      </c>
      <c r="D60" s="4" t="s">
        <v>8</v>
      </c>
      <c r="E60" s="4">
        <v>4</v>
      </c>
      <c r="F60" s="4">
        <v>5</v>
      </c>
      <c r="G60" s="4" t="s">
        <v>9</v>
      </c>
    </row>
    <row r="61" spans="1:7" x14ac:dyDescent="0.2">
      <c r="A61" s="12"/>
      <c r="B61" s="13"/>
      <c r="C61" s="13"/>
      <c r="D61" s="13"/>
      <c r="E61" s="13"/>
      <c r="F61" s="13"/>
      <c r="G61" s="13"/>
    </row>
    <row r="62" spans="1:7" x14ac:dyDescent="0.2">
      <c r="A62" s="28" t="s">
        <v>81</v>
      </c>
      <c r="B62" s="60">
        <v>0</v>
      </c>
      <c r="C62" s="60">
        <v>0</v>
      </c>
      <c r="D62" s="60">
        <f>B62+C62</f>
        <v>0</v>
      </c>
      <c r="E62" s="60">
        <v>0</v>
      </c>
      <c r="F62" s="60">
        <v>0</v>
      </c>
      <c r="G62" s="60">
        <f>D62-E62</f>
        <v>0</v>
      </c>
    </row>
    <row r="63" spans="1:7" x14ac:dyDescent="0.2">
      <c r="A63" s="28" t="s">
        <v>82</v>
      </c>
      <c r="B63" s="60">
        <v>0</v>
      </c>
      <c r="C63" s="60">
        <v>0</v>
      </c>
      <c r="D63" s="61">
        <f t="shared" ref="D63:D65" si="3">B63+C63</f>
        <v>0</v>
      </c>
      <c r="E63" s="60">
        <v>0</v>
      </c>
      <c r="F63" s="60">
        <v>0</v>
      </c>
      <c r="G63" s="61">
        <f t="shared" ref="G63:G65" si="4">D63-E63</f>
        <v>0</v>
      </c>
    </row>
    <row r="64" spans="1:7" x14ac:dyDescent="0.2">
      <c r="A64" s="28" t="s">
        <v>83</v>
      </c>
      <c r="B64" s="60">
        <v>0</v>
      </c>
      <c r="C64" s="60">
        <v>0</v>
      </c>
      <c r="D64" s="61">
        <f t="shared" si="3"/>
        <v>0</v>
      </c>
      <c r="E64" s="60">
        <v>0</v>
      </c>
      <c r="F64" s="60">
        <v>0</v>
      </c>
      <c r="G64" s="61">
        <f t="shared" si="4"/>
        <v>0</v>
      </c>
    </row>
    <row r="65" spans="1:7" x14ac:dyDescent="0.2">
      <c r="A65" s="28" t="s">
        <v>84</v>
      </c>
      <c r="B65" s="60">
        <v>0</v>
      </c>
      <c r="C65" s="60">
        <v>0</v>
      </c>
      <c r="D65" s="61">
        <f t="shared" si="3"/>
        <v>0</v>
      </c>
      <c r="E65" s="60">
        <v>0</v>
      </c>
      <c r="F65" s="60">
        <v>0</v>
      </c>
      <c r="G65" s="61">
        <f t="shared" si="4"/>
        <v>0</v>
      </c>
    </row>
    <row r="66" spans="1:7" x14ac:dyDescent="0.2">
      <c r="A66" s="2"/>
      <c r="B66" s="15"/>
      <c r="C66" s="15"/>
      <c r="D66" s="15"/>
      <c r="E66" s="15"/>
      <c r="F66" s="15"/>
      <c r="G66" s="15"/>
    </row>
    <row r="67" spans="1:7" x14ac:dyDescent="0.2">
      <c r="A67" s="29" t="s">
        <v>77</v>
      </c>
      <c r="B67" s="62">
        <f>SUM(B62:B65)</f>
        <v>0</v>
      </c>
      <c r="C67" s="62">
        <f t="shared" ref="C67:G67" si="5">SUM(C62:C65)</f>
        <v>0</v>
      </c>
      <c r="D67" s="62">
        <f t="shared" si="5"/>
        <v>0</v>
      </c>
      <c r="E67" s="62">
        <f t="shared" si="5"/>
        <v>0</v>
      </c>
      <c r="F67" s="62">
        <f t="shared" si="5"/>
        <v>0</v>
      </c>
      <c r="G67" s="62">
        <f t="shared" si="5"/>
        <v>0</v>
      </c>
    </row>
    <row r="70" spans="1:7" ht="45" customHeight="1" x14ac:dyDescent="0.2">
      <c r="A70" s="120" t="s">
        <v>178</v>
      </c>
      <c r="B70" s="118"/>
      <c r="C70" s="118"/>
      <c r="D70" s="118"/>
      <c r="E70" s="118"/>
      <c r="F70" s="118"/>
      <c r="G70" s="119"/>
    </row>
    <row r="71" spans="1:7" x14ac:dyDescent="0.2">
      <c r="A71" s="21"/>
      <c r="B71" s="24" t="s">
        <v>0</v>
      </c>
      <c r="C71" s="25"/>
      <c r="D71" s="25"/>
      <c r="E71" s="25"/>
      <c r="F71" s="26"/>
      <c r="G71" s="116" t="s">
        <v>7</v>
      </c>
    </row>
    <row r="72" spans="1:7" ht="22.5" x14ac:dyDescent="0.2">
      <c r="A72" s="22" t="s">
        <v>1</v>
      </c>
      <c r="B72" s="3" t="s">
        <v>2</v>
      </c>
      <c r="C72" s="3" t="s">
        <v>3</v>
      </c>
      <c r="D72" s="3" t="s">
        <v>4</v>
      </c>
      <c r="E72" s="3" t="s">
        <v>5</v>
      </c>
      <c r="F72" s="3" t="s">
        <v>6</v>
      </c>
      <c r="G72" s="117"/>
    </row>
    <row r="73" spans="1:7" x14ac:dyDescent="0.2">
      <c r="A73" s="23"/>
      <c r="B73" s="4">
        <v>1</v>
      </c>
      <c r="C73" s="4">
        <v>2</v>
      </c>
      <c r="D73" s="4" t="s">
        <v>8</v>
      </c>
      <c r="E73" s="4">
        <v>4</v>
      </c>
      <c r="F73" s="4">
        <v>5</v>
      </c>
      <c r="G73" s="4" t="s">
        <v>9</v>
      </c>
    </row>
    <row r="74" spans="1:7" x14ac:dyDescent="0.2">
      <c r="A74" s="12"/>
      <c r="B74" s="13"/>
      <c r="C74" s="13"/>
      <c r="D74" s="13"/>
      <c r="E74" s="13"/>
      <c r="F74" s="13"/>
      <c r="G74" s="13"/>
    </row>
    <row r="75" spans="1:7" ht="22.5" x14ac:dyDescent="0.2">
      <c r="A75" s="30" t="s">
        <v>85</v>
      </c>
      <c r="B75" s="105">
        <v>29108000.34</v>
      </c>
      <c r="C75" s="106">
        <v>3377600</v>
      </c>
      <c r="D75" s="14">
        <f>+B75+C75</f>
        <v>32485600.34</v>
      </c>
      <c r="E75" s="107">
        <v>24044308.120000001</v>
      </c>
      <c r="F75" s="107">
        <v>24210933.170000002</v>
      </c>
      <c r="G75" s="14">
        <f>+D75-E75</f>
        <v>8441292.2199999988</v>
      </c>
    </row>
    <row r="76" spans="1:7" x14ac:dyDescent="0.2">
      <c r="A76" s="30"/>
      <c r="B76" s="14"/>
      <c r="C76" s="14"/>
      <c r="D76" s="14"/>
      <c r="E76" s="14"/>
      <c r="F76" s="14"/>
      <c r="G76" s="14"/>
    </row>
    <row r="77" spans="1:7" x14ac:dyDescent="0.2">
      <c r="A77" s="30" t="s">
        <v>86</v>
      </c>
      <c r="B77" s="63">
        <v>0</v>
      </c>
      <c r="C77" s="63">
        <v>0</v>
      </c>
      <c r="D77" s="14">
        <f>+B77+C77</f>
        <v>0</v>
      </c>
      <c r="E77" s="63">
        <v>0</v>
      </c>
      <c r="F77" s="63">
        <v>0</v>
      </c>
      <c r="G77" s="14">
        <f>+D77-E77</f>
        <v>0</v>
      </c>
    </row>
    <row r="78" spans="1:7" x14ac:dyDescent="0.2">
      <c r="A78" s="30"/>
      <c r="B78" s="14"/>
      <c r="C78" s="14"/>
      <c r="D78" s="14"/>
      <c r="E78" s="14"/>
      <c r="F78" s="14"/>
      <c r="G78" s="14"/>
    </row>
    <row r="79" spans="1:7" ht="22.5" x14ac:dyDescent="0.2">
      <c r="A79" s="30" t="s">
        <v>87</v>
      </c>
      <c r="B79" s="63">
        <v>0</v>
      </c>
      <c r="C79" s="63">
        <v>0</v>
      </c>
      <c r="D79" s="14">
        <f>+B79+C79</f>
        <v>0</v>
      </c>
      <c r="E79" s="63">
        <v>0</v>
      </c>
      <c r="F79" s="63">
        <v>0</v>
      </c>
      <c r="G79" s="14">
        <f>+D79-E79</f>
        <v>0</v>
      </c>
    </row>
    <row r="80" spans="1:7" x14ac:dyDescent="0.2">
      <c r="A80" s="30"/>
      <c r="B80" s="14"/>
      <c r="C80" s="14"/>
      <c r="D80" s="14"/>
      <c r="E80" s="14"/>
      <c r="F80" s="14"/>
      <c r="G80" s="14"/>
    </row>
    <row r="81" spans="1:7" ht="22.5" x14ac:dyDescent="0.2">
      <c r="A81" s="30" t="s">
        <v>88</v>
      </c>
      <c r="B81" s="63">
        <v>0</v>
      </c>
      <c r="C81" s="63">
        <v>0</v>
      </c>
      <c r="D81" s="14">
        <f>+B81+C81</f>
        <v>0</v>
      </c>
      <c r="E81" s="63">
        <v>0</v>
      </c>
      <c r="F81" s="63">
        <v>0</v>
      </c>
      <c r="G81" s="14">
        <f>+D81-E81</f>
        <v>0</v>
      </c>
    </row>
    <row r="82" spans="1:7" x14ac:dyDescent="0.2">
      <c r="A82" s="30"/>
      <c r="B82" s="14"/>
      <c r="C82" s="14"/>
      <c r="D82" s="14"/>
      <c r="E82" s="14"/>
      <c r="F82" s="14"/>
      <c r="G82" s="14"/>
    </row>
    <row r="83" spans="1:7" ht="22.5" x14ac:dyDescent="0.2">
      <c r="A83" s="30" t="s">
        <v>89</v>
      </c>
      <c r="B83" s="63">
        <v>0</v>
      </c>
      <c r="C83" s="63">
        <v>0</v>
      </c>
      <c r="D83" s="14">
        <f>+B83+C83</f>
        <v>0</v>
      </c>
      <c r="E83" s="63">
        <v>0</v>
      </c>
      <c r="F83" s="63">
        <v>0</v>
      </c>
      <c r="G83" s="14">
        <f>+D83-E83</f>
        <v>0</v>
      </c>
    </row>
    <row r="84" spans="1:7" x14ac:dyDescent="0.2">
      <c r="A84" s="30"/>
      <c r="B84" s="14"/>
      <c r="C84" s="14"/>
      <c r="D84" s="14"/>
      <c r="E84" s="14"/>
      <c r="F84" s="14"/>
      <c r="G84" s="14"/>
    </row>
    <row r="85" spans="1:7" ht="22.5" x14ac:dyDescent="0.2">
      <c r="A85" s="30" t="s">
        <v>90</v>
      </c>
      <c r="B85" s="63">
        <v>0</v>
      </c>
      <c r="C85" s="63">
        <v>0</v>
      </c>
      <c r="D85" s="14">
        <f>+B85+C85</f>
        <v>0</v>
      </c>
      <c r="E85" s="63">
        <v>0</v>
      </c>
      <c r="F85" s="63">
        <v>0</v>
      </c>
      <c r="G85" s="14">
        <f>+D85-E85</f>
        <v>0</v>
      </c>
    </row>
    <row r="86" spans="1:7" x14ac:dyDescent="0.2">
      <c r="A86" s="30"/>
      <c r="B86" s="14"/>
      <c r="C86" s="14"/>
      <c r="D86" s="14"/>
      <c r="E86" s="14"/>
      <c r="F86" s="14"/>
      <c r="G86" s="14"/>
    </row>
    <row r="87" spans="1:7" x14ac:dyDescent="0.2">
      <c r="A87" s="30" t="s">
        <v>91</v>
      </c>
      <c r="B87" s="63">
        <v>0</v>
      </c>
      <c r="C87" s="63">
        <v>0</v>
      </c>
      <c r="D87" s="14">
        <f>+B87+C87</f>
        <v>0</v>
      </c>
      <c r="E87" s="63">
        <v>0</v>
      </c>
      <c r="F87" s="63">
        <v>0</v>
      </c>
      <c r="G87" s="14">
        <f>+D87-E87</f>
        <v>0</v>
      </c>
    </row>
    <row r="88" spans="1:7" x14ac:dyDescent="0.2">
      <c r="A88" s="31"/>
      <c r="B88" s="15"/>
      <c r="C88" s="15"/>
      <c r="D88" s="15"/>
      <c r="E88" s="15"/>
      <c r="F88" s="15"/>
      <c r="G88" s="15"/>
    </row>
    <row r="89" spans="1:7" x14ac:dyDescent="0.2">
      <c r="A89" s="20" t="s">
        <v>77</v>
      </c>
      <c r="B89" s="64">
        <f>SUM(B75:B88)</f>
        <v>29108000.34</v>
      </c>
      <c r="C89" s="66">
        <f t="shared" ref="C89:G89" si="6">SUM(C75:C88)</f>
        <v>3377600</v>
      </c>
      <c r="D89" s="66">
        <f t="shared" si="6"/>
        <v>32485600.34</v>
      </c>
      <c r="E89" s="66">
        <f t="shared" si="6"/>
        <v>24044308.120000001</v>
      </c>
      <c r="F89" s="66">
        <f t="shared" si="6"/>
        <v>24210933.170000002</v>
      </c>
      <c r="G89" s="66">
        <f>SUM(G75:G88)</f>
        <v>8441292.2199999988</v>
      </c>
    </row>
    <row r="91" spans="1:7" x14ac:dyDescent="0.2">
      <c r="A91" s="65" t="s">
        <v>128</v>
      </c>
    </row>
  </sheetData>
  <sheetProtection formatCells="0" formatColumns="0" formatRows="0" insertRows="0" deleteRows="0" autoFilter="0"/>
  <mergeCells count="6">
    <mergeCell ref="A1:G1"/>
    <mergeCell ref="G3:G4"/>
    <mergeCell ref="G58:G59"/>
    <mergeCell ref="G71:G72"/>
    <mergeCell ref="A56:G56"/>
    <mergeCell ref="A70:G7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120" t="s">
        <v>179</v>
      </c>
      <c r="B1" s="118"/>
      <c r="C1" s="118"/>
      <c r="D1" s="118"/>
      <c r="E1" s="118"/>
      <c r="F1" s="118"/>
      <c r="G1" s="119"/>
    </row>
    <row r="2" spans="1:7" x14ac:dyDescent="0.2">
      <c r="A2" s="21"/>
      <c r="B2" s="24" t="s">
        <v>0</v>
      </c>
      <c r="C2" s="25"/>
      <c r="D2" s="25"/>
      <c r="E2" s="25"/>
      <c r="F2" s="26"/>
      <c r="G2" s="116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17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9"/>
      <c r="B5" s="5"/>
      <c r="C5" s="5"/>
      <c r="D5" s="5"/>
      <c r="E5" s="5"/>
      <c r="F5" s="5"/>
      <c r="G5" s="5"/>
    </row>
    <row r="6" spans="1:7" x14ac:dyDescent="0.2">
      <c r="A6" s="17" t="s">
        <v>92</v>
      </c>
      <c r="B6" s="68">
        <f>SUM(B7:B14)</f>
        <v>203434221.79000002</v>
      </c>
      <c r="C6" s="76">
        <f>SUM(C7:C14)</f>
        <v>60423770.919999994</v>
      </c>
      <c r="D6" s="76">
        <f>SUM(D7:D14)</f>
        <v>263857992.71000001</v>
      </c>
      <c r="E6" s="76">
        <f>SUM(E7:E14)</f>
        <v>184126159.22</v>
      </c>
      <c r="F6" s="76">
        <f>SUM(F7:F14)</f>
        <v>184115038.68000001</v>
      </c>
      <c r="G6" s="76">
        <f>SUM(G7:G14)</f>
        <v>79731833.489999995</v>
      </c>
    </row>
    <row r="7" spans="1:7" x14ac:dyDescent="0.2">
      <c r="A7" s="27" t="s">
        <v>93</v>
      </c>
      <c r="B7" s="67">
        <v>12219933.43</v>
      </c>
      <c r="C7" s="108">
        <v>201345.51</v>
      </c>
      <c r="D7" s="67">
        <f>B7+C7</f>
        <v>12421278.939999999</v>
      </c>
      <c r="E7" s="111">
        <v>8132067.0599999996</v>
      </c>
      <c r="F7" s="111">
        <v>8130158.8799999999</v>
      </c>
      <c r="G7" s="67">
        <f>D7-E7</f>
        <v>4289211.88</v>
      </c>
    </row>
    <row r="8" spans="1:7" x14ac:dyDescent="0.2">
      <c r="A8" s="27" t="s">
        <v>94</v>
      </c>
      <c r="B8" s="67">
        <v>0</v>
      </c>
      <c r="C8" s="108">
        <v>0</v>
      </c>
      <c r="D8" s="75">
        <f t="shared" ref="D8:D14" si="0">B8+C8</f>
        <v>0</v>
      </c>
      <c r="E8" s="111">
        <v>0</v>
      </c>
      <c r="F8" s="111">
        <v>0</v>
      </c>
      <c r="G8" s="75">
        <f t="shared" ref="G8:G14" si="1">D8-E8</f>
        <v>0</v>
      </c>
    </row>
    <row r="9" spans="1:7" x14ac:dyDescent="0.2">
      <c r="A9" s="27" t="s">
        <v>95</v>
      </c>
      <c r="B9" s="67">
        <v>32680614.07</v>
      </c>
      <c r="C9" s="108">
        <v>43005444.049999997</v>
      </c>
      <c r="D9" s="75">
        <f t="shared" si="0"/>
        <v>75686058.120000005</v>
      </c>
      <c r="E9" s="111">
        <v>57732287.329999998</v>
      </c>
      <c r="F9" s="111">
        <v>57743136.43</v>
      </c>
      <c r="G9" s="75">
        <f t="shared" si="1"/>
        <v>17953770.790000007</v>
      </c>
    </row>
    <row r="10" spans="1:7" x14ac:dyDescent="0.2">
      <c r="A10" s="27" t="s">
        <v>96</v>
      </c>
      <c r="B10" s="67">
        <v>0</v>
      </c>
      <c r="C10" s="108">
        <v>0</v>
      </c>
      <c r="D10" s="75">
        <f t="shared" si="0"/>
        <v>0</v>
      </c>
      <c r="E10" s="111">
        <v>0</v>
      </c>
      <c r="F10" s="111">
        <v>0</v>
      </c>
      <c r="G10" s="75">
        <f t="shared" si="1"/>
        <v>0</v>
      </c>
    </row>
    <row r="11" spans="1:7" x14ac:dyDescent="0.2">
      <c r="A11" s="27" t="s">
        <v>97</v>
      </c>
      <c r="B11" s="67">
        <v>56469863.359999999</v>
      </c>
      <c r="C11" s="108">
        <v>1892475.5</v>
      </c>
      <c r="D11" s="75">
        <f t="shared" si="0"/>
        <v>58362338.859999999</v>
      </c>
      <c r="E11" s="111">
        <v>40625295.140000001</v>
      </c>
      <c r="F11" s="111">
        <v>40629614.979999997</v>
      </c>
      <c r="G11" s="75">
        <f t="shared" si="1"/>
        <v>17737043.719999999</v>
      </c>
    </row>
    <row r="12" spans="1:7" x14ac:dyDescent="0.2">
      <c r="A12" s="27" t="s">
        <v>98</v>
      </c>
      <c r="B12" s="67">
        <v>0</v>
      </c>
      <c r="C12" s="108">
        <v>0</v>
      </c>
      <c r="D12" s="75">
        <f t="shared" si="0"/>
        <v>0</v>
      </c>
      <c r="E12" s="111">
        <v>0</v>
      </c>
      <c r="F12" s="111">
        <v>0</v>
      </c>
      <c r="G12" s="75">
        <f t="shared" si="1"/>
        <v>0</v>
      </c>
    </row>
    <row r="13" spans="1:7" x14ac:dyDescent="0.2">
      <c r="A13" s="27" t="s">
        <v>99</v>
      </c>
      <c r="B13" s="67">
        <v>96343643.819999993</v>
      </c>
      <c r="C13" s="108">
        <v>12254553.35</v>
      </c>
      <c r="D13" s="75">
        <f t="shared" si="0"/>
        <v>108598197.16999999</v>
      </c>
      <c r="E13" s="111">
        <v>72150411.269999996</v>
      </c>
      <c r="F13" s="111">
        <v>72130611.269999996</v>
      </c>
      <c r="G13" s="75">
        <f t="shared" si="1"/>
        <v>36447785.899999991</v>
      </c>
    </row>
    <row r="14" spans="1:7" x14ac:dyDescent="0.2">
      <c r="A14" s="27" t="s">
        <v>36</v>
      </c>
      <c r="B14" s="67">
        <v>5720167.1100000003</v>
      </c>
      <c r="C14" s="108">
        <v>3069952.51</v>
      </c>
      <c r="D14" s="75">
        <f t="shared" si="0"/>
        <v>8790119.620000001</v>
      </c>
      <c r="E14" s="111">
        <v>5486098.4199999999</v>
      </c>
      <c r="F14" s="111">
        <v>5481517.1200000001</v>
      </c>
      <c r="G14" s="75">
        <f t="shared" si="1"/>
        <v>3304021.2000000011</v>
      </c>
    </row>
    <row r="15" spans="1:7" x14ac:dyDescent="0.2">
      <c r="A15" s="18"/>
      <c r="B15" s="6"/>
      <c r="C15" s="6"/>
      <c r="D15" s="6"/>
      <c r="E15" s="6"/>
      <c r="F15" s="6"/>
      <c r="G15" s="6"/>
    </row>
    <row r="16" spans="1:7" x14ac:dyDescent="0.2">
      <c r="A16" s="17" t="s">
        <v>100</v>
      </c>
      <c r="B16" s="70">
        <f>SUM(B17:B23)</f>
        <v>319974165.68000001</v>
      </c>
      <c r="C16" s="76">
        <f t="shared" ref="C16:G16" si="2">SUM(C17:C23)</f>
        <v>294916720.82999998</v>
      </c>
      <c r="D16" s="76">
        <f t="shared" si="2"/>
        <v>614890886.50999999</v>
      </c>
      <c r="E16" s="76">
        <f t="shared" si="2"/>
        <v>205013579.28</v>
      </c>
      <c r="F16" s="76">
        <f t="shared" si="2"/>
        <v>208509297.60000002</v>
      </c>
      <c r="G16" s="76">
        <f t="shared" si="2"/>
        <v>409877307.23000002</v>
      </c>
    </row>
    <row r="17" spans="1:7" x14ac:dyDescent="0.2">
      <c r="A17" s="27" t="s">
        <v>101</v>
      </c>
      <c r="B17" s="69">
        <v>24226651.98</v>
      </c>
      <c r="C17" s="109">
        <v>23402142.030000001</v>
      </c>
      <c r="D17" s="75">
        <f>B17+C17</f>
        <v>47628794.010000005</v>
      </c>
      <c r="E17" s="112">
        <v>20440798.850000001</v>
      </c>
      <c r="F17" s="112">
        <v>20436581.460000001</v>
      </c>
      <c r="G17" s="75">
        <f>D17-E17</f>
        <v>27187995.160000004</v>
      </c>
    </row>
    <row r="18" spans="1:7" x14ac:dyDescent="0.2">
      <c r="A18" s="27" t="s">
        <v>102</v>
      </c>
      <c r="B18" s="69">
        <v>217013978.16</v>
      </c>
      <c r="C18" s="109">
        <v>245218636.38</v>
      </c>
      <c r="D18" s="75">
        <f t="shared" ref="D17:D23" si="3">B18+C18</f>
        <v>462232614.53999996</v>
      </c>
      <c r="E18" s="112">
        <v>146282044.38</v>
      </c>
      <c r="F18" s="112">
        <v>149436626.12</v>
      </c>
      <c r="G18" s="75">
        <f t="shared" ref="G17:G23" si="4">D18-E18</f>
        <v>315950570.15999997</v>
      </c>
    </row>
    <row r="19" spans="1:7" x14ac:dyDescent="0.2">
      <c r="A19" s="27" t="s">
        <v>103</v>
      </c>
      <c r="B19" s="69">
        <v>0</v>
      </c>
      <c r="C19" s="109">
        <v>0</v>
      </c>
      <c r="D19" s="75">
        <f t="shared" si="3"/>
        <v>0</v>
      </c>
      <c r="E19" s="112">
        <v>0</v>
      </c>
      <c r="F19" s="112">
        <v>0</v>
      </c>
      <c r="G19" s="75">
        <f t="shared" si="4"/>
        <v>0</v>
      </c>
    </row>
    <row r="20" spans="1:7" x14ac:dyDescent="0.2">
      <c r="A20" s="27" t="s">
        <v>104</v>
      </c>
      <c r="B20" s="69">
        <v>9520235.7799999993</v>
      </c>
      <c r="C20" s="109">
        <v>3842263.5</v>
      </c>
      <c r="D20" s="75">
        <f t="shared" si="3"/>
        <v>13362499.279999999</v>
      </c>
      <c r="E20" s="112">
        <v>9712142.2400000002</v>
      </c>
      <c r="F20" s="112">
        <v>9705094.5</v>
      </c>
      <c r="G20" s="75">
        <f t="shared" si="4"/>
        <v>3650357.0399999991</v>
      </c>
    </row>
    <row r="21" spans="1:7" x14ac:dyDescent="0.2">
      <c r="A21" s="27" t="s">
        <v>105</v>
      </c>
      <c r="B21" s="69">
        <v>1200000</v>
      </c>
      <c r="C21" s="109">
        <v>0</v>
      </c>
      <c r="D21" s="75">
        <f t="shared" si="3"/>
        <v>1200000</v>
      </c>
      <c r="E21" s="112">
        <v>1114500</v>
      </c>
      <c r="F21" s="112">
        <v>1114500</v>
      </c>
      <c r="G21" s="75">
        <f t="shared" si="4"/>
        <v>85500</v>
      </c>
    </row>
    <row r="22" spans="1:7" x14ac:dyDescent="0.2">
      <c r="A22" s="27" t="s">
        <v>106</v>
      </c>
      <c r="B22" s="69">
        <v>68013299.760000005</v>
      </c>
      <c r="C22" s="109">
        <v>22453678.920000002</v>
      </c>
      <c r="D22" s="75">
        <f t="shared" si="3"/>
        <v>90466978.680000007</v>
      </c>
      <c r="E22" s="112">
        <v>27464093.809999999</v>
      </c>
      <c r="F22" s="112">
        <v>27816495.52</v>
      </c>
      <c r="G22" s="75">
        <f t="shared" si="4"/>
        <v>63002884.870000005</v>
      </c>
    </row>
    <row r="23" spans="1:7" x14ac:dyDescent="0.2">
      <c r="A23" s="27" t="s">
        <v>107</v>
      </c>
      <c r="B23" s="69">
        <v>0</v>
      </c>
      <c r="C23" s="109">
        <v>0</v>
      </c>
      <c r="D23" s="75">
        <f t="shared" si="3"/>
        <v>0</v>
      </c>
      <c r="E23" s="112">
        <v>0</v>
      </c>
      <c r="F23" s="112">
        <v>0</v>
      </c>
      <c r="G23" s="75">
        <f t="shared" si="4"/>
        <v>0</v>
      </c>
    </row>
    <row r="24" spans="1:7" x14ac:dyDescent="0.2">
      <c r="A24" s="18"/>
      <c r="B24" s="6"/>
      <c r="C24" s="6"/>
      <c r="D24" s="6"/>
      <c r="E24" s="6"/>
      <c r="F24" s="6"/>
      <c r="G24" s="6"/>
    </row>
    <row r="25" spans="1:7" x14ac:dyDescent="0.2">
      <c r="A25" s="17" t="s">
        <v>108</v>
      </c>
      <c r="B25" s="72">
        <f>SUM(B26:B34)</f>
        <v>12835651</v>
      </c>
      <c r="C25" s="76">
        <f>SUM(C26:C34)</f>
        <v>31276788.969999999</v>
      </c>
      <c r="D25" s="76">
        <f>SUM(D26:D34)</f>
        <v>44112439.970000006</v>
      </c>
      <c r="E25" s="76">
        <f>SUM(E26:E34)</f>
        <v>11357319.489999998</v>
      </c>
      <c r="F25" s="76">
        <f>SUM(F26:F34)</f>
        <v>12427827.02</v>
      </c>
      <c r="G25" s="76">
        <f>SUM(G26:G34)</f>
        <v>32755120.48</v>
      </c>
    </row>
    <row r="26" spans="1:7" x14ac:dyDescent="0.2">
      <c r="A26" s="27" t="s">
        <v>109</v>
      </c>
      <c r="B26" s="71">
        <v>2077348.68</v>
      </c>
      <c r="C26" s="110">
        <v>2980230.49</v>
      </c>
      <c r="D26" s="75">
        <f>B26+C26</f>
        <v>5057579.17</v>
      </c>
      <c r="E26" s="113">
        <v>2713843.17</v>
      </c>
      <c r="F26" s="113">
        <v>2708520.19</v>
      </c>
      <c r="G26" s="75">
        <f t="shared" ref="G26:G34" si="5">D26-E26</f>
        <v>2343736</v>
      </c>
    </row>
    <row r="27" spans="1:7" x14ac:dyDescent="0.2">
      <c r="A27" s="27" t="s">
        <v>110</v>
      </c>
      <c r="B27" s="71">
        <v>0</v>
      </c>
      <c r="C27" s="110">
        <v>0</v>
      </c>
      <c r="D27" s="75">
        <f t="shared" ref="D26:D34" si="6">B27+C27</f>
        <v>0</v>
      </c>
      <c r="E27" s="113">
        <v>0</v>
      </c>
      <c r="F27" s="113">
        <v>0</v>
      </c>
      <c r="G27" s="75">
        <f t="shared" si="5"/>
        <v>0</v>
      </c>
    </row>
    <row r="28" spans="1:7" x14ac:dyDescent="0.2">
      <c r="A28" s="27" t="s">
        <v>111</v>
      </c>
      <c r="B28" s="71">
        <v>0</v>
      </c>
      <c r="C28" s="110">
        <v>0</v>
      </c>
      <c r="D28" s="75">
        <f t="shared" si="6"/>
        <v>0</v>
      </c>
      <c r="E28" s="113">
        <v>0</v>
      </c>
      <c r="F28" s="113">
        <v>0</v>
      </c>
      <c r="G28" s="75">
        <f t="shared" si="5"/>
        <v>0</v>
      </c>
    </row>
    <row r="29" spans="1:7" x14ac:dyDescent="0.2">
      <c r="A29" s="27" t="s">
        <v>112</v>
      </c>
      <c r="B29" s="71">
        <v>0</v>
      </c>
      <c r="C29" s="110">
        <v>0</v>
      </c>
      <c r="D29" s="75">
        <f t="shared" si="6"/>
        <v>0</v>
      </c>
      <c r="E29" s="113">
        <v>0</v>
      </c>
      <c r="F29" s="113">
        <v>0</v>
      </c>
      <c r="G29" s="75">
        <f t="shared" si="5"/>
        <v>0</v>
      </c>
    </row>
    <row r="30" spans="1:7" x14ac:dyDescent="0.2">
      <c r="A30" s="27" t="s">
        <v>113</v>
      </c>
      <c r="B30" s="71">
        <v>0</v>
      </c>
      <c r="C30" s="110">
        <v>0</v>
      </c>
      <c r="D30" s="75">
        <f t="shared" si="6"/>
        <v>0</v>
      </c>
      <c r="E30" s="113">
        <v>0</v>
      </c>
      <c r="F30" s="113">
        <v>0</v>
      </c>
      <c r="G30" s="75">
        <f t="shared" si="5"/>
        <v>0</v>
      </c>
    </row>
    <row r="31" spans="1:7" x14ac:dyDescent="0.2">
      <c r="A31" s="27" t="s">
        <v>114</v>
      </c>
      <c r="B31" s="71">
        <v>0</v>
      </c>
      <c r="C31" s="110">
        <v>0</v>
      </c>
      <c r="D31" s="75">
        <f t="shared" si="6"/>
        <v>0</v>
      </c>
      <c r="E31" s="113">
        <v>0</v>
      </c>
      <c r="F31" s="113">
        <v>0</v>
      </c>
      <c r="G31" s="75">
        <f t="shared" si="5"/>
        <v>0</v>
      </c>
    </row>
    <row r="32" spans="1:7" x14ac:dyDescent="0.2">
      <c r="A32" s="27" t="s">
        <v>115</v>
      </c>
      <c r="B32" s="71">
        <v>9329544.8100000005</v>
      </c>
      <c r="C32" s="110">
        <v>28160879.149999999</v>
      </c>
      <c r="D32" s="75">
        <f t="shared" si="6"/>
        <v>37490423.960000001</v>
      </c>
      <c r="E32" s="113">
        <v>7575936.8899999997</v>
      </c>
      <c r="F32" s="113">
        <v>8652108.4399999995</v>
      </c>
      <c r="G32" s="75">
        <f t="shared" si="5"/>
        <v>29914487.07</v>
      </c>
    </row>
    <row r="33" spans="1:7" x14ac:dyDescent="0.2">
      <c r="A33" s="27" t="s">
        <v>116</v>
      </c>
      <c r="B33" s="71">
        <v>1428757.51</v>
      </c>
      <c r="C33" s="110">
        <v>135679.32999999999</v>
      </c>
      <c r="D33" s="75">
        <f t="shared" si="6"/>
        <v>1564436.84</v>
      </c>
      <c r="E33" s="113">
        <v>1067539.43</v>
      </c>
      <c r="F33" s="113">
        <v>1067198.3899999999</v>
      </c>
      <c r="G33" s="75">
        <f t="shared" si="5"/>
        <v>496897.41000000015</v>
      </c>
    </row>
    <row r="34" spans="1:7" x14ac:dyDescent="0.2">
      <c r="A34" s="27" t="s">
        <v>117</v>
      </c>
      <c r="B34" s="71">
        <v>0</v>
      </c>
      <c r="C34" s="110">
        <v>0</v>
      </c>
      <c r="D34" s="75">
        <f t="shared" si="6"/>
        <v>0</v>
      </c>
      <c r="E34" s="113">
        <v>0</v>
      </c>
      <c r="F34" s="113">
        <v>0</v>
      </c>
      <c r="G34" s="75">
        <f t="shared" si="5"/>
        <v>0</v>
      </c>
    </row>
    <row r="35" spans="1:7" x14ac:dyDescent="0.2">
      <c r="A35" s="18"/>
      <c r="B35" s="6"/>
      <c r="C35" s="6"/>
      <c r="D35" s="6"/>
      <c r="E35" s="6"/>
      <c r="F35" s="6"/>
      <c r="G35" s="6"/>
    </row>
    <row r="36" spans="1:7" x14ac:dyDescent="0.2">
      <c r="A36" s="17" t="s">
        <v>118</v>
      </c>
      <c r="B36" s="74">
        <f>SUM(B37:B40)</f>
        <v>29108000.34</v>
      </c>
      <c r="C36" s="76">
        <f t="shared" ref="C36:G36" si="7">SUM(C37:C40)</f>
        <v>3377600</v>
      </c>
      <c r="D36" s="76">
        <f t="shared" si="7"/>
        <v>32485600.34</v>
      </c>
      <c r="E36" s="76">
        <f t="shared" si="7"/>
        <v>24044308.120000001</v>
      </c>
      <c r="F36" s="76">
        <f t="shared" si="7"/>
        <v>24210933.170000002</v>
      </c>
      <c r="G36" s="76">
        <f t="shared" si="7"/>
        <v>8441292.2199999988</v>
      </c>
    </row>
    <row r="37" spans="1:7" x14ac:dyDescent="0.2">
      <c r="A37" s="27" t="s">
        <v>119</v>
      </c>
      <c r="B37" s="73">
        <v>0</v>
      </c>
      <c r="C37" s="73">
        <v>0</v>
      </c>
      <c r="D37" s="75">
        <f t="shared" ref="D37:D40" si="8">B37+C37</f>
        <v>0</v>
      </c>
      <c r="E37" s="73">
        <v>0</v>
      </c>
      <c r="F37" s="73">
        <v>0</v>
      </c>
      <c r="G37" s="75">
        <f>D37-E37</f>
        <v>0</v>
      </c>
    </row>
    <row r="38" spans="1:7" ht="22.5" x14ac:dyDescent="0.2">
      <c r="A38" s="27" t="s">
        <v>120</v>
      </c>
      <c r="B38" s="73">
        <v>29108000.34</v>
      </c>
      <c r="C38" s="114">
        <v>3377600</v>
      </c>
      <c r="D38" s="75">
        <f t="shared" si="8"/>
        <v>32485600.34</v>
      </c>
      <c r="E38" s="115">
        <v>24044308.120000001</v>
      </c>
      <c r="F38" s="115">
        <v>24210933.170000002</v>
      </c>
      <c r="G38" s="75">
        <f t="shared" ref="G37:G40" si="9">D38-E38</f>
        <v>8441292.2199999988</v>
      </c>
    </row>
    <row r="39" spans="1:7" x14ac:dyDescent="0.2">
      <c r="A39" s="27" t="s">
        <v>121</v>
      </c>
      <c r="B39" s="73">
        <v>0</v>
      </c>
      <c r="C39" s="73">
        <v>0</v>
      </c>
      <c r="D39" s="75">
        <f t="shared" si="8"/>
        <v>0</v>
      </c>
      <c r="E39" s="73">
        <v>0</v>
      </c>
      <c r="F39" s="73">
        <v>0</v>
      </c>
      <c r="G39" s="75">
        <f t="shared" si="9"/>
        <v>0</v>
      </c>
    </row>
    <row r="40" spans="1:7" x14ac:dyDescent="0.2">
      <c r="A40" s="27" t="s">
        <v>122</v>
      </c>
      <c r="B40" s="73">
        <v>0</v>
      </c>
      <c r="C40" s="73">
        <v>0</v>
      </c>
      <c r="D40" s="75">
        <f t="shared" si="8"/>
        <v>0</v>
      </c>
      <c r="E40" s="73">
        <v>0</v>
      </c>
      <c r="F40" s="73">
        <v>0</v>
      </c>
      <c r="G40" s="75">
        <f t="shared" si="9"/>
        <v>0</v>
      </c>
    </row>
    <row r="41" spans="1:7" x14ac:dyDescent="0.2">
      <c r="A41" s="18"/>
      <c r="B41" s="6"/>
      <c r="C41" s="6"/>
      <c r="D41" s="6"/>
      <c r="E41" s="6"/>
      <c r="F41" s="6"/>
      <c r="G41" s="6"/>
    </row>
    <row r="42" spans="1:7" x14ac:dyDescent="0.2">
      <c r="A42" s="20" t="s">
        <v>77</v>
      </c>
      <c r="B42" s="77">
        <f>SUM(B6+B16+B25+B36)</f>
        <v>565352038.81000006</v>
      </c>
      <c r="C42" s="77">
        <f t="shared" ref="B42:G42" si="10">SUM(C6+C16+C25+C36)</f>
        <v>389994880.72000003</v>
      </c>
      <c r="D42" s="77">
        <f t="shared" si="10"/>
        <v>955346919.53000009</v>
      </c>
      <c r="E42" s="77">
        <f t="shared" si="10"/>
        <v>424541366.11000001</v>
      </c>
      <c r="F42" s="77">
        <f t="shared" si="10"/>
        <v>429263096.47000003</v>
      </c>
      <c r="G42" s="77">
        <f t="shared" si="10"/>
        <v>530805553.42000008</v>
      </c>
    </row>
    <row r="44" spans="1:7" x14ac:dyDescent="0.2">
      <c r="A44" s="78" t="s">
        <v>128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Cuenta Publica</cp:lastModifiedBy>
  <cp:revision/>
  <dcterms:created xsi:type="dcterms:W3CDTF">2014-02-10T03:37:14Z</dcterms:created>
  <dcterms:modified xsi:type="dcterms:W3CDTF">2023-10-30T05:47:32Z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