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23250" windowHeight="12450" tabRatio="863" firstSheet="1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C92" i="62" l="1"/>
  <c r="D62" i="62" l="1"/>
  <c r="C62" i="62"/>
  <c r="F10" i="65" l="1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9" i="65"/>
  <c r="F37" i="65" l="1"/>
  <c r="F38" i="65"/>
  <c r="F39" i="65"/>
  <c r="F40" i="65"/>
  <c r="F41" i="65"/>
  <c r="F42" i="65"/>
  <c r="F43" i="65"/>
  <c r="F44" i="65"/>
  <c r="F45" i="65"/>
  <c r="F46" i="65"/>
  <c r="F47" i="65"/>
  <c r="F36" i="65"/>
  <c r="C7" i="64"/>
  <c r="C50" i="62"/>
  <c r="C49" i="62"/>
  <c r="C28" i="62"/>
  <c r="D100" i="60" l="1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99" i="60"/>
  <c r="C186" i="60"/>
  <c r="C185" i="60"/>
  <c r="C171" i="60"/>
  <c r="C170" i="60"/>
  <c r="C167" i="60"/>
  <c r="C160" i="60"/>
  <c r="C157" i="60"/>
  <c r="C151" i="60"/>
  <c r="C149" i="60"/>
  <c r="C146" i="60"/>
  <c r="C128" i="60"/>
  <c r="C117" i="60"/>
  <c r="C107" i="60"/>
  <c r="C37" i="60"/>
  <c r="C28" i="60"/>
  <c r="C19" i="60"/>
  <c r="C62" i="59"/>
  <c r="C54" i="59"/>
  <c r="C30" i="64" l="1"/>
  <c r="C20" i="63"/>
  <c r="C15" i="63"/>
  <c r="C7" i="63"/>
  <c r="D131" i="62" l="1"/>
  <c r="C131" i="62"/>
  <c r="C121" i="62"/>
  <c r="C113" i="62"/>
  <c r="C111" i="62"/>
  <c r="C109" i="62"/>
  <c r="C103" i="62"/>
  <c r="C100" i="62"/>
  <c r="C99" i="62"/>
  <c r="D92" i="62"/>
  <c r="C80" i="62"/>
  <c r="D80" i="62"/>
  <c r="D74" i="62"/>
  <c r="C74" i="62"/>
  <c r="C71" i="62"/>
  <c r="C58" i="62"/>
  <c r="D43" i="62"/>
  <c r="D37" i="62"/>
  <c r="C37" i="62"/>
  <c r="D28" i="62"/>
  <c r="D20" i="62"/>
  <c r="C20" i="62"/>
  <c r="C43" i="62" s="1"/>
  <c r="D15" i="62"/>
  <c r="C15" i="62"/>
  <c r="C25" i="61"/>
  <c r="C21" i="61"/>
  <c r="C16" i="61"/>
  <c r="C214" i="60"/>
  <c r="C215" i="60"/>
  <c r="C204" i="60"/>
  <c r="C198" i="60"/>
  <c r="C195" i="60"/>
  <c r="C182" i="60"/>
  <c r="C180" i="60"/>
  <c r="C177" i="60"/>
  <c r="C174" i="60"/>
  <c r="C164" i="60"/>
  <c r="C161" i="60"/>
  <c r="C142" i="60"/>
  <c r="C137" i="60"/>
  <c r="C134" i="60"/>
  <c r="C127" i="60" s="1"/>
  <c r="C131" i="60"/>
  <c r="C100" i="60"/>
  <c r="C87" i="60"/>
  <c r="C85" i="60"/>
  <c r="C83" i="60"/>
  <c r="C73" i="60"/>
  <c r="C77" i="60"/>
  <c r="C74" i="60"/>
  <c r="C99" i="60" l="1"/>
  <c r="C98" i="60" s="1"/>
  <c r="C65" i="60"/>
  <c r="C59" i="60"/>
  <c r="C58" i="60" s="1"/>
  <c r="C46" i="60"/>
  <c r="C34" i="60"/>
  <c r="C25" i="60"/>
  <c r="C9" i="60"/>
  <c r="C139" i="59"/>
  <c r="C127" i="59"/>
  <c r="C120" i="59"/>
  <c r="C113" i="59"/>
  <c r="C103" i="59"/>
  <c r="C80" i="59"/>
  <c r="C74" i="59"/>
  <c r="C8" i="60" l="1"/>
  <c r="C37" i="64"/>
  <c r="C98" i="62" l="1"/>
  <c r="D98" i="62"/>
  <c r="D49" i="62" l="1"/>
  <c r="D50" i="62"/>
  <c r="D58" i="62"/>
  <c r="D56" i="62"/>
  <c r="D54" i="62"/>
  <c r="D52" i="62"/>
  <c r="C56" i="62"/>
  <c r="C54" i="62"/>
  <c r="C52" i="62"/>
  <c r="D61" i="62"/>
  <c r="D48" i="62" s="1"/>
  <c r="D133" i="62" s="1"/>
  <c r="C61" i="62"/>
  <c r="C48" i="62" s="1"/>
  <c r="C133" i="62" s="1"/>
  <c r="D71" i="62"/>
  <c r="D90" i="62"/>
  <c r="D89" i="62"/>
  <c r="C90" i="62"/>
  <c r="C89" i="62"/>
  <c r="D99" i="62"/>
  <c r="D121" i="62"/>
  <c r="D100" i="62"/>
  <c r="D103" i="62"/>
  <c r="D109" i="62"/>
  <c r="D111" i="62"/>
  <c r="D113" i="62"/>
  <c r="G103" i="59" l="1"/>
  <c r="F103" i="59"/>
  <c r="E103" i="59"/>
  <c r="D103" i="59"/>
  <c r="E80" i="59"/>
  <c r="E74" i="59"/>
  <c r="D80" i="59"/>
  <c r="D74" i="59"/>
  <c r="E62" i="59"/>
  <c r="D62" i="59"/>
  <c r="E54" i="59"/>
  <c r="D54" i="59"/>
  <c r="D113" i="59" l="1"/>
  <c r="E113" i="59"/>
  <c r="F113" i="59"/>
  <c r="G113" i="59"/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<sst xmlns="http://schemas.openxmlformats.org/spreadsheetml/2006/main" count="919" uniqueCount="647">
  <si>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</si>
  <si>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</si>
  <si>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</si>
  <si>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</si>
  <si>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</si>
  <si>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</si>
  <si>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</si>
  <si>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</si>
  <si>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</si>
  <si>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</si>
  <si>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</si>
  <si>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</si>
  <si>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</si>
  <si>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</si>
  <si>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</si>
  <si>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</si>
  <si>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</si>
  <si>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</si>
  <si>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</si>
  <si>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</si>
  <si>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</si>
  <si>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</si>
  <si>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</si>
  <si>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</si>
  <si>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</si>
  <si>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</si>
  <si>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</si>
  <si>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</si>
  <si>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</si>
  <si>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</si>
  <si>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</si>
  <si>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</si>
  <si>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</si>
  <si>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</si>
  <si>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</si>
  <si>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</si>
  <si>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</si>
  <si>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</si>
  <si>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</si>
  <si>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</si>
  <si>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</si>
  <si>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</si>
  <si>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</si>
  <si>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</si>
  <si>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</si>
  <si>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</si>
  <si>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</si>
  <si>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</si>
  <si>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</si>
  <si>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</si>
  <si>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</si>
  <si>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</si>
  <si>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</si>
  <si>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</si>
  <si>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</si>
  <si>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</si>
  <si>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</si>
  <si>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</si>
  <si>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</si>
  <si>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</si>
  <si>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</si>
  <si>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</si>
  <si>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</si>
  <si>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</si>
  <si>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</si>
  <si>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</si>
  <si>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</si>
  <si>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</si>
  <si>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</si>
  <si>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</si>
  <si>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</si>
  <si>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</si>
  <si>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</si>
  <si>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</si>
  <si>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</si>
  <si>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</si>
  <si>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</si>
  <si>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</si>
  <si>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</si>
  <si>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</si>
  <si>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</si>
  <si>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</si>
  <si>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</si>
  <si>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</si>
  <si>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</si>
  <si>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</si>
  <si>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</si>
  <si>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</si>
  <si>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</si>
  <si>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</si>
  <si>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</si>
  <si>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</si>
  <si>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</si>
  <si>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</si>
  <si>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</si>
  <si>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</si>
  <si>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</si>
  <si>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</si>
  <si>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</si>
  <si>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</si>
  <si>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</si>
  <si>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</si>
  <si>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</si>
  <si>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</si>
  <si>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</si>
  <si>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</si>
  <si>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</si>
  <si>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</si>
  <si>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</si>
  <si>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</si>
  <si>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</si>
  <si>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</si>
  <si>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</si>
  <si>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</si>
  <si>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</si>
  <si>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</si>
  <si>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</si>
  <si>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</si>
  <si>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</si>
  <si>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</si>
  <si>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</si>
  <si>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</si>
  <si>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</si>
  <si>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</si>
  <si>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</si>
  <si>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</si>
  <si>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</si>
  <si>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</si>
  <si>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</si>
  <si>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</si>
  <si>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</si>
  <si>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</si>
  <si>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</si>
  <si>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</si>
  <si>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</si>
  <si>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</si>
  <si>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</si>
  <si>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</si>
  <si>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</si>
  <si>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</si>
  <si>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</si>
  <si>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</si>
  <si>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</si>
  <si>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</si>
  <si>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</si>
  <si>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</si>
  <si>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</si>
  <si>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</si>
  <si>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</si>
  <si>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</si>
  <si>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</si>
  <si>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</si>
  <si>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</si>
  <si>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</si>
  <si>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</si>
  <si>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</si>
  <si>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</si>
  <si>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</si>
  <si>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</si>
  <si>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</si>
  <si>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</si>
  <si>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</si>
  <si>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</si>
  <si>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</si>
  <si>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</si>
  <si>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</si>
  <si>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</si>
  <si>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</si>
  <si>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</si>
  <si>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</si>
  <si>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</si>
  <si>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</si>
  <si>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</si>
  <si>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</si>
  <si>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</si>
  <si>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</si>
  <si>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</si>
  <si>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</si>
  <si>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</si>
  <si>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</si>
  <si>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</si>
  <si>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</si>
  <si>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</si>
  <si>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</si>
  <si>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</si>
  <si>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</si>
  <si>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</si>
  <si>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</si>
  <si>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</si>
  <si>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</si>
  <si>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</si>
  <si>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</si>
  <si>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</si>
  <si>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</si>
  <si>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</si>
  <si>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</si>
  <si>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</si>
  <si>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</si>
  <si>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</si>
  <si>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</si>
  <si>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</si>
  <si>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</si>
  <si>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</si>
  <si>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</si>
  <si>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</si>
  <si>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</si>
  <si>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</si>
  <si>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</si>
  <si>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</si>
  <si>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</si>
  <si>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</si>
  <si>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</si>
  <si>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</si>
  <si>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</si>
  <si>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</si>
  <si>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</si>
  <si>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</si>
  <si>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</si>
  <si>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</si>
  <si>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</si>
  <si>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</si>
  <si>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</si>
  <si>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</si>
  <si>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</si>
  <si>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</si>
  <si>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</si>
  <si>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</si>
  <si>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</si>
  <si>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</si>
  <si>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</si>
  <si>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</si>
  <si>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</si>
  <si>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</si>
  <si>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</si>
  <si>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</si>
  <si>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</si>
  <si>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</si>
  <si>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</si>
  <si>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</si>
  <si>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</si>
  <si>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</si>
  <si>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</si>
  <si>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</si>
  <si>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</si>
  <si>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</si>
  <si>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</si>
  <si>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</si>
  <si>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</si>
  <si>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</si>
  <si>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</si>
  <si>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</si>
  <si>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</si>
  <si>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</si>
  <si>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</si>
  <si>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</si>
  <si>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</si>
  <si>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</si>
  <si>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</si>
  <si>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</si>
  <si>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</si>
  <si>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</si>
  <si>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</si>
  <si>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</si>
  <si>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</si>
  <si>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</si>
  <si>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</si>
  <si>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</si>
  <si>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</si>
  <si>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</si>
  <si>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</si>
  <si>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</si>
  <si>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</si>
  <si>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</si>
  <si>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</si>
  <si>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</si>
  <si>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</si>
  <si>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</si>
  <si>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</si>
  <si>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</si>
  <si>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</si>
  <si>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</si>
  <si>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</si>
  <si>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</si>
  <si>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</si>
  <si>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</si>
  <si>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</si>
  <si>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</si>
  <si>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</si>
  <si>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</si>
  <si>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</si>
  <si>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</si>
  <si>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</si>
  <si>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</si>
  <si>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</si>
  <si>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</si>
  <si>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</si>
  <si>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</si>
  <si>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</si>
  <si>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</si>
  <si>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</si>
  <si>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</si>
  <si>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</si>
  <si>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</si>
  <si>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</si>
  <si>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</si>
  <si>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</si>
  <si>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</si>
  <si>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</si>
  <si>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</si>
  <si>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</si>
  <si>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</si>
  <si>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</si>
  <si>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</si>
  <si>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</si>
  <si>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</si>
  <si>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</si>
  <si>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</si>
  <si>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</si>
  <si>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</si>
  <si>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</si>
  <si>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</si>
  <si>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</si>
  <si>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</si>
  <si>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</si>
  <si>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</si>
  <si>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</si>
  <si>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</si>
  <si>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</si>
  <si>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</si>
  <si>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</si>
  <si>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</si>
  <si>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</si>
  <si>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</si>
  <si>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</si>
  <si>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</si>
  <si>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</si>
  <si>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</si>
  <si>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</si>
  <si>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</si>
  <si>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</si>
  <si>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</si>
  <si>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</si>
  <si>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</si>
  <si>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</si>
  <si>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</si>
  <si>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</si>
  <si>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</si>
  <si>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</si>
  <si>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</si>
  <si>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</si>
  <si>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</si>
  <si>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</si>
  <si>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</si>
  <si>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</si>
  <si>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</si>
  <si>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</si>
  <si>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</si>
  <si>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</si>
  <si>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</si>
  <si>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</si>
  <si>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</si>
  <si>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</si>
  <si>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</si>
  <si>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</si>
  <si>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</si>
  <si>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</si>
  <si>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</si>
  <si>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</si>
  <si>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</si>
  <si>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</si>
  <si>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</si>
  <si>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</si>
  <si>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</si>
  <si>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</si>
  <si>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</si>
  <si>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</si>
  <si>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</si>
  <si>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</si>
  <si>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</si>
  <si>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</si>
  <si>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</si>
  <si>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</si>
  <si>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</si>
  <si>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</si>
  <si>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</si>
  <si>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</si>
  <si>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</si>
  <si>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</si>
  <si>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</si>
  <si>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</si>
  <si>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</si>
  <si>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</si>
  <si>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</si>
  <si>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</si>
  <si>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</si>
  <si>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</si>
  <si>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</si>
  <si>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</si>
  <si>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</si>
  <si>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</si>
  <si>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</si>
  <si>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</si>
  <si>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</si>
  <si>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</si>
  <si>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</si>
  <si>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</si>
  <si>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</si>
  <si>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</si>
  <si>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</si>
  <si>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</si>
  <si>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</si>
  <si>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</si>
  <si>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</si>
  <si>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</si>
  <si>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</si>
  <si>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</si>
  <si>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</si>
  <si>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</si>
  <si>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</si>
  <si>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</si>
  <si>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</si>
  <si>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</si>
  <si>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</si>
  <si>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</si>
  <si>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</si>
  <si>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</si>
  <si>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</si>
  <si>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</si>
  <si>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</si>
  <si>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</si>
  <si>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</si>
  <si>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</si>
  <si>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</si>
  <si>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</si>
  <si>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</si>
  <si>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</si>
  <si>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</si>
  <si>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</si>
  <si>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</si>
  <si>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</si>
  <si>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</si>
  <si>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</si>
  <si>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</si>
  <si>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</si>
  <si>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</si>
  <si>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</si>
  <si>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</si>
  <si>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</si>
  <si>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</si>
  <si>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</si>
  <si>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</si>
  <si>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</si>
  <si>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</si>
  <si>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</si>
  <si>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</si>
  <si>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</si>
  <si>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</si>
  <si>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</si>
  <si>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</si>
  <si>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</si>
  <si>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</si>
  <si>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</si>
  <si>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</si>
  <si>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</si>
  <si>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</si>
  <si>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</si>
  <si>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</si>
  <si>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</si>
  <si>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</si>
  <si>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</si>
  <si>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</si>
  <si>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</si>
  <si>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</si>
  <si>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</si>
  <si>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</si>
  <si>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</si>
  <si>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</si>
  <si>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</si>
  <si>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</si>
  <si>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</si>
  <si>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</si>
  <si>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</si>
  <si>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</si>
  <si>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</si>
  <si>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</si>
  <si>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</si>
  <si>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</si>
  <si>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</si>
  <si>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</si>
  <si>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</si>
  <si>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</si>
  <si>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</si>
  <si>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</si>
  <si>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</si>
  <si>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</si>
  <si>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</si>
  <si>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</si>
  <si>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</si>
  <si>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</si>
  <si>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</si>
  <si>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</si>
  <si>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</si>
  <si>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</si>
  <si>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</si>
  <si>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</si>
  <si>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</si>
  <si>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</si>
  <si>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</si>
  <si>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</si>
  <si>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</si>
  <si>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</si>
  <si>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</si>
  <si>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</si>
  <si>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</si>
  <si>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</si>
  <si>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</si>
  <si>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</si>
  <si>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</si>
  <si>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</si>
  <si>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</si>
  <si>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</si>
  <si>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</si>
  <si>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</si>
  <si>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</si>
  <si>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</si>
  <si>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</si>
  <si>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</si>
  <si>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</si>
  <si>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</si>
  <si>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</si>
  <si>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</si>
  <si>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</si>
  <si>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</si>
  <si>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</si>
  <si>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</si>
  <si>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</si>
  <si>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</si>
  <si>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</si>
  <si>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</si>
  <si>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</si>
  <si>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</si>
  <si>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</si>
  <si>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</si>
  <si>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</si>
  <si>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</si>
  <si>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</si>
  <si>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</si>
  <si>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</si>
  <si>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</si>
  <si>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</si>
  <si>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</si>
  <si>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</si>
  <si>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</si>
  <si>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</si>
  <si>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</si>
  <si>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</si>
  <si>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</si>
  <si>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</si>
  <si>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</si>
  <si>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</si>
  <si>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</si>
  <si>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</si>
  <si>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</si>
  <si>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</si>
  <si>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</si>
  <si>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</si>
  <si>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</si>
  <si>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</si>
  <si>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</si>
  <si>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</si>
  <si>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</si>
  <si>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</si>
  <si>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</si>
  <si>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</si>
  <si>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</si>
  <si>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</si>
  <si>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</si>
  <si>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</si>
  <si>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</si>
  <si>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</si>
  <si>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</si>
  <si>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</si>
  <si>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</si>
  <si>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</si>
  <si>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</si>
  <si>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</si>
  <si>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</si>
  <si>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</si>
  <si>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</si>
  <si>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</si>
  <si>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</si>
  <si>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</si>
  <si>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</si>
  <si>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</si>
  <si>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</si>
  <si>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</si>
  <si>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</si>
  <si>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</si>
  <si>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</si>
  <si>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</si>
  <si>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</si>
  <si>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</si>
  <si>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</si>
  <si>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</si>
  <si>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</si>
  <si>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</si>
  <si>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</si>
  <si>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</si>
  <si>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</si>
  <si>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</si>
  <si>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</si>
  <si>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</si>
  <si>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</si>
  <si>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</si>
  <si>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</si>
  <si>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</si>
  <si>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</si>
  <si>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</si>
  <si>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</si>
  <si>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</si>
  <si>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</si>
  <si>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</si>
  <si>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</si>
  <si>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</si>
  <si>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</si>
  <si>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</si>
  <si>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</si>
  <si>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</si>
  <si>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</si>
  <si>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</si>
  <si>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</si>
  <si>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</si>
  <si>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</si>
  <si>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</si>
  <si>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</si>
  <si>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</si>
  <si>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</si>
  <si>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</si>
  <si>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</si>
  <si>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</si>
  <si>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</si>
  <si>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</si>
  <si>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</si>
  <si>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</si>
  <si>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Dolores Hidalgo CIN</t>
  </si>
  <si>
    <t>Ingresos por Venta de Bienes y Prestación de Servicios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</si>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</sst>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5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3" fillId="0" borderId="0" xfId="12" applyNumberFormat="1" applyFont="1"/>
    <xf numFmtId="0" fontId="3" fillId="0" borderId="0" xfId="12" applyFont="1" applyFill="1"/>
    <xf numFmtId="4" fontId="3" fillId="0" borderId="0" xfId="12" applyNumberFormat="1" applyFont="1" applyFill="1"/>
    <xf numFmtId="4" fontId="13" fillId="0" borderId="0" xfId="9" applyNumberFormat="1" applyFont="1"/>
    <xf numFmtId="4" fontId="3" fillId="0" borderId="0" xfId="12" applyNumberFormat="1" applyFont="1"/>
    <xf numFmtId="4" fontId="12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5">
    <cellStyle name="Hipervínculo" xfId="11" builtinId="8"/>
    <cellStyle name="Millares 2" xfId="1"/>
    <cellStyle name="Millares 2 2" xfId="15"/>
    <cellStyle name="Millares 2 2 2" xfId="21"/>
    <cellStyle name="Millares 2 2 3" xfId="28"/>
    <cellStyle name="Millares 2 2 4" xfId="34"/>
    <cellStyle name="Millares 2 2 5" xfId="40"/>
    <cellStyle name="Millares 2 3" xfId="16"/>
    <cellStyle name="Millares 2 3 2" xfId="22"/>
    <cellStyle name="Millares 2 3 3" xfId="29"/>
    <cellStyle name="Millares 2 3 4" xfId="35"/>
    <cellStyle name="Millares 2 3 5" xfId="41"/>
    <cellStyle name="Millares 2 4" xfId="14"/>
    <cellStyle name="Millares 2 4 2" xfId="27"/>
    <cellStyle name="Millares 2 5" xfId="20"/>
    <cellStyle name="Millares 2 6" xfId="26"/>
    <cellStyle name="Millares 2 7" xfId="33"/>
    <cellStyle name="Millares 2 8" xfId="39"/>
    <cellStyle name="Millares 3" xfId="19"/>
    <cellStyle name="Millares 3 2" xfId="25"/>
    <cellStyle name="Millares 3 3" xfId="32"/>
    <cellStyle name="Millares 3 4" xfId="38"/>
    <cellStyle name="Millares 3 5" xfId="44"/>
    <cellStyle name="Millares 4" xfId="17"/>
    <cellStyle name="Millares 4 2" xfId="23"/>
    <cellStyle name="Millares 4 3" xfId="30"/>
    <cellStyle name="Millares 4 4" xfId="36"/>
    <cellStyle name="Millares 4 5" xfId="42"/>
    <cellStyle name="Millares 5" xfId="18"/>
    <cellStyle name="Millares 5 2" xfId="31"/>
    <cellStyle name="Millares 6" xfId="24"/>
    <cellStyle name="Millares 7" xfId="37"/>
    <cellStyle name="Millares 8" xfId="4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0" t="s">
        <v>644</v>
      </c>
      <c r="B1" s="141"/>
      <c r="C1" s="142" t="s">
        <v>0</v>
      </c>
      <c r="D1" s="143">
        <v>2023</v>
      </c>
    </row>
    <row r="2" spans="1:4" x14ac:dyDescent="0.2">
      <c r="A2" s="144" t="s">
        <v>1</v>
      </c>
      <c r="B2" s="136"/>
      <c r="C2" s="145" t="s">
        <v>2</v>
      </c>
      <c r="D2" s="146" t="s">
        <v>641</v>
      </c>
    </row>
    <row r="3" spans="1:4" x14ac:dyDescent="0.2">
      <c r="A3" s="144" t="s">
        <v>646</v>
      </c>
      <c r="B3" s="136"/>
      <c r="C3" s="145" t="s">
        <v>3</v>
      </c>
      <c r="D3" s="147">
        <v>4</v>
      </c>
    </row>
    <row r="4" spans="1:4" x14ac:dyDescent="0.2">
      <c r="A4" s="148" t="s">
        <v>4</v>
      </c>
      <c r="B4" s="137"/>
      <c r="C4" s="137"/>
      <c r="D4" s="149"/>
    </row>
    <row r="5" spans="1:4" ht="15" customHeight="1" x14ac:dyDescent="0.2">
      <c r="A5" s="138" t="s">
        <v>5</v>
      </c>
      <c r="B5" s="139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227" t="s">
        <v>63</v>
      </c>
      <c r="B43" s="227"/>
      <c r="C43" s="131"/>
      <c r="D43" s="13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232" t="str">
        <f>ESF!A1</f>
        <v>Municipio Dolores Hidalgo CIN</v>
      </c>
      <c r="B1" s="233"/>
      <c r="C1" s="234"/>
    </row>
    <row r="2" spans="1:3" s="54" customFormat="1" ht="18" customHeight="1" x14ac:dyDescent="0.25">
      <c r="A2" s="235" t="s">
        <v>519</v>
      </c>
      <c r="B2" s="236"/>
      <c r="C2" s="237"/>
    </row>
    <row r="3" spans="1:3" s="54" customFormat="1" ht="18" customHeight="1" x14ac:dyDescent="0.25">
      <c r="A3" s="235" t="str">
        <f>ESF!A3</f>
        <v>Correspondiente del 1 de Enero al 31 de Diciembre de 2023</v>
      </c>
      <c r="B3" s="236"/>
      <c r="C3" s="237"/>
    </row>
    <row r="4" spans="1:3" s="56" customFormat="1" x14ac:dyDescent="0.2">
      <c r="A4" s="238" t="s">
        <v>520</v>
      </c>
      <c r="B4" s="239"/>
      <c r="C4" s="240"/>
    </row>
    <row r="5" spans="1:3" x14ac:dyDescent="0.2">
      <c r="A5" s="70" t="s">
        <v>521</v>
      </c>
      <c r="B5" s="70"/>
      <c r="C5" s="182">
        <v>850637742.85000002</v>
      </c>
    </row>
    <row r="6" spans="1:3" x14ac:dyDescent="0.2">
      <c r="A6" s="71"/>
      <c r="B6" s="72"/>
      <c r="C6" s="92"/>
    </row>
    <row r="7" spans="1:3" x14ac:dyDescent="0.2">
      <c r="A7" s="81" t="s">
        <v>522</v>
      </c>
      <c r="B7" s="81"/>
      <c r="C7" s="73">
        <f>SUM(C8:C13)</f>
        <v>0</v>
      </c>
    </row>
    <row r="8" spans="1:3" x14ac:dyDescent="0.2">
      <c r="A8" s="89" t="s">
        <v>523</v>
      </c>
      <c r="B8" s="88" t="s">
        <v>311</v>
      </c>
      <c r="C8" s="74">
        <v>0</v>
      </c>
    </row>
    <row r="9" spans="1:3" x14ac:dyDescent="0.2">
      <c r="A9" s="75" t="s">
        <v>524</v>
      </c>
      <c r="B9" s="76" t="s">
        <v>525</v>
      </c>
      <c r="C9" s="74">
        <v>0</v>
      </c>
    </row>
    <row r="10" spans="1:3" x14ac:dyDescent="0.2">
      <c r="A10" s="75" t="s">
        <v>526</v>
      </c>
      <c r="B10" s="76" t="s">
        <v>320</v>
      </c>
      <c r="C10" s="74">
        <v>0</v>
      </c>
    </row>
    <row r="11" spans="1:3" x14ac:dyDescent="0.2">
      <c r="A11" s="75" t="s">
        <v>527</v>
      </c>
      <c r="B11" s="76" t="s">
        <v>321</v>
      </c>
      <c r="C11" s="74">
        <v>0</v>
      </c>
    </row>
    <row r="12" spans="1:3" x14ac:dyDescent="0.2">
      <c r="A12" s="75" t="s">
        <v>528</v>
      </c>
      <c r="B12" s="76" t="s">
        <v>322</v>
      </c>
      <c r="C12" s="74">
        <v>0</v>
      </c>
    </row>
    <row r="13" spans="1:3" x14ac:dyDescent="0.2">
      <c r="A13" s="77" t="s">
        <v>529</v>
      </c>
      <c r="B13" s="78" t="s">
        <v>530</v>
      </c>
      <c r="C13" s="74">
        <v>0</v>
      </c>
    </row>
    <row r="14" spans="1:3" x14ac:dyDescent="0.2">
      <c r="A14" s="71"/>
      <c r="B14" s="79"/>
      <c r="C14" s="80"/>
    </row>
    <row r="15" spans="1:3" x14ac:dyDescent="0.2">
      <c r="A15" s="81" t="s">
        <v>531</v>
      </c>
      <c r="B15" s="72"/>
      <c r="C15" s="73">
        <f>SUM(C16:C18)</f>
        <v>0</v>
      </c>
    </row>
    <row r="16" spans="1:3" x14ac:dyDescent="0.2">
      <c r="A16" s="82">
        <v>3.1</v>
      </c>
      <c r="B16" s="76" t="s">
        <v>532</v>
      </c>
      <c r="C16" s="74">
        <v>0</v>
      </c>
    </row>
    <row r="17" spans="1:3" x14ac:dyDescent="0.2">
      <c r="A17" s="83">
        <v>3.2</v>
      </c>
      <c r="B17" s="76" t="s">
        <v>533</v>
      </c>
      <c r="C17" s="74">
        <v>0</v>
      </c>
    </row>
    <row r="18" spans="1:3" x14ac:dyDescent="0.2">
      <c r="A18" s="83">
        <v>3.3</v>
      </c>
      <c r="B18" s="78" t="s">
        <v>534</v>
      </c>
      <c r="C18" s="84">
        <v>0</v>
      </c>
    </row>
    <row r="19" spans="1:3" x14ac:dyDescent="0.2">
      <c r="A19" s="71"/>
      <c r="B19" s="85"/>
      <c r="C19" s="86"/>
    </row>
    <row r="20" spans="1:3" x14ac:dyDescent="0.2">
      <c r="A20" s="87" t="s">
        <v>642</v>
      </c>
      <c r="B20" s="87"/>
      <c r="C20" s="182">
        <f>C5+C7-C15</f>
        <v>850637742.85000002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41" t="str">
        <f>ESF!A1</f>
        <v>Municipio Dolores Hidalgo CIN</v>
      </c>
      <c r="B1" s="242"/>
      <c r="C1" s="243"/>
    </row>
    <row r="2" spans="1:3" s="57" customFormat="1" ht="18.95" customHeight="1" x14ac:dyDescent="0.25">
      <c r="A2" s="244" t="s">
        <v>535</v>
      </c>
      <c r="B2" s="245"/>
      <c r="C2" s="246"/>
    </row>
    <row r="3" spans="1:3" s="57" customFormat="1" ht="18.95" customHeight="1" x14ac:dyDescent="0.25">
      <c r="A3" s="244" t="str">
        <f>ESF!A3</f>
        <v>Correspondiente del 1 de Enero al 31 de Diciembre de 2023</v>
      </c>
      <c r="B3" s="245"/>
      <c r="C3" s="246"/>
    </row>
    <row r="4" spans="1:3" x14ac:dyDescent="0.2">
      <c r="A4" s="238" t="s">
        <v>520</v>
      </c>
      <c r="B4" s="239"/>
      <c r="C4" s="240"/>
    </row>
    <row r="5" spans="1:3" x14ac:dyDescent="0.2">
      <c r="A5" s="97" t="s">
        <v>536</v>
      </c>
      <c r="B5" s="70"/>
      <c r="C5" s="181">
        <v>703658845.69000006</v>
      </c>
    </row>
    <row r="6" spans="1:3" x14ac:dyDescent="0.2">
      <c r="A6" s="91"/>
      <c r="B6" s="72"/>
      <c r="C6" s="92"/>
    </row>
    <row r="7" spans="1:3" x14ac:dyDescent="0.2">
      <c r="A7" s="81" t="s">
        <v>537</v>
      </c>
      <c r="B7" s="93"/>
      <c r="C7" s="73">
        <f>SUM(C8:C28)</f>
        <v>197795897.00999999</v>
      </c>
    </row>
    <row r="8" spans="1:3" x14ac:dyDescent="0.2">
      <c r="A8" s="98">
        <v>2.1</v>
      </c>
      <c r="B8" s="99" t="s">
        <v>342</v>
      </c>
      <c r="C8" s="180">
        <v>0</v>
      </c>
    </row>
    <row r="9" spans="1:3" x14ac:dyDescent="0.2">
      <c r="A9" s="98">
        <v>2.2000000000000002</v>
      </c>
      <c r="B9" s="99" t="s">
        <v>339</v>
      </c>
      <c r="C9" s="180">
        <v>0</v>
      </c>
    </row>
    <row r="10" spans="1:3" x14ac:dyDescent="0.2">
      <c r="A10" s="104">
        <v>2.2999999999999998</v>
      </c>
      <c r="B10" s="90" t="s">
        <v>129</v>
      </c>
      <c r="C10" s="180">
        <v>1254518.04</v>
      </c>
    </row>
    <row r="11" spans="1:3" x14ac:dyDescent="0.2">
      <c r="A11" s="104">
        <v>2.4</v>
      </c>
      <c r="B11" s="90" t="s">
        <v>130</v>
      </c>
      <c r="C11" s="180">
        <v>1297959.49</v>
      </c>
    </row>
    <row r="12" spans="1:3" x14ac:dyDescent="0.2">
      <c r="A12" s="104">
        <v>2.5</v>
      </c>
      <c r="B12" s="90" t="s">
        <v>131</v>
      </c>
      <c r="C12" s="180">
        <v>0</v>
      </c>
    </row>
    <row r="13" spans="1:3" x14ac:dyDescent="0.2">
      <c r="A13" s="104">
        <v>2.6</v>
      </c>
      <c r="B13" s="90" t="s">
        <v>132</v>
      </c>
      <c r="C13" s="180">
        <v>17278335.390000001</v>
      </c>
    </row>
    <row r="14" spans="1:3" x14ac:dyDescent="0.2">
      <c r="A14" s="104">
        <v>2.7</v>
      </c>
      <c r="B14" s="90" t="s">
        <v>133</v>
      </c>
      <c r="C14" s="180">
        <v>0</v>
      </c>
    </row>
    <row r="15" spans="1:3" x14ac:dyDescent="0.2">
      <c r="A15" s="104">
        <v>2.8</v>
      </c>
      <c r="B15" s="90" t="s">
        <v>134</v>
      </c>
      <c r="C15" s="180">
        <v>142154.23000000001</v>
      </c>
    </row>
    <row r="16" spans="1:3" x14ac:dyDescent="0.2">
      <c r="A16" s="104">
        <v>2.9</v>
      </c>
      <c r="B16" s="90" t="s">
        <v>136</v>
      </c>
      <c r="C16" s="180">
        <v>0</v>
      </c>
    </row>
    <row r="17" spans="1:3" x14ac:dyDescent="0.2">
      <c r="A17" s="104" t="s">
        <v>538</v>
      </c>
      <c r="B17" s="90" t="s">
        <v>539</v>
      </c>
      <c r="C17" s="180">
        <v>0</v>
      </c>
    </row>
    <row r="18" spans="1:3" x14ac:dyDescent="0.2">
      <c r="A18" s="104" t="s">
        <v>540</v>
      </c>
      <c r="B18" s="90" t="s">
        <v>140</v>
      </c>
      <c r="C18" s="180">
        <v>0</v>
      </c>
    </row>
    <row r="19" spans="1:3" x14ac:dyDescent="0.2">
      <c r="A19" s="104" t="s">
        <v>541</v>
      </c>
      <c r="B19" s="90" t="s">
        <v>542</v>
      </c>
      <c r="C19" s="180">
        <v>109966393.77</v>
      </c>
    </row>
    <row r="20" spans="1:3" x14ac:dyDescent="0.2">
      <c r="A20" s="104" t="s">
        <v>543</v>
      </c>
      <c r="B20" s="90" t="s">
        <v>544</v>
      </c>
      <c r="C20" s="180">
        <v>18422885.68</v>
      </c>
    </row>
    <row r="21" spans="1:3" x14ac:dyDescent="0.2">
      <c r="A21" s="104" t="s">
        <v>545</v>
      </c>
      <c r="B21" s="90" t="s">
        <v>546</v>
      </c>
      <c r="C21" s="180">
        <v>0</v>
      </c>
    </row>
    <row r="22" spans="1:3" x14ac:dyDescent="0.2">
      <c r="A22" s="104" t="s">
        <v>547</v>
      </c>
      <c r="B22" s="90" t="s">
        <v>548</v>
      </c>
      <c r="C22" s="180">
        <v>0</v>
      </c>
    </row>
    <row r="23" spans="1:3" x14ac:dyDescent="0.2">
      <c r="A23" s="104" t="s">
        <v>549</v>
      </c>
      <c r="B23" s="90" t="s">
        <v>550</v>
      </c>
      <c r="C23" s="180">
        <v>0</v>
      </c>
    </row>
    <row r="24" spans="1:3" x14ac:dyDescent="0.2">
      <c r="A24" s="104" t="s">
        <v>551</v>
      </c>
      <c r="B24" s="90" t="s">
        <v>552</v>
      </c>
      <c r="C24" s="180">
        <v>0</v>
      </c>
    </row>
    <row r="25" spans="1:3" x14ac:dyDescent="0.2">
      <c r="A25" s="104" t="s">
        <v>553</v>
      </c>
      <c r="B25" s="90" t="s">
        <v>554</v>
      </c>
      <c r="C25" s="180">
        <v>0</v>
      </c>
    </row>
    <row r="26" spans="1:3" x14ac:dyDescent="0.2">
      <c r="A26" s="104" t="s">
        <v>555</v>
      </c>
      <c r="B26" s="90" t="s">
        <v>556</v>
      </c>
      <c r="C26" s="180">
        <v>27333336</v>
      </c>
    </row>
    <row r="27" spans="1:3" x14ac:dyDescent="0.2">
      <c r="A27" s="104" t="s">
        <v>557</v>
      </c>
      <c r="B27" s="90" t="s">
        <v>558</v>
      </c>
      <c r="C27" s="180">
        <v>0</v>
      </c>
    </row>
    <row r="28" spans="1:3" x14ac:dyDescent="0.2">
      <c r="A28" s="104" t="s">
        <v>559</v>
      </c>
      <c r="B28" s="99" t="s">
        <v>560</v>
      </c>
      <c r="C28" s="180">
        <v>22100314.41</v>
      </c>
    </row>
    <row r="29" spans="1:3" x14ac:dyDescent="0.2">
      <c r="A29" s="105"/>
      <c r="B29" s="100"/>
      <c r="C29" s="101"/>
    </row>
    <row r="30" spans="1:3" x14ac:dyDescent="0.2">
      <c r="A30" s="102" t="s">
        <v>561</v>
      </c>
      <c r="B30" s="103"/>
      <c r="C30" s="183">
        <f>SUM(C31:C35)</f>
        <v>13939935.09</v>
      </c>
    </row>
    <row r="31" spans="1:3" x14ac:dyDescent="0.2">
      <c r="A31" s="104" t="s">
        <v>562</v>
      </c>
      <c r="B31" s="90" t="s">
        <v>412</v>
      </c>
      <c r="C31" s="180">
        <v>13939935.09</v>
      </c>
    </row>
    <row r="32" spans="1:3" x14ac:dyDescent="0.2">
      <c r="A32" s="104" t="s">
        <v>563</v>
      </c>
      <c r="B32" s="90" t="s">
        <v>421</v>
      </c>
      <c r="C32" s="184">
        <v>0</v>
      </c>
    </row>
    <row r="33" spans="1:3" x14ac:dyDescent="0.2">
      <c r="A33" s="104" t="s">
        <v>564</v>
      </c>
      <c r="B33" s="90" t="s">
        <v>424</v>
      </c>
      <c r="C33" s="184">
        <v>0</v>
      </c>
    </row>
    <row r="34" spans="1:3" x14ac:dyDescent="0.2">
      <c r="A34" s="104" t="s">
        <v>565</v>
      </c>
      <c r="B34" s="90" t="s">
        <v>430</v>
      </c>
      <c r="C34" s="184">
        <v>0</v>
      </c>
    </row>
    <row r="35" spans="1:3" x14ac:dyDescent="0.2">
      <c r="A35" s="104" t="s">
        <v>566</v>
      </c>
      <c r="B35" s="99" t="s">
        <v>567</v>
      </c>
      <c r="C35" s="184">
        <v>0</v>
      </c>
    </row>
    <row r="36" spans="1:3" x14ac:dyDescent="0.2">
      <c r="A36" s="91"/>
      <c r="B36" s="94"/>
      <c r="C36" s="95"/>
    </row>
    <row r="37" spans="1:3" x14ac:dyDescent="0.2">
      <c r="A37" s="96" t="s">
        <v>643</v>
      </c>
      <c r="B37" s="70"/>
      <c r="C37" s="182">
        <f>C5-C7+C30</f>
        <v>519802883.77000004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31" t="str">
        <f>'Notas a los Edos Financieros'!A1</f>
        <v>Municipio Dolores Hidalgo CIN</v>
      </c>
      <c r="B1" s="247"/>
      <c r="C1" s="247"/>
      <c r="D1" s="247"/>
      <c r="E1" s="247"/>
      <c r="F1" s="247"/>
      <c r="G1" s="45" t="s">
        <v>0</v>
      </c>
      <c r="H1" s="46">
        <f>'Notas a los Edos Financieros'!D1</f>
        <v>2023</v>
      </c>
    </row>
    <row r="2" spans="1:10" ht="18.95" customHeight="1" x14ac:dyDescent="0.2">
      <c r="A2" s="231" t="s">
        <v>568</v>
      </c>
      <c r="B2" s="247"/>
      <c r="C2" s="247"/>
      <c r="D2" s="247"/>
      <c r="E2" s="247"/>
      <c r="F2" s="24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231" t="str">
        <f>'Notas a los Edos Financieros'!A3</f>
        <v>Correspondiente del 1 de Enero al 31 de Diciembre de 2023</v>
      </c>
      <c r="B3" s="247"/>
      <c r="C3" s="247"/>
      <c r="D3" s="247"/>
      <c r="E3" s="247"/>
      <c r="F3" s="247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9" t="s">
        <v>67</v>
      </c>
      <c r="B7" s="119" t="s">
        <v>569</v>
      </c>
      <c r="C7" s="118" t="s">
        <v>570</v>
      </c>
      <c r="D7" s="118" t="s">
        <v>571</v>
      </c>
      <c r="E7" s="118" t="s">
        <v>572</v>
      </c>
      <c r="F7" s="118" t="s">
        <v>573</v>
      </c>
      <c r="G7" s="118" t="s">
        <v>574</v>
      </c>
      <c r="H7" s="118" t="s">
        <v>575</v>
      </c>
      <c r="I7" s="118" t="s">
        <v>576</v>
      </c>
      <c r="J7" s="118" t="s">
        <v>577</v>
      </c>
    </row>
    <row r="8" spans="1:10" s="59" customFormat="1" x14ac:dyDescent="0.2">
      <c r="A8" s="58">
        <v>7000</v>
      </c>
      <c r="B8" s="59" t="s">
        <v>578</v>
      </c>
    </row>
    <row r="9" spans="1:10" x14ac:dyDescent="0.2">
      <c r="A9" s="47">
        <v>7110</v>
      </c>
      <c r="B9" s="47" t="s">
        <v>574</v>
      </c>
      <c r="C9" s="52">
        <v>0</v>
      </c>
      <c r="D9" s="52">
        <v>0</v>
      </c>
      <c r="E9" s="52">
        <v>0</v>
      </c>
      <c r="F9" s="226">
        <f>C9+D9+E9</f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226">
        <f t="shared" ref="F10:F34" si="0">C10+D10+E10</f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226">
        <f t="shared" si="0"/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226">
        <f t="shared" si="0"/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226">
        <f t="shared" si="0"/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226">
        <f t="shared" si="0"/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226">
        <f t="shared" si="0"/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226">
        <f t="shared" si="0"/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226">
        <f t="shared" si="0"/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226">
        <f t="shared" si="0"/>
        <v>0</v>
      </c>
    </row>
    <row r="19" spans="1:6" x14ac:dyDescent="0.2">
      <c r="A19" s="47">
        <v>7250</v>
      </c>
      <c r="B19" s="47" t="s">
        <v>588</v>
      </c>
      <c r="C19" s="52">
        <v>0</v>
      </c>
      <c r="D19" s="52">
        <v>0</v>
      </c>
      <c r="E19" s="52">
        <v>0</v>
      </c>
      <c r="F19" s="226">
        <f t="shared" si="0"/>
        <v>0</v>
      </c>
    </row>
    <row r="20" spans="1:6" x14ac:dyDescent="0.2">
      <c r="A20" s="47">
        <v>7260</v>
      </c>
      <c r="B20" s="47" t="s">
        <v>589</v>
      </c>
      <c r="C20" s="52">
        <v>0</v>
      </c>
      <c r="D20" s="52">
        <v>0</v>
      </c>
      <c r="E20" s="52">
        <v>0</v>
      </c>
      <c r="F20" s="226">
        <f t="shared" si="0"/>
        <v>0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226">
        <f t="shared" si="0"/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226">
        <f t="shared" si="0"/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226">
        <f t="shared" si="0"/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226">
        <f t="shared" si="0"/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226">
        <f t="shared" si="0"/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226">
        <f t="shared" si="0"/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226">
        <f t="shared" si="0"/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226">
        <f t="shared" si="0"/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226">
        <f t="shared" si="0"/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226">
        <f t="shared" si="0"/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226">
        <f t="shared" si="0"/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226">
        <f t="shared" si="0"/>
        <v>0</v>
      </c>
    </row>
    <row r="33" spans="1:6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226">
        <f t="shared" si="0"/>
        <v>0</v>
      </c>
    </row>
    <row r="34" spans="1:6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226">
        <f t="shared" si="0"/>
        <v>0</v>
      </c>
    </row>
    <row r="35" spans="1:6" s="59" customFormat="1" x14ac:dyDescent="0.2">
      <c r="A35" s="58">
        <v>8000</v>
      </c>
      <c r="B35" s="59" t="s">
        <v>604</v>
      </c>
    </row>
    <row r="36" spans="1:6" x14ac:dyDescent="0.2">
      <c r="A36" s="47">
        <v>8110</v>
      </c>
      <c r="B36" s="47" t="s">
        <v>605</v>
      </c>
      <c r="C36" s="166">
        <v>0</v>
      </c>
      <c r="D36" s="226">
        <v>920565762.71000004</v>
      </c>
      <c r="E36" s="226">
        <v>-920565762.71000004</v>
      </c>
      <c r="F36" s="226">
        <f>C36+D36+E36</f>
        <v>0</v>
      </c>
    </row>
    <row r="37" spans="1:6" x14ac:dyDescent="0.2">
      <c r="A37" s="47">
        <v>8120</v>
      </c>
      <c r="B37" s="47" t="s">
        <v>606</v>
      </c>
      <c r="C37" s="166">
        <v>0</v>
      </c>
      <c r="D37" s="226">
        <v>1637730352.5799999</v>
      </c>
      <c r="E37" s="226">
        <v>-1637730352.5799999</v>
      </c>
      <c r="F37" s="226">
        <f t="shared" ref="F37:F47" si="1">C37+D37+E37</f>
        <v>0</v>
      </c>
    </row>
    <row r="38" spans="1:6" x14ac:dyDescent="0.2">
      <c r="A38" s="47">
        <v>8130</v>
      </c>
      <c r="B38" s="47" t="s">
        <v>607</v>
      </c>
      <c r="C38" s="166">
        <v>0</v>
      </c>
      <c r="D38" s="226">
        <v>705403481.92999995</v>
      </c>
      <c r="E38" s="226">
        <v>-705403481.92999995</v>
      </c>
      <c r="F38" s="226">
        <f t="shared" si="1"/>
        <v>0</v>
      </c>
    </row>
    <row r="39" spans="1:6" x14ac:dyDescent="0.2">
      <c r="A39" s="47">
        <v>8140</v>
      </c>
      <c r="B39" s="47" t="s">
        <v>608</v>
      </c>
      <c r="C39" s="166">
        <v>0</v>
      </c>
      <c r="D39" s="226">
        <v>-34673214.640000001</v>
      </c>
      <c r="E39" s="226">
        <v>34673214.640000001</v>
      </c>
      <c r="F39" s="226">
        <f t="shared" si="1"/>
        <v>0</v>
      </c>
    </row>
    <row r="40" spans="1:6" x14ac:dyDescent="0.2">
      <c r="A40" s="47">
        <v>8150</v>
      </c>
      <c r="B40" s="47" t="s">
        <v>609</v>
      </c>
      <c r="C40" s="166">
        <v>0</v>
      </c>
      <c r="D40" s="226">
        <v>271330239.81</v>
      </c>
      <c r="E40" s="226">
        <v>-271330239.81</v>
      </c>
      <c r="F40" s="226">
        <f t="shared" si="1"/>
        <v>0</v>
      </c>
    </row>
    <row r="41" spans="1:6" x14ac:dyDescent="0.2">
      <c r="A41" s="47">
        <v>8210</v>
      </c>
      <c r="B41" s="47" t="s">
        <v>610</v>
      </c>
      <c r="C41" s="166">
        <v>0</v>
      </c>
      <c r="D41" s="226">
        <v>954505809.86000001</v>
      </c>
      <c r="E41" s="226">
        <v>-954505809.86000001</v>
      </c>
      <c r="F41" s="226">
        <f t="shared" si="1"/>
        <v>0</v>
      </c>
    </row>
    <row r="42" spans="1:6" x14ac:dyDescent="0.2">
      <c r="A42" s="47">
        <v>8220</v>
      </c>
      <c r="B42" s="47" t="s">
        <v>611</v>
      </c>
      <c r="C42" s="166">
        <v>0</v>
      </c>
      <c r="D42" s="226">
        <v>2383982237.0300002</v>
      </c>
      <c r="E42" s="226">
        <v>-2383982237.0300002</v>
      </c>
      <c r="F42" s="226">
        <f t="shared" si="1"/>
        <v>0</v>
      </c>
    </row>
    <row r="43" spans="1:6" x14ac:dyDescent="0.2">
      <c r="A43" s="47">
        <v>8230</v>
      </c>
      <c r="B43" s="47" t="s">
        <v>612</v>
      </c>
      <c r="C43" s="166">
        <v>0</v>
      </c>
      <c r="D43" s="226">
        <v>1390845840.1500001</v>
      </c>
      <c r="E43" s="226">
        <v>-1390845840.1500001</v>
      </c>
      <c r="F43" s="226">
        <f t="shared" si="1"/>
        <v>0</v>
      </c>
    </row>
    <row r="44" spans="1:6" x14ac:dyDescent="0.2">
      <c r="A44" s="47">
        <v>8240</v>
      </c>
      <c r="B44" s="47" t="s">
        <v>613</v>
      </c>
      <c r="C44" s="166">
        <v>0</v>
      </c>
      <c r="D44" s="226">
        <v>454594084.25</v>
      </c>
      <c r="E44" s="226">
        <v>-454594084.25</v>
      </c>
      <c r="F44" s="226">
        <f t="shared" si="1"/>
        <v>0</v>
      </c>
    </row>
    <row r="45" spans="1:6" x14ac:dyDescent="0.2">
      <c r="A45" s="47">
        <v>8250</v>
      </c>
      <c r="B45" s="47" t="s">
        <v>614</v>
      </c>
      <c r="C45" s="166">
        <v>0</v>
      </c>
      <c r="D45" s="226">
        <v>635383404.46000004</v>
      </c>
      <c r="E45" s="226">
        <v>-635383404.46000004</v>
      </c>
      <c r="F45" s="226">
        <f t="shared" si="1"/>
        <v>0</v>
      </c>
    </row>
    <row r="46" spans="1:6" x14ac:dyDescent="0.2">
      <c r="A46" s="47">
        <v>8260</v>
      </c>
      <c r="B46" s="47" t="s">
        <v>615</v>
      </c>
      <c r="C46" s="166">
        <v>0</v>
      </c>
      <c r="D46" s="226">
        <v>-36207328.049999997</v>
      </c>
      <c r="E46" s="226">
        <v>36207328.049999997</v>
      </c>
      <c r="F46" s="226">
        <f t="shared" si="1"/>
        <v>0</v>
      </c>
    </row>
    <row r="47" spans="1:6" x14ac:dyDescent="0.2">
      <c r="A47" s="47">
        <v>8270</v>
      </c>
      <c r="B47" s="47" t="s">
        <v>616</v>
      </c>
      <c r="C47" s="166">
        <v>0</v>
      </c>
      <c r="D47" s="226">
        <v>196127764.49000001</v>
      </c>
      <c r="E47" s="226">
        <v>-196127764.49000001</v>
      </c>
      <c r="F47" s="226">
        <f t="shared" si="1"/>
        <v>0</v>
      </c>
    </row>
    <row r="48" spans="1:6" x14ac:dyDescent="0.2">
      <c r="A48" s="123"/>
    </row>
    <row r="49" spans="1:2" x14ac:dyDescent="0.2">
      <c r="A49" s="123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4" t="s">
        <v>204</v>
      </c>
      <c r="C1" s="115"/>
      <c r="D1" s="115"/>
      <c r="E1" s="116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248" t="s">
        <v>619</v>
      </c>
      <c r="B5" s="248"/>
      <c r="C5" s="248"/>
      <c r="D5" s="248"/>
      <c r="E5" s="24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0" t="s">
        <v>621</v>
      </c>
      <c r="B10" s="249" t="s">
        <v>622</v>
      </c>
      <c r="C10" s="249"/>
      <c r="D10" s="249"/>
      <c r="E10" s="249"/>
    </row>
    <row r="11" spans="1:8" s="6" customFormat="1" ht="12.95" customHeight="1" x14ac:dyDescent="0.2">
      <c r="A11" s="111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1" t="s">
        <v>625</v>
      </c>
      <c r="B12" s="249" t="s">
        <v>626</v>
      </c>
      <c r="C12" s="249"/>
      <c r="D12" s="249"/>
      <c r="E12" s="249"/>
    </row>
    <row r="13" spans="1:8" s="6" customFormat="1" ht="26.1" customHeight="1" x14ac:dyDescent="0.2">
      <c r="A13" s="111" t="s">
        <v>627</v>
      </c>
      <c r="B13" s="249" t="s">
        <v>628</v>
      </c>
      <c r="C13" s="249"/>
      <c r="D13" s="249"/>
      <c r="E13" s="24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0" t="s">
        <v>629</v>
      </c>
      <c r="B15" s="9" t="s">
        <v>630</v>
      </c>
    </row>
    <row r="16" spans="1:8" s="6" customFormat="1" ht="12.95" customHeight="1" x14ac:dyDescent="0.2">
      <c r="A16" s="111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2" t="s">
        <v>632</v>
      </c>
    </row>
    <row r="20" spans="1:4" s="6" customFormat="1" ht="12.95" customHeight="1" x14ac:dyDescent="0.2">
      <c r="A20" s="112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0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228" t="str">
        <f>'Notas a los Edos Financieros'!A1</f>
        <v>Municipio Dolores Hidalgo CIN</v>
      </c>
      <c r="B1" s="229"/>
      <c r="C1" s="229"/>
      <c r="D1" s="229"/>
      <c r="E1" s="229"/>
      <c r="F1" s="22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228" t="s">
        <v>64</v>
      </c>
      <c r="B2" s="229"/>
      <c r="C2" s="229"/>
      <c r="D2" s="229"/>
      <c r="E2" s="229"/>
      <c r="F2" s="229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228" t="str">
        <f>'Notas a los Edos Financieros'!A3</f>
        <v>Correspondiente del 1 de Enero al 31 de Diciembre de 2023</v>
      </c>
      <c r="B3" s="229"/>
      <c r="C3" s="229"/>
      <c r="D3" s="229"/>
      <c r="E3" s="229"/>
      <c r="F3" s="229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85">
        <v>24141831.960000001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86">
        <v>19738692.190000001</v>
      </c>
      <c r="D15" s="186">
        <v>8294264.21</v>
      </c>
      <c r="E15" s="186">
        <v>0</v>
      </c>
      <c r="F15" s="186">
        <v>0</v>
      </c>
      <c r="G15" s="186">
        <v>0</v>
      </c>
    </row>
    <row r="16" spans="1:8" x14ac:dyDescent="0.2">
      <c r="A16" s="40">
        <v>1124</v>
      </c>
      <c r="B16" s="38" t="s">
        <v>78</v>
      </c>
      <c r="C16" s="186">
        <v>397135.85</v>
      </c>
      <c r="D16" s="186">
        <v>361498.22</v>
      </c>
      <c r="E16" s="186">
        <v>0</v>
      </c>
      <c r="F16" s="186">
        <v>0</v>
      </c>
      <c r="G16" s="186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87">
        <v>291555.83</v>
      </c>
      <c r="D20" s="187">
        <v>291555.83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87">
        <v>3423.28</v>
      </c>
      <c r="D21" s="187">
        <v>3423.28</v>
      </c>
      <c r="E21" s="42">
        <v>0</v>
      </c>
      <c r="F21" s="42">
        <v>0</v>
      </c>
      <c r="G21" s="42">
        <v>0</v>
      </c>
    </row>
    <row r="22" spans="1:8" x14ac:dyDescent="0.2">
      <c r="A22" s="128">
        <v>1126</v>
      </c>
      <c r="B22" s="129" t="s">
        <v>87</v>
      </c>
      <c r="C22" s="187">
        <v>0</v>
      </c>
      <c r="D22" s="187">
        <v>0</v>
      </c>
      <c r="E22" s="42">
        <v>0</v>
      </c>
      <c r="F22" s="42">
        <v>0</v>
      </c>
      <c r="G22" s="42">
        <v>0</v>
      </c>
    </row>
    <row r="23" spans="1:8" x14ac:dyDescent="0.2">
      <c r="A23" s="128">
        <v>1129</v>
      </c>
      <c r="B23" s="129" t="s">
        <v>88</v>
      </c>
      <c r="C23" s="187">
        <v>5317386.59</v>
      </c>
      <c r="D23" s="187">
        <v>5317386.59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87">
        <v>32043312.219999999</v>
      </c>
      <c r="D24" s="187">
        <v>32043312.219999999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87">
        <v>2010070.67</v>
      </c>
      <c r="D25" s="187">
        <v>2010070.67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87">
        <v>0</v>
      </c>
      <c r="D26" s="187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87">
        <v>76441662.519999996</v>
      </c>
      <c r="D27" s="187">
        <v>76441662.519999996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87">
        <v>0</v>
      </c>
      <c r="D28" s="187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50">
        <v>21311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1">
        <f>SUM(C55:C61)</f>
        <v>2112083457.7399998</v>
      </c>
      <c r="D54" s="151">
        <f>SUM(D55:D61)</f>
        <v>0</v>
      </c>
      <c r="E54" s="151">
        <f>SUM(E55:E61)</f>
        <v>0</v>
      </c>
    </row>
    <row r="55" spans="1:8" x14ac:dyDescent="0.2">
      <c r="A55" s="40">
        <v>1231</v>
      </c>
      <c r="B55" s="38" t="s">
        <v>121</v>
      </c>
      <c r="C55" s="188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88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88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188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88">
        <v>1442151269.5699999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88">
        <v>394269731.01999998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88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151">
        <f>SUM(C63:C70)</f>
        <v>107658854.37</v>
      </c>
      <c r="D62" s="151">
        <f>SUM(D63:D70)</f>
        <v>8197762.0499999998</v>
      </c>
      <c r="E62" s="151">
        <f>SUM(E63:E70)</f>
        <v>73588626.900000006</v>
      </c>
    </row>
    <row r="63" spans="1:8" x14ac:dyDescent="0.2">
      <c r="A63" s="40">
        <v>1241</v>
      </c>
      <c r="B63" s="38" t="s">
        <v>129</v>
      </c>
      <c r="C63" s="189">
        <v>11150588.720000001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189">
        <v>3255205.12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189">
        <v>218940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189">
        <v>71867153.370000005</v>
      </c>
      <c r="D66" s="42">
        <v>0</v>
      </c>
      <c r="E66" s="152">
        <v>0</v>
      </c>
    </row>
    <row r="67" spans="1:8" x14ac:dyDescent="0.2">
      <c r="A67" s="40">
        <v>1245</v>
      </c>
      <c r="B67" s="38" t="s">
        <v>133</v>
      </c>
      <c r="C67" s="189">
        <v>3870005.86</v>
      </c>
      <c r="D67" s="190">
        <v>8197762.0499999998</v>
      </c>
      <c r="E67" s="191">
        <v>73588626.900000006</v>
      </c>
    </row>
    <row r="68" spans="1:8" x14ac:dyDescent="0.2">
      <c r="A68" s="40">
        <v>1246</v>
      </c>
      <c r="B68" s="38" t="s">
        <v>134</v>
      </c>
      <c r="C68" s="189">
        <v>16946961.300000001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189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89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3">
        <f>SUM(C75:C79)</f>
        <v>908953.74</v>
      </c>
      <c r="D74" s="153">
        <f>SUM(D75:D79)</f>
        <v>12584.8</v>
      </c>
      <c r="E74" s="153">
        <f>SUM(E75:E79)</f>
        <v>0</v>
      </c>
    </row>
    <row r="75" spans="1:8" x14ac:dyDescent="0.2">
      <c r="A75" s="40">
        <v>1251</v>
      </c>
      <c r="B75" s="38" t="s">
        <v>141</v>
      </c>
      <c r="C75" s="153">
        <v>783105.74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53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53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53">
        <v>125848</v>
      </c>
      <c r="D78" s="192">
        <v>12584.8</v>
      </c>
      <c r="E78" s="42">
        <v>0</v>
      </c>
    </row>
    <row r="79" spans="1:8" x14ac:dyDescent="0.2">
      <c r="A79" s="40">
        <v>1259</v>
      </c>
      <c r="B79" s="38" t="s">
        <v>145</v>
      </c>
      <c r="C79" s="153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153">
        <f>SUM(C81:C86)</f>
        <v>68654418.920000002</v>
      </c>
      <c r="D80" s="153">
        <f>SUM(D81:D86)</f>
        <v>0</v>
      </c>
      <c r="E80" s="153">
        <f>SUM(E81:E86)</f>
        <v>0</v>
      </c>
    </row>
    <row r="81" spans="1:8" x14ac:dyDescent="0.2">
      <c r="A81" s="40">
        <v>1271</v>
      </c>
      <c r="B81" s="38" t="s">
        <v>147</v>
      </c>
      <c r="C81" s="193">
        <v>68654418.920000002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53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53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53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53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53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54">
        <f>SUM(C104:C112)</f>
        <v>27468727.59</v>
      </c>
      <c r="D103" s="154">
        <f>SUM(D104:D112)</f>
        <v>27468727.59</v>
      </c>
      <c r="E103" s="154">
        <f>SUM(E104:E112)</f>
        <v>0</v>
      </c>
      <c r="F103" s="154">
        <f>SUM(F104:F112)</f>
        <v>0</v>
      </c>
      <c r="G103" s="154">
        <f>SUM(G104:G112)</f>
        <v>0</v>
      </c>
    </row>
    <row r="104" spans="1:8" x14ac:dyDescent="0.2">
      <c r="A104" s="40">
        <v>2111</v>
      </c>
      <c r="B104" s="38" t="s">
        <v>167</v>
      </c>
      <c r="C104" s="194">
        <v>-4008859.21</v>
      </c>
      <c r="D104" s="195">
        <v>-4008859.21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94">
        <v>5762794.5300000003</v>
      </c>
      <c r="D105" s="195">
        <v>5762794.5300000003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94">
        <v>11465927.16</v>
      </c>
      <c r="D106" s="195">
        <v>11465927.16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94">
        <v>0.01</v>
      </c>
      <c r="D107" s="195">
        <v>0.01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94">
        <v>719680.53</v>
      </c>
      <c r="D108" s="195">
        <v>719680.53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94">
        <v>0</v>
      </c>
      <c r="D109" s="195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94">
        <v>12417412.57</v>
      </c>
      <c r="D110" s="195">
        <v>12417412.57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94">
        <v>0</v>
      </c>
      <c r="D111" s="195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94">
        <v>1111772</v>
      </c>
      <c r="D112" s="195">
        <v>1111772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54">
        <f>SUM(C114:C116)</f>
        <v>0</v>
      </c>
      <c r="D113" s="154">
        <f t="shared" ref="D113:G113" si="0">SUM(D114:D116)</f>
        <v>0</v>
      </c>
      <c r="E113" s="154">
        <f t="shared" si="0"/>
        <v>0</v>
      </c>
      <c r="F113" s="154">
        <f t="shared" si="0"/>
        <v>0</v>
      </c>
      <c r="G113" s="154">
        <f t="shared" si="0"/>
        <v>0</v>
      </c>
    </row>
    <row r="114" spans="1:8" x14ac:dyDescent="0.2">
      <c r="A114" s="40">
        <v>2121</v>
      </c>
      <c r="B114" s="38" t="s">
        <v>177</v>
      </c>
      <c r="C114" s="154">
        <v>0</v>
      </c>
      <c r="D114" s="154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54">
        <v>0</v>
      </c>
      <c r="D115" s="154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54">
        <v>0</v>
      </c>
      <c r="D116" s="154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55">
        <f>SUM(C121:C126)</f>
        <v>754821.09000000008</v>
      </c>
    </row>
    <row r="121" spans="1:8" x14ac:dyDescent="0.2">
      <c r="A121" s="40">
        <v>2161</v>
      </c>
      <c r="B121" s="38" t="s">
        <v>183</v>
      </c>
      <c r="C121" s="155">
        <v>110305.66</v>
      </c>
    </row>
    <row r="122" spans="1:8" x14ac:dyDescent="0.2">
      <c r="A122" s="40">
        <v>2162</v>
      </c>
      <c r="B122" s="38" t="s">
        <v>184</v>
      </c>
      <c r="C122" s="155">
        <v>644515.43000000005</v>
      </c>
    </row>
    <row r="123" spans="1:8" x14ac:dyDescent="0.2">
      <c r="A123" s="40">
        <v>2163</v>
      </c>
      <c r="B123" s="38" t="s">
        <v>185</v>
      </c>
      <c r="C123" s="155">
        <v>0</v>
      </c>
    </row>
    <row r="124" spans="1:8" x14ac:dyDescent="0.2">
      <c r="A124" s="40">
        <v>2164</v>
      </c>
      <c r="B124" s="38" t="s">
        <v>186</v>
      </c>
      <c r="C124" s="155">
        <v>0</v>
      </c>
    </row>
    <row r="125" spans="1:8" x14ac:dyDescent="0.2">
      <c r="A125" s="40">
        <v>2165</v>
      </c>
      <c r="B125" s="38" t="s">
        <v>187</v>
      </c>
      <c r="C125" s="155">
        <v>0</v>
      </c>
    </row>
    <row r="126" spans="1:8" x14ac:dyDescent="0.2">
      <c r="A126" s="40">
        <v>2166</v>
      </c>
      <c r="B126" s="38" t="s">
        <v>188</v>
      </c>
      <c r="C126" s="155">
        <v>0</v>
      </c>
    </row>
    <row r="127" spans="1:8" x14ac:dyDescent="0.2">
      <c r="A127" s="40">
        <v>2250</v>
      </c>
      <c r="B127" s="38" t="s">
        <v>189</v>
      </c>
      <c r="C127" s="155">
        <f>SUM(C128:C133)</f>
        <v>0</v>
      </c>
    </row>
    <row r="128" spans="1:8" x14ac:dyDescent="0.2">
      <c r="A128" s="40">
        <v>2251</v>
      </c>
      <c r="B128" s="38" t="s">
        <v>190</v>
      </c>
      <c r="C128" s="155">
        <v>0</v>
      </c>
    </row>
    <row r="129" spans="1:8" x14ac:dyDescent="0.2">
      <c r="A129" s="40">
        <v>2252</v>
      </c>
      <c r="B129" s="38" t="s">
        <v>191</v>
      </c>
      <c r="C129" s="155">
        <v>0</v>
      </c>
    </row>
    <row r="130" spans="1:8" x14ac:dyDescent="0.2">
      <c r="A130" s="40">
        <v>2253</v>
      </c>
      <c r="B130" s="38" t="s">
        <v>192</v>
      </c>
      <c r="C130" s="155">
        <v>0</v>
      </c>
    </row>
    <row r="131" spans="1:8" x14ac:dyDescent="0.2">
      <c r="A131" s="40">
        <v>2254</v>
      </c>
      <c r="B131" s="38" t="s">
        <v>193</v>
      </c>
      <c r="C131" s="155">
        <v>0</v>
      </c>
    </row>
    <row r="132" spans="1:8" x14ac:dyDescent="0.2">
      <c r="A132" s="40">
        <v>2255</v>
      </c>
      <c r="B132" s="38" t="s">
        <v>194</v>
      </c>
      <c r="C132" s="155">
        <v>0</v>
      </c>
    </row>
    <row r="133" spans="1:8" x14ac:dyDescent="0.2">
      <c r="A133" s="40">
        <v>2256</v>
      </c>
      <c r="B133" s="38" t="s">
        <v>195</v>
      </c>
      <c r="C133" s="15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156">
        <v>3257.04</v>
      </c>
    </row>
    <row r="139" spans="1:8" x14ac:dyDescent="0.2">
      <c r="A139" s="40">
        <v>2240</v>
      </c>
      <c r="B139" s="38" t="s">
        <v>199</v>
      </c>
      <c r="C139" s="42">
        <f>SUM(C140:C142)</f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8"/>
      <c r="B3" s="12"/>
    </row>
    <row r="4" spans="1:2" ht="15" customHeight="1" x14ac:dyDescent="0.2">
      <c r="A4" s="109" t="s">
        <v>9</v>
      </c>
      <c r="B4" s="27" t="s">
        <v>205</v>
      </c>
    </row>
    <row r="5" spans="1:2" ht="15" customHeight="1" x14ac:dyDescent="0.2">
      <c r="A5" s="107"/>
      <c r="B5" s="27" t="s">
        <v>206</v>
      </c>
    </row>
    <row r="6" spans="1:2" ht="22.5" x14ac:dyDescent="0.2">
      <c r="A6" s="107"/>
      <c r="B6" s="25" t="s">
        <v>207</v>
      </c>
    </row>
    <row r="7" spans="1:2" ht="15" customHeight="1" x14ac:dyDescent="0.2">
      <c r="A7" s="107"/>
      <c r="B7" s="27" t="s">
        <v>208</v>
      </c>
    </row>
    <row r="8" spans="1:2" x14ac:dyDescent="0.2">
      <c r="A8" s="107"/>
    </row>
    <row r="9" spans="1:2" ht="15" customHeight="1" x14ac:dyDescent="0.2">
      <c r="A9" s="109" t="s">
        <v>11</v>
      </c>
      <c r="B9" s="27" t="s">
        <v>209</v>
      </c>
    </row>
    <row r="10" spans="1:2" ht="15" customHeight="1" x14ac:dyDescent="0.2">
      <c r="A10" s="107"/>
      <c r="B10" s="27" t="s">
        <v>210</v>
      </c>
    </row>
    <row r="11" spans="1:2" ht="15" customHeight="1" x14ac:dyDescent="0.2">
      <c r="A11" s="107"/>
      <c r="B11" s="27" t="s">
        <v>211</v>
      </c>
    </row>
    <row r="12" spans="1:2" ht="15" customHeight="1" x14ac:dyDescent="0.2">
      <c r="A12" s="107"/>
      <c r="B12" s="27" t="s">
        <v>212</v>
      </c>
    </row>
    <row r="13" spans="1:2" ht="15" customHeight="1" x14ac:dyDescent="0.2">
      <c r="A13" s="107"/>
      <c r="B13" s="27" t="s">
        <v>213</v>
      </c>
    </row>
    <row r="14" spans="1:2" x14ac:dyDescent="0.2">
      <c r="A14" s="107"/>
    </row>
    <row r="15" spans="1:2" ht="15" customHeight="1" x14ac:dyDescent="0.2">
      <c r="A15" s="109" t="s">
        <v>13</v>
      </c>
      <c r="B15" s="28" t="s">
        <v>214</v>
      </c>
    </row>
    <row r="16" spans="1:2" ht="15" customHeight="1" x14ac:dyDescent="0.2">
      <c r="A16" s="107"/>
      <c r="B16" s="28" t="s">
        <v>215</v>
      </c>
    </row>
    <row r="17" spans="1:2" ht="15" customHeight="1" x14ac:dyDescent="0.2">
      <c r="A17" s="107"/>
      <c r="B17" s="28" t="s">
        <v>216</v>
      </c>
    </row>
    <row r="18" spans="1:2" ht="15" customHeight="1" x14ac:dyDescent="0.2">
      <c r="A18" s="107"/>
      <c r="B18" s="27" t="s">
        <v>217</v>
      </c>
    </row>
    <row r="19" spans="1:2" ht="15" customHeight="1" x14ac:dyDescent="0.2">
      <c r="A19" s="107"/>
      <c r="B19" s="23" t="s">
        <v>218</v>
      </c>
    </row>
    <row r="20" spans="1:2" x14ac:dyDescent="0.2">
      <c r="A20" s="107"/>
    </row>
    <row r="21" spans="1:2" ht="15" customHeight="1" x14ac:dyDescent="0.2">
      <c r="A21" s="109" t="s">
        <v>15</v>
      </c>
      <c r="B21" s="1" t="s">
        <v>219</v>
      </c>
    </row>
    <row r="22" spans="1:2" ht="15" customHeight="1" x14ac:dyDescent="0.2">
      <c r="A22" s="107"/>
      <c r="B22" s="29" t="s">
        <v>220</v>
      </c>
    </row>
    <row r="23" spans="1:2" x14ac:dyDescent="0.2">
      <c r="A23" s="107"/>
    </row>
    <row r="24" spans="1:2" ht="15" customHeight="1" x14ac:dyDescent="0.2">
      <c r="A24" s="109" t="s">
        <v>17</v>
      </c>
      <c r="B24" s="23" t="s">
        <v>221</v>
      </c>
    </row>
    <row r="25" spans="1:2" ht="15" customHeight="1" x14ac:dyDescent="0.2">
      <c r="A25" s="107"/>
      <c r="B25" s="23" t="s">
        <v>222</v>
      </c>
    </row>
    <row r="26" spans="1:2" ht="15" customHeight="1" x14ac:dyDescent="0.2">
      <c r="A26" s="107"/>
      <c r="B26" s="23" t="s">
        <v>223</v>
      </c>
    </row>
    <row r="27" spans="1:2" x14ac:dyDescent="0.2">
      <c r="A27" s="107"/>
    </row>
    <row r="28" spans="1:2" ht="15" customHeight="1" x14ac:dyDescent="0.2">
      <c r="A28" s="109" t="s">
        <v>19</v>
      </c>
      <c r="B28" s="23" t="s">
        <v>224</v>
      </c>
    </row>
    <row r="29" spans="1:2" ht="15" customHeight="1" x14ac:dyDescent="0.2">
      <c r="A29" s="107"/>
      <c r="B29" s="23" t="s">
        <v>225</v>
      </c>
    </row>
    <row r="30" spans="1:2" ht="15" customHeight="1" x14ac:dyDescent="0.2">
      <c r="A30" s="107"/>
      <c r="B30" s="23" t="s">
        <v>226</v>
      </c>
    </row>
    <row r="31" spans="1:2" ht="15" customHeight="1" x14ac:dyDescent="0.2">
      <c r="A31" s="107"/>
      <c r="B31" s="30" t="s">
        <v>227</v>
      </c>
    </row>
    <row r="32" spans="1:2" x14ac:dyDescent="0.2">
      <c r="A32" s="107"/>
    </row>
    <row r="33" spans="1:2" ht="15" customHeight="1" x14ac:dyDescent="0.2">
      <c r="A33" s="109" t="s">
        <v>21</v>
      </c>
      <c r="B33" s="23" t="s">
        <v>228</v>
      </c>
    </row>
    <row r="34" spans="1:2" ht="15" customHeight="1" x14ac:dyDescent="0.2">
      <c r="A34" s="107"/>
      <c r="B34" s="23" t="s">
        <v>229</v>
      </c>
    </row>
    <row r="35" spans="1:2" x14ac:dyDescent="0.2">
      <c r="A35" s="107"/>
    </row>
    <row r="36" spans="1:2" ht="15" customHeight="1" x14ac:dyDescent="0.2">
      <c r="A36" s="109" t="s">
        <v>23</v>
      </c>
      <c r="B36" s="27" t="s">
        <v>230</v>
      </c>
    </row>
    <row r="37" spans="1:2" ht="15" customHeight="1" x14ac:dyDescent="0.2">
      <c r="A37" s="107"/>
      <c r="B37" s="27" t="s">
        <v>231</v>
      </c>
    </row>
    <row r="38" spans="1:2" ht="15" customHeight="1" x14ac:dyDescent="0.2">
      <c r="A38" s="107"/>
      <c r="B38" s="31" t="s">
        <v>232</v>
      </c>
    </row>
    <row r="39" spans="1:2" ht="15" customHeight="1" x14ac:dyDescent="0.2">
      <c r="A39" s="107"/>
      <c r="B39" s="27" t="s">
        <v>233</v>
      </c>
    </row>
    <row r="40" spans="1:2" ht="15" customHeight="1" x14ac:dyDescent="0.2">
      <c r="A40" s="107"/>
      <c r="B40" s="27" t="s">
        <v>234</v>
      </c>
    </row>
    <row r="41" spans="1:2" ht="15" customHeight="1" x14ac:dyDescent="0.2">
      <c r="A41" s="107"/>
      <c r="B41" s="27" t="s">
        <v>235</v>
      </c>
    </row>
    <row r="42" spans="1:2" x14ac:dyDescent="0.2">
      <c r="A42" s="107"/>
    </row>
    <row r="43" spans="1:2" ht="15" customHeight="1" x14ac:dyDescent="0.2">
      <c r="A43" s="109" t="s">
        <v>25</v>
      </c>
      <c r="B43" s="27" t="s">
        <v>236</v>
      </c>
    </row>
    <row r="44" spans="1:2" ht="15" customHeight="1" x14ac:dyDescent="0.2">
      <c r="A44" s="107"/>
      <c r="B44" s="27" t="s">
        <v>237</v>
      </c>
    </row>
    <row r="45" spans="1:2" ht="15" customHeight="1" x14ac:dyDescent="0.2">
      <c r="A45" s="107"/>
      <c r="B45" s="31" t="s">
        <v>238</v>
      </c>
    </row>
    <row r="46" spans="1:2" ht="15" customHeight="1" x14ac:dyDescent="0.2">
      <c r="A46" s="107"/>
      <c r="B46" s="27" t="s">
        <v>239</v>
      </c>
    </row>
    <row r="47" spans="1:2" ht="15" customHeight="1" x14ac:dyDescent="0.2">
      <c r="A47" s="107"/>
      <c r="B47" s="27" t="s">
        <v>240</v>
      </c>
    </row>
    <row r="48" spans="1:2" ht="15" customHeight="1" x14ac:dyDescent="0.2">
      <c r="A48" s="107"/>
      <c r="B48" s="27" t="s">
        <v>241</v>
      </c>
    </row>
    <row r="49" spans="1:2" x14ac:dyDescent="0.2">
      <c r="A49" s="107"/>
    </row>
    <row r="50" spans="1:2" ht="25.5" customHeight="1" x14ac:dyDescent="0.2">
      <c r="A50" s="109" t="s">
        <v>27</v>
      </c>
      <c r="B50" s="25" t="s">
        <v>242</v>
      </c>
    </row>
    <row r="51" spans="1:2" x14ac:dyDescent="0.2">
      <c r="A51" s="107"/>
    </row>
    <row r="52" spans="1:2" ht="15" customHeight="1" x14ac:dyDescent="0.2">
      <c r="A52" s="109" t="s">
        <v>29</v>
      </c>
      <c r="B52" s="27" t="s">
        <v>243</v>
      </c>
    </row>
    <row r="53" spans="1:2" x14ac:dyDescent="0.2">
      <c r="A53" s="107"/>
    </row>
    <row r="54" spans="1:2" ht="15" customHeight="1" x14ac:dyDescent="0.2">
      <c r="A54" s="109" t="s">
        <v>31</v>
      </c>
      <c r="B54" s="28" t="s">
        <v>244</v>
      </c>
    </row>
    <row r="55" spans="1:2" ht="15" customHeight="1" x14ac:dyDescent="0.2">
      <c r="A55" s="107"/>
      <c r="B55" s="28" t="s">
        <v>245</v>
      </c>
    </row>
    <row r="56" spans="1:2" ht="15" customHeight="1" x14ac:dyDescent="0.2">
      <c r="A56" s="107"/>
      <c r="B56" s="28" t="s">
        <v>246</v>
      </c>
    </row>
    <row r="57" spans="1:2" ht="15" customHeight="1" x14ac:dyDescent="0.2">
      <c r="A57" s="107"/>
      <c r="B57" s="28" t="s">
        <v>247</v>
      </c>
    </row>
    <row r="58" spans="1:2" ht="15" customHeight="1" x14ac:dyDescent="0.2">
      <c r="A58" s="107"/>
      <c r="B58" s="28" t="s">
        <v>248</v>
      </c>
    </row>
    <row r="59" spans="1:2" x14ac:dyDescent="0.2">
      <c r="A59" s="107"/>
    </row>
    <row r="60" spans="1:2" ht="15" customHeight="1" x14ac:dyDescent="0.2">
      <c r="A60" s="109" t="s">
        <v>33</v>
      </c>
      <c r="B60" s="23" t="s">
        <v>249</v>
      </c>
    </row>
    <row r="61" spans="1:2" x14ac:dyDescent="0.2">
      <c r="A61" s="107"/>
      <c r="B61" s="23"/>
    </row>
    <row r="62" spans="1:2" ht="15" customHeight="1" x14ac:dyDescent="0.2">
      <c r="A62" s="109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230" t="str">
        <f>ESF!A1</f>
        <v>Municipio Dolores Hidalgo CIN</v>
      </c>
      <c r="B1" s="230"/>
      <c r="C1" s="23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230" t="s">
        <v>250</v>
      </c>
      <c r="B2" s="230"/>
      <c r="C2" s="23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230" t="str">
        <f>ESF!A3</f>
        <v>Correspondiente del 1 de Enero al 31 de Diciembre de 2023</v>
      </c>
      <c r="B3" s="230"/>
      <c r="C3" s="230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57">
        <f>C9+C19+C25+C28+C34+C37+C46</f>
        <v>127671092.03000002</v>
      </c>
      <c r="D8" s="66"/>
      <c r="E8" s="64"/>
    </row>
    <row r="9" spans="1:5" x14ac:dyDescent="0.2">
      <c r="A9" s="65">
        <v>4110</v>
      </c>
      <c r="B9" s="66" t="s">
        <v>253</v>
      </c>
      <c r="C9" s="157">
        <f>SUM(C10:C18)</f>
        <v>52673997.880000003</v>
      </c>
      <c r="D9" s="66"/>
      <c r="E9" s="64"/>
    </row>
    <row r="10" spans="1:5" x14ac:dyDescent="0.2">
      <c r="A10" s="65">
        <v>4111</v>
      </c>
      <c r="B10" s="66" t="s">
        <v>254</v>
      </c>
      <c r="C10" s="196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96">
        <v>49145829.200000003</v>
      </c>
      <c r="D11" s="66"/>
      <c r="E11" s="64"/>
    </row>
    <row r="12" spans="1:5" x14ac:dyDescent="0.2">
      <c r="A12" s="65">
        <v>4113</v>
      </c>
      <c r="B12" s="66" t="s">
        <v>256</v>
      </c>
      <c r="C12" s="196">
        <v>781020.95</v>
      </c>
      <c r="D12" s="66"/>
      <c r="E12" s="64"/>
    </row>
    <row r="13" spans="1:5" x14ac:dyDescent="0.2">
      <c r="A13" s="65">
        <v>4114</v>
      </c>
      <c r="B13" s="66" t="s">
        <v>257</v>
      </c>
      <c r="C13" s="196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96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96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96">
        <v>2747147.73</v>
      </c>
      <c r="D16" s="66"/>
      <c r="E16" s="64"/>
    </row>
    <row r="17" spans="1:5" ht="22.5" x14ac:dyDescent="0.2">
      <c r="A17" s="65">
        <v>4118</v>
      </c>
      <c r="B17" s="67" t="s">
        <v>261</v>
      </c>
      <c r="C17" s="196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96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57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57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57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57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57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57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57">
        <f>SUM(C26:C27)</f>
        <v>7707094.5</v>
      </c>
      <c r="D25" s="66"/>
      <c r="E25" s="64"/>
    </row>
    <row r="26" spans="1:5" x14ac:dyDescent="0.2">
      <c r="A26" s="65">
        <v>4131</v>
      </c>
      <c r="B26" s="66" t="s">
        <v>270</v>
      </c>
      <c r="C26" s="197">
        <v>7707094.5</v>
      </c>
      <c r="D26" s="66"/>
      <c r="E26" s="64"/>
    </row>
    <row r="27" spans="1:5" ht="22.5" x14ac:dyDescent="0.2">
      <c r="A27" s="65">
        <v>4132</v>
      </c>
      <c r="B27" s="67" t="s">
        <v>271</v>
      </c>
      <c r="C27" s="157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57">
        <f>SUM(C29:C33)</f>
        <v>39335732.579999998</v>
      </c>
      <c r="D28" s="66"/>
      <c r="E28" s="64"/>
    </row>
    <row r="29" spans="1:5" x14ac:dyDescent="0.2">
      <c r="A29" s="65">
        <v>4141</v>
      </c>
      <c r="B29" s="66" t="s">
        <v>273</v>
      </c>
      <c r="C29" s="198">
        <v>7773409.0099999998</v>
      </c>
      <c r="D29" s="66"/>
      <c r="E29" s="64"/>
    </row>
    <row r="30" spans="1:5" x14ac:dyDescent="0.2">
      <c r="A30" s="65">
        <v>4143</v>
      </c>
      <c r="B30" s="66" t="s">
        <v>274</v>
      </c>
      <c r="C30" s="198">
        <v>31562323.57</v>
      </c>
      <c r="D30" s="66"/>
      <c r="E30" s="64"/>
    </row>
    <row r="31" spans="1:5" x14ac:dyDescent="0.2">
      <c r="A31" s="65">
        <v>4144</v>
      </c>
      <c r="B31" s="66" t="s">
        <v>275</v>
      </c>
      <c r="C31" s="198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98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98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57">
        <f>SUM(C35:C36)</f>
        <v>16605123.26</v>
      </c>
      <c r="D34" s="66"/>
      <c r="E34" s="64"/>
    </row>
    <row r="35" spans="1:5" x14ac:dyDescent="0.2">
      <c r="A35" s="65">
        <v>4151</v>
      </c>
      <c r="B35" s="66" t="s">
        <v>278</v>
      </c>
      <c r="C35" s="199">
        <v>16605123.26</v>
      </c>
      <c r="D35" s="66"/>
      <c r="E35" s="64"/>
    </row>
    <row r="36" spans="1:5" ht="22.5" x14ac:dyDescent="0.2">
      <c r="A36" s="65">
        <v>4154</v>
      </c>
      <c r="B36" s="67" t="s">
        <v>279</v>
      </c>
      <c r="C36" s="173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57">
        <f>SUM(C38:C45)</f>
        <v>11349143.809999999</v>
      </c>
      <c r="D37" s="66"/>
      <c r="E37" s="64"/>
    </row>
    <row r="38" spans="1:5" x14ac:dyDescent="0.2">
      <c r="A38" s="65">
        <v>4161</v>
      </c>
      <c r="B38" s="66" t="s">
        <v>281</v>
      </c>
      <c r="C38" s="200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200">
        <v>4014517.59</v>
      </c>
      <c r="D39" s="66"/>
      <c r="E39" s="64"/>
    </row>
    <row r="40" spans="1:5" x14ac:dyDescent="0.2">
      <c r="A40" s="65">
        <v>4163</v>
      </c>
      <c r="B40" s="66" t="s">
        <v>283</v>
      </c>
      <c r="C40" s="200">
        <v>535541.88</v>
      </c>
      <c r="D40" s="66"/>
      <c r="E40" s="64"/>
    </row>
    <row r="41" spans="1:5" x14ac:dyDescent="0.2">
      <c r="A41" s="65">
        <v>4164</v>
      </c>
      <c r="B41" s="66" t="s">
        <v>284</v>
      </c>
      <c r="C41" s="200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200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200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200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200">
        <v>6799084.3399999999</v>
      </c>
      <c r="D45" s="66"/>
      <c r="E45" s="64"/>
    </row>
    <row r="46" spans="1:5" x14ac:dyDescent="0.2">
      <c r="A46" s="65">
        <v>4170</v>
      </c>
      <c r="B46" s="174" t="s">
        <v>645</v>
      </c>
      <c r="C46" s="157">
        <f>SUM(C47:C54)</f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157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157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157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157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157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157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157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157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298</v>
      </c>
      <c r="C58" s="158">
        <f>C59+C65</f>
        <v>722966650.81999993</v>
      </c>
      <c r="D58" s="66"/>
      <c r="E58" s="64"/>
    </row>
    <row r="59" spans="1:5" ht="22.5" x14ac:dyDescent="0.2">
      <c r="A59" s="65">
        <v>4210</v>
      </c>
      <c r="B59" s="67" t="s">
        <v>299</v>
      </c>
      <c r="C59" s="158">
        <f>SUM(C60:C64)</f>
        <v>557511023.1099999</v>
      </c>
      <c r="D59" s="66"/>
      <c r="E59" s="64"/>
    </row>
    <row r="60" spans="1:5" x14ac:dyDescent="0.2">
      <c r="A60" s="65">
        <v>4211</v>
      </c>
      <c r="B60" s="66" t="s">
        <v>300</v>
      </c>
      <c r="C60" s="201">
        <v>250354611.30000001</v>
      </c>
      <c r="D60" s="66"/>
      <c r="E60" s="64"/>
    </row>
    <row r="61" spans="1:5" x14ac:dyDescent="0.2">
      <c r="A61" s="65">
        <v>4212</v>
      </c>
      <c r="B61" s="66" t="s">
        <v>301</v>
      </c>
      <c r="C61" s="201">
        <v>302028549</v>
      </c>
      <c r="D61" s="66"/>
      <c r="E61" s="64"/>
    </row>
    <row r="62" spans="1:5" x14ac:dyDescent="0.2">
      <c r="A62" s="65">
        <v>4213</v>
      </c>
      <c r="B62" s="66" t="s">
        <v>302</v>
      </c>
      <c r="C62" s="201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201">
        <v>5127862.8099999996</v>
      </c>
      <c r="D63" s="66"/>
      <c r="E63" s="64"/>
    </row>
    <row r="64" spans="1:5" x14ac:dyDescent="0.2">
      <c r="A64" s="65">
        <v>4215</v>
      </c>
      <c r="B64" s="66" t="s">
        <v>304</v>
      </c>
      <c r="C64" s="201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158">
        <f>SUM(C66:C69)</f>
        <v>165455627.71000001</v>
      </c>
      <c r="D65" s="66"/>
      <c r="E65" s="64"/>
    </row>
    <row r="66" spans="1:5" x14ac:dyDescent="0.2">
      <c r="A66" s="65">
        <v>4221</v>
      </c>
      <c r="B66" s="66" t="s">
        <v>306</v>
      </c>
      <c r="C66" s="202">
        <v>165455627.71000001</v>
      </c>
      <c r="D66" s="66"/>
      <c r="E66" s="64"/>
    </row>
    <row r="67" spans="1:5" x14ac:dyDescent="0.2">
      <c r="A67" s="65">
        <v>4223</v>
      </c>
      <c r="B67" s="66" t="s">
        <v>307</v>
      </c>
      <c r="C67" s="158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158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158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177">
        <f>C74+C77+C83+C85+C87</f>
        <v>0</v>
      </c>
      <c r="D73" s="66"/>
      <c r="E73" s="66"/>
    </row>
    <row r="74" spans="1:5" x14ac:dyDescent="0.2">
      <c r="A74" s="68">
        <v>4310</v>
      </c>
      <c r="B74" s="66" t="s">
        <v>311</v>
      </c>
      <c r="C74" s="177">
        <f>SUM(C75:C76)</f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177">
        <f>SUM(C78:C82)</f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177">
        <f>SUM(C84)</f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177">
        <f>SUM(C86)</f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177">
        <f>SUM(C88:C94)</f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330</v>
      </c>
      <c r="E97" s="63" t="s">
        <v>84</v>
      </c>
    </row>
    <row r="98" spans="1:5" x14ac:dyDescent="0.2">
      <c r="A98" s="68">
        <v>5000</v>
      </c>
      <c r="B98" s="66" t="s">
        <v>44</v>
      </c>
      <c r="C98" s="159">
        <f>C99+C127+C160+C170+C185+C214</f>
        <v>529183469.97999996</v>
      </c>
      <c r="D98" s="160">
        <v>1</v>
      </c>
      <c r="E98" s="66"/>
    </row>
    <row r="99" spans="1:5" x14ac:dyDescent="0.2">
      <c r="A99" s="68">
        <v>5100</v>
      </c>
      <c r="B99" s="66" t="s">
        <v>331</v>
      </c>
      <c r="C99" s="175">
        <f>C100+C107+C117</f>
        <v>425319192.15999997</v>
      </c>
      <c r="D99" s="213">
        <f>C99/$C$98</f>
        <v>0.8037272822903454</v>
      </c>
      <c r="E99" s="66"/>
    </row>
    <row r="100" spans="1:5" x14ac:dyDescent="0.2">
      <c r="A100" s="68">
        <v>5110</v>
      </c>
      <c r="B100" s="66" t="s">
        <v>332</v>
      </c>
      <c r="C100" s="175">
        <f>SUM(C101:C106)</f>
        <v>200699575.50999999</v>
      </c>
      <c r="D100" s="213">
        <f t="shared" ref="D100:D163" si="0">C100/$C$98</f>
        <v>0.37926274514505387</v>
      </c>
      <c r="E100" s="66"/>
    </row>
    <row r="101" spans="1:5" x14ac:dyDescent="0.2">
      <c r="A101" s="68">
        <v>5111</v>
      </c>
      <c r="B101" s="66" t="s">
        <v>333</v>
      </c>
      <c r="C101" s="203">
        <v>122526370.39</v>
      </c>
      <c r="D101" s="213">
        <f t="shared" si="0"/>
        <v>0.23153854445723859</v>
      </c>
      <c r="E101" s="66"/>
    </row>
    <row r="102" spans="1:5" x14ac:dyDescent="0.2">
      <c r="A102" s="68">
        <v>5112</v>
      </c>
      <c r="B102" s="66" t="s">
        <v>334</v>
      </c>
      <c r="C102" s="203">
        <v>364248</v>
      </c>
      <c r="D102" s="213">
        <f t="shared" si="0"/>
        <v>6.8832082002441694E-4</v>
      </c>
      <c r="E102" s="66"/>
    </row>
    <row r="103" spans="1:5" x14ac:dyDescent="0.2">
      <c r="A103" s="68">
        <v>5113</v>
      </c>
      <c r="B103" s="66" t="s">
        <v>335</v>
      </c>
      <c r="C103" s="203">
        <v>24981549.32</v>
      </c>
      <c r="D103" s="213">
        <f t="shared" si="0"/>
        <v>4.7207728013394214E-2</v>
      </c>
      <c r="E103" s="66"/>
    </row>
    <row r="104" spans="1:5" x14ac:dyDescent="0.2">
      <c r="A104" s="68">
        <v>5114</v>
      </c>
      <c r="B104" s="66" t="s">
        <v>336</v>
      </c>
      <c r="C104" s="203">
        <v>23949775.32</v>
      </c>
      <c r="D104" s="213">
        <f t="shared" si="0"/>
        <v>4.525798079238031E-2</v>
      </c>
      <c r="E104" s="66"/>
    </row>
    <row r="105" spans="1:5" x14ac:dyDescent="0.2">
      <c r="A105" s="68">
        <v>5115</v>
      </c>
      <c r="B105" s="66" t="s">
        <v>337</v>
      </c>
      <c r="C105" s="203">
        <v>27627632.48</v>
      </c>
      <c r="D105" s="213">
        <f t="shared" si="0"/>
        <v>5.2208041345365837E-2</v>
      </c>
      <c r="E105" s="66"/>
    </row>
    <row r="106" spans="1:5" x14ac:dyDescent="0.2">
      <c r="A106" s="68">
        <v>5116</v>
      </c>
      <c r="B106" s="66" t="s">
        <v>338</v>
      </c>
      <c r="C106" s="203">
        <v>1250000</v>
      </c>
      <c r="D106" s="213">
        <f t="shared" si="0"/>
        <v>2.3621297166505273E-3</v>
      </c>
      <c r="E106" s="66"/>
    </row>
    <row r="107" spans="1:5" x14ac:dyDescent="0.2">
      <c r="A107" s="68">
        <v>5120</v>
      </c>
      <c r="B107" s="66" t="s">
        <v>339</v>
      </c>
      <c r="C107" s="175">
        <f>SUM(C108:C116)</f>
        <v>47645823.5</v>
      </c>
      <c r="D107" s="213">
        <f t="shared" si="0"/>
        <v>9.003649245090882E-2</v>
      </c>
      <c r="E107" s="66"/>
    </row>
    <row r="108" spans="1:5" x14ac:dyDescent="0.2">
      <c r="A108" s="68">
        <v>5121</v>
      </c>
      <c r="B108" s="66" t="s">
        <v>340</v>
      </c>
      <c r="C108" s="204">
        <v>3690895.62</v>
      </c>
      <c r="D108" s="213">
        <f t="shared" si="0"/>
        <v>6.9746993800458177E-3</v>
      </c>
      <c r="E108" s="66"/>
    </row>
    <row r="109" spans="1:5" x14ac:dyDescent="0.2">
      <c r="A109" s="68">
        <v>5122</v>
      </c>
      <c r="B109" s="66" t="s">
        <v>341</v>
      </c>
      <c r="C109" s="204">
        <v>18000</v>
      </c>
      <c r="D109" s="213">
        <f t="shared" si="0"/>
        <v>3.4014667919767593E-5</v>
      </c>
      <c r="E109" s="66"/>
    </row>
    <row r="110" spans="1:5" x14ac:dyDescent="0.2">
      <c r="A110" s="68">
        <v>5123</v>
      </c>
      <c r="B110" s="66" t="s">
        <v>342</v>
      </c>
      <c r="C110" s="204">
        <v>0</v>
      </c>
      <c r="D110" s="213">
        <f t="shared" si="0"/>
        <v>0</v>
      </c>
      <c r="E110" s="66"/>
    </row>
    <row r="111" spans="1:5" x14ac:dyDescent="0.2">
      <c r="A111" s="68">
        <v>5124</v>
      </c>
      <c r="B111" s="66" t="s">
        <v>343</v>
      </c>
      <c r="C111" s="204">
        <v>5832645.54</v>
      </c>
      <c r="D111" s="213">
        <f t="shared" si="0"/>
        <v>1.1021972285378528E-2</v>
      </c>
      <c r="E111" s="66"/>
    </row>
    <row r="112" spans="1:5" x14ac:dyDescent="0.2">
      <c r="A112" s="68">
        <v>5125</v>
      </c>
      <c r="B112" s="66" t="s">
        <v>344</v>
      </c>
      <c r="C112" s="204">
        <v>359782.01</v>
      </c>
      <c r="D112" s="213">
        <f t="shared" si="0"/>
        <v>6.7988142186980571E-4</v>
      </c>
      <c r="E112" s="66"/>
    </row>
    <row r="113" spans="1:5" x14ac:dyDescent="0.2">
      <c r="A113" s="68">
        <v>5126</v>
      </c>
      <c r="B113" s="66" t="s">
        <v>345</v>
      </c>
      <c r="C113" s="204">
        <v>25959367.899999999</v>
      </c>
      <c r="D113" s="213">
        <f t="shared" si="0"/>
        <v>4.9055515473643029E-2</v>
      </c>
      <c r="E113" s="66"/>
    </row>
    <row r="114" spans="1:5" x14ac:dyDescent="0.2">
      <c r="A114" s="68">
        <v>5127</v>
      </c>
      <c r="B114" s="66" t="s">
        <v>346</v>
      </c>
      <c r="C114" s="204">
        <v>899928.62</v>
      </c>
      <c r="D114" s="213">
        <f t="shared" si="0"/>
        <v>1.7005985089330398E-3</v>
      </c>
      <c r="E114" s="66"/>
    </row>
    <row r="115" spans="1:5" x14ac:dyDescent="0.2">
      <c r="A115" s="68">
        <v>5128</v>
      </c>
      <c r="B115" s="66" t="s">
        <v>347</v>
      </c>
      <c r="C115" s="204">
        <v>978900.46</v>
      </c>
      <c r="D115" s="213">
        <f t="shared" si="0"/>
        <v>1.8498318929670964E-3</v>
      </c>
      <c r="E115" s="66"/>
    </row>
    <row r="116" spans="1:5" x14ac:dyDescent="0.2">
      <c r="A116" s="68">
        <v>5129</v>
      </c>
      <c r="B116" s="66" t="s">
        <v>348</v>
      </c>
      <c r="C116" s="204">
        <v>9906303.3499999996</v>
      </c>
      <c r="D116" s="213">
        <f t="shared" si="0"/>
        <v>1.8719978820151733E-2</v>
      </c>
      <c r="E116" s="66"/>
    </row>
    <row r="117" spans="1:5" x14ac:dyDescent="0.2">
      <c r="A117" s="68">
        <v>5130</v>
      </c>
      <c r="B117" s="66" t="s">
        <v>349</v>
      </c>
      <c r="C117" s="175">
        <f>SUM(C118:C126)</f>
        <v>176973793.15000001</v>
      </c>
      <c r="D117" s="213">
        <f t="shared" si="0"/>
        <v>0.33442804469438281</v>
      </c>
      <c r="E117" s="66"/>
    </row>
    <row r="118" spans="1:5" x14ac:dyDescent="0.2">
      <c r="A118" s="68">
        <v>5131</v>
      </c>
      <c r="B118" s="66" t="s">
        <v>350</v>
      </c>
      <c r="C118" s="205">
        <v>48846180.659999996</v>
      </c>
      <c r="D118" s="213">
        <f t="shared" si="0"/>
        <v>9.2304811905493001E-2</v>
      </c>
      <c r="E118" s="66"/>
    </row>
    <row r="119" spans="1:5" x14ac:dyDescent="0.2">
      <c r="A119" s="68">
        <v>5132</v>
      </c>
      <c r="B119" s="66" t="s">
        <v>351</v>
      </c>
      <c r="C119" s="205">
        <v>3261125.08</v>
      </c>
      <c r="D119" s="213">
        <f t="shared" si="0"/>
        <v>6.1625603689458618E-3</v>
      </c>
      <c r="E119" s="66"/>
    </row>
    <row r="120" spans="1:5" x14ac:dyDescent="0.2">
      <c r="A120" s="68">
        <v>5133</v>
      </c>
      <c r="B120" s="66" t="s">
        <v>352</v>
      </c>
      <c r="C120" s="205">
        <v>3505563.68</v>
      </c>
      <c r="D120" s="213">
        <f t="shared" si="0"/>
        <v>6.6244769137110233E-3</v>
      </c>
      <c r="E120" s="66"/>
    </row>
    <row r="121" spans="1:5" x14ac:dyDescent="0.2">
      <c r="A121" s="68">
        <v>5134</v>
      </c>
      <c r="B121" s="66" t="s">
        <v>353</v>
      </c>
      <c r="C121" s="205">
        <v>2287740.9700000002</v>
      </c>
      <c r="D121" s="213">
        <f t="shared" si="0"/>
        <v>4.3231527433887224E-3</v>
      </c>
      <c r="E121" s="66"/>
    </row>
    <row r="122" spans="1:5" x14ac:dyDescent="0.2">
      <c r="A122" s="68">
        <v>5135</v>
      </c>
      <c r="B122" s="66" t="s">
        <v>354</v>
      </c>
      <c r="C122" s="205">
        <v>11183305.380000001</v>
      </c>
      <c r="D122" s="213">
        <f t="shared" si="0"/>
        <v>2.1133134374780572E-2</v>
      </c>
      <c r="E122" s="66"/>
    </row>
    <row r="123" spans="1:5" x14ac:dyDescent="0.2">
      <c r="A123" s="68">
        <v>5136</v>
      </c>
      <c r="B123" s="66" t="s">
        <v>355</v>
      </c>
      <c r="C123" s="205">
        <v>5280279.46</v>
      </c>
      <c r="D123" s="213">
        <f t="shared" si="0"/>
        <v>9.9781640197483187E-3</v>
      </c>
      <c r="E123" s="66"/>
    </row>
    <row r="124" spans="1:5" x14ac:dyDescent="0.2">
      <c r="A124" s="68">
        <v>5137</v>
      </c>
      <c r="B124" s="66" t="s">
        <v>356</v>
      </c>
      <c r="C124" s="205">
        <v>678574.54</v>
      </c>
      <c r="D124" s="213">
        <f t="shared" si="0"/>
        <v>1.2823048687171695E-3</v>
      </c>
      <c r="E124" s="66"/>
    </row>
    <row r="125" spans="1:5" x14ac:dyDescent="0.2">
      <c r="A125" s="68">
        <v>5138</v>
      </c>
      <c r="B125" s="66" t="s">
        <v>357</v>
      </c>
      <c r="C125" s="205">
        <v>94683188.480000004</v>
      </c>
      <c r="D125" s="213">
        <f t="shared" si="0"/>
        <v>0.1789231785406647</v>
      </c>
      <c r="E125" s="66"/>
    </row>
    <row r="126" spans="1:5" x14ac:dyDescent="0.2">
      <c r="A126" s="68">
        <v>5139</v>
      </c>
      <c r="B126" s="66" t="s">
        <v>358</v>
      </c>
      <c r="C126" s="205">
        <v>7247834.9000000004</v>
      </c>
      <c r="D126" s="213">
        <f t="shared" si="0"/>
        <v>1.3696260958933441E-2</v>
      </c>
      <c r="E126" s="66"/>
    </row>
    <row r="127" spans="1:5" x14ac:dyDescent="0.2">
      <c r="A127" s="68">
        <v>5200</v>
      </c>
      <c r="B127" s="66" t="s">
        <v>359</v>
      </c>
      <c r="C127" s="175">
        <f>C128+C131+C134+C137+C142+C146+C149+C151+C157</f>
        <v>77263800.629999995</v>
      </c>
      <c r="D127" s="213">
        <f t="shared" si="0"/>
        <v>0.14600569559158777</v>
      </c>
      <c r="E127" s="66"/>
    </row>
    <row r="128" spans="1:5" x14ac:dyDescent="0.2">
      <c r="A128" s="68">
        <v>5210</v>
      </c>
      <c r="B128" s="66" t="s">
        <v>360</v>
      </c>
      <c r="C128" s="175">
        <f>SUM(C129:C130)</f>
        <v>33235600.18</v>
      </c>
      <c r="D128" s="213">
        <f t="shared" si="0"/>
        <v>6.2805439068714886E-2</v>
      </c>
      <c r="E128" s="66"/>
    </row>
    <row r="129" spans="1:5" x14ac:dyDescent="0.2">
      <c r="A129" s="68">
        <v>5211</v>
      </c>
      <c r="B129" s="66" t="s">
        <v>361</v>
      </c>
      <c r="C129" s="175">
        <v>0</v>
      </c>
      <c r="D129" s="213">
        <f t="shared" si="0"/>
        <v>0</v>
      </c>
      <c r="E129" s="66"/>
    </row>
    <row r="130" spans="1:5" x14ac:dyDescent="0.2">
      <c r="A130" s="68">
        <v>5212</v>
      </c>
      <c r="B130" s="66" t="s">
        <v>362</v>
      </c>
      <c r="C130" s="206">
        <v>33235600.18</v>
      </c>
      <c r="D130" s="213">
        <f t="shared" si="0"/>
        <v>6.2805439068714886E-2</v>
      </c>
      <c r="E130" s="66"/>
    </row>
    <row r="131" spans="1:5" x14ac:dyDescent="0.2">
      <c r="A131" s="68">
        <v>5220</v>
      </c>
      <c r="B131" s="66" t="s">
        <v>363</v>
      </c>
      <c r="C131" s="175">
        <f>SUM(C132:C133)</f>
        <v>0</v>
      </c>
      <c r="D131" s="213">
        <f t="shared" si="0"/>
        <v>0</v>
      </c>
      <c r="E131" s="66"/>
    </row>
    <row r="132" spans="1:5" x14ac:dyDescent="0.2">
      <c r="A132" s="68">
        <v>5221</v>
      </c>
      <c r="B132" s="66" t="s">
        <v>364</v>
      </c>
      <c r="C132" s="175">
        <v>0</v>
      </c>
      <c r="D132" s="213">
        <f t="shared" si="0"/>
        <v>0</v>
      </c>
      <c r="E132" s="66"/>
    </row>
    <row r="133" spans="1:5" x14ac:dyDescent="0.2">
      <c r="A133" s="68">
        <v>5222</v>
      </c>
      <c r="B133" s="66" t="s">
        <v>365</v>
      </c>
      <c r="C133" s="175">
        <v>0</v>
      </c>
      <c r="D133" s="213">
        <f t="shared" si="0"/>
        <v>0</v>
      </c>
      <c r="E133" s="66"/>
    </row>
    <row r="134" spans="1:5" x14ac:dyDescent="0.2">
      <c r="A134" s="68">
        <v>5230</v>
      </c>
      <c r="B134" s="66" t="s">
        <v>307</v>
      </c>
      <c r="C134" s="175">
        <f>SUM(C135:C136)</f>
        <v>3406418.33</v>
      </c>
      <c r="D134" s="213">
        <f t="shared" si="0"/>
        <v>6.4371215717088492E-3</v>
      </c>
      <c r="E134" s="66"/>
    </row>
    <row r="135" spans="1:5" x14ac:dyDescent="0.2">
      <c r="A135" s="68">
        <v>5231</v>
      </c>
      <c r="B135" s="66" t="s">
        <v>366</v>
      </c>
      <c r="C135" s="207">
        <v>3406418.33</v>
      </c>
      <c r="D135" s="213">
        <f t="shared" si="0"/>
        <v>6.4371215717088492E-3</v>
      </c>
      <c r="E135" s="66"/>
    </row>
    <row r="136" spans="1:5" x14ac:dyDescent="0.2">
      <c r="A136" s="68">
        <v>5232</v>
      </c>
      <c r="B136" s="66" t="s">
        <v>367</v>
      </c>
      <c r="C136" s="175">
        <v>0</v>
      </c>
      <c r="D136" s="213">
        <f t="shared" si="0"/>
        <v>0</v>
      </c>
      <c r="E136" s="66"/>
    </row>
    <row r="137" spans="1:5" x14ac:dyDescent="0.2">
      <c r="A137" s="68">
        <v>5240</v>
      </c>
      <c r="B137" s="66" t="s">
        <v>368</v>
      </c>
      <c r="C137" s="175">
        <f>SUM(C138:C141)</f>
        <v>16309598.899999999</v>
      </c>
      <c r="D137" s="213">
        <f t="shared" si="0"/>
        <v>3.0820310582672594E-2</v>
      </c>
      <c r="E137" s="66"/>
    </row>
    <row r="138" spans="1:5" x14ac:dyDescent="0.2">
      <c r="A138" s="68">
        <v>5241</v>
      </c>
      <c r="B138" s="66" t="s">
        <v>369</v>
      </c>
      <c r="C138" s="208">
        <v>9274744.8599999994</v>
      </c>
      <c r="D138" s="213">
        <f t="shared" si="0"/>
        <v>1.7526520358526185E-2</v>
      </c>
      <c r="E138" s="66"/>
    </row>
    <row r="139" spans="1:5" x14ac:dyDescent="0.2">
      <c r="A139" s="68">
        <v>5242</v>
      </c>
      <c r="B139" s="66" t="s">
        <v>370</v>
      </c>
      <c r="C139" s="208">
        <v>1114500</v>
      </c>
      <c r="D139" s="213">
        <f t="shared" si="0"/>
        <v>2.1060748553656098E-3</v>
      </c>
      <c r="E139" s="66"/>
    </row>
    <row r="140" spans="1:5" x14ac:dyDescent="0.2">
      <c r="A140" s="68">
        <v>5243</v>
      </c>
      <c r="B140" s="66" t="s">
        <v>371</v>
      </c>
      <c r="C140" s="208">
        <v>5920354.04</v>
      </c>
      <c r="D140" s="213">
        <f t="shared" si="0"/>
        <v>1.1187715368780802E-2</v>
      </c>
      <c r="E140" s="66"/>
    </row>
    <row r="141" spans="1:5" x14ac:dyDescent="0.2">
      <c r="A141" s="68">
        <v>5244</v>
      </c>
      <c r="B141" s="66" t="s">
        <v>372</v>
      </c>
      <c r="C141" s="208">
        <v>0</v>
      </c>
      <c r="D141" s="213">
        <f t="shared" si="0"/>
        <v>0</v>
      </c>
      <c r="E141" s="66"/>
    </row>
    <row r="142" spans="1:5" x14ac:dyDescent="0.2">
      <c r="A142" s="68">
        <v>5250</v>
      </c>
      <c r="B142" s="66" t="s">
        <v>308</v>
      </c>
      <c r="C142" s="175">
        <f>SUM(C143:C145)</f>
        <v>24312183.219999999</v>
      </c>
      <c r="D142" s="213">
        <f t="shared" si="0"/>
        <v>4.5942824368491439E-2</v>
      </c>
      <c r="E142" s="66"/>
    </row>
    <row r="143" spans="1:5" x14ac:dyDescent="0.2">
      <c r="A143" s="68">
        <v>5251</v>
      </c>
      <c r="B143" s="66" t="s">
        <v>373</v>
      </c>
      <c r="C143" s="209">
        <v>8789620.5500000007</v>
      </c>
      <c r="D143" s="213">
        <f t="shared" si="0"/>
        <v>1.6609779119389722E-2</v>
      </c>
      <c r="E143" s="66"/>
    </row>
    <row r="144" spans="1:5" x14ac:dyDescent="0.2">
      <c r="A144" s="68">
        <v>5252</v>
      </c>
      <c r="B144" s="66" t="s">
        <v>374</v>
      </c>
      <c r="C144" s="209">
        <v>4670566</v>
      </c>
      <c r="D144" s="213">
        <f t="shared" si="0"/>
        <v>8.8259861937420685E-3</v>
      </c>
      <c r="E144" s="66"/>
    </row>
    <row r="145" spans="1:5" x14ac:dyDescent="0.2">
      <c r="A145" s="68">
        <v>5259</v>
      </c>
      <c r="B145" s="66" t="s">
        <v>375</v>
      </c>
      <c r="C145" s="209">
        <v>10851996.67</v>
      </c>
      <c r="D145" s="213">
        <f t="shared" si="0"/>
        <v>2.0507059055359652E-2</v>
      </c>
      <c r="E145" s="66"/>
    </row>
    <row r="146" spans="1:5" x14ac:dyDescent="0.2">
      <c r="A146" s="68">
        <v>5260</v>
      </c>
      <c r="B146" s="66" t="s">
        <v>376</v>
      </c>
      <c r="C146" s="175">
        <f>SUM(C147:C148)</f>
        <v>0</v>
      </c>
      <c r="D146" s="213">
        <f t="shared" si="0"/>
        <v>0</v>
      </c>
      <c r="E146" s="66"/>
    </row>
    <row r="147" spans="1:5" x14ac:dyDescent="0.2">
      <c r="A147" s="68">
        <v>5261</v>
      </c>
      <c r="B147" s="66" t="s">
        <v>377</v>
      </c>
      <c r="C147" s="175">
        <v>0</v>
      </c>
      <c r="D147" s="213">
        <f t="shared" si="0"/>
        <v>0</v>
      </c>
      <c r="E147" s="66"/>
    </row>
    <row r="148" spans="1:5" x14ac:dyDescent="0.2">
      <c r="A148" s="68">
        <v>5262</v>
      </c>
      <c r="B148" s="66" t="s">
        <v>378</v>
      </c>
      <c r="C148" s="175">
        <v>0</v>
      </c>
      <c r="D148" s="213">
        <f t="shared" si="0"/>
        <v>0</v>
      </c>
      <c r="E148" s="66"/>
    </row>
    <row r="149" spans="1:5" x14ac:dyDescent="0.2">
      <c r="A149" s="68">
        <v>5270</v>
      </c>
      <c r="B149" s="66" t="s">
        <v>379</v>
      </c>
      <c r="C149" s="175">
        <f>SUM(C150)</f>
        <v>0</v>
      </c>
      <c r="D149" s="213">
        <f t="shared" si="0"/>
        <v>0</v>
      </c>
      <c r="E149" s="66"/>
    </row>
    <row r="150" spans="1:5" x14ac:dyDescent="0.2">
      <c r="A150" s="68">
        <v>5271</v>
      </c>
      <c r="B150" s="66" t="s">
        <v>380</v>
      </c>
      <c r="C150" s="175">
        <v>0</v>
      </c>
      <c r="D150" s="213">
        <f t="shared" si="0"/>
        <v>0</v>
      </c>
      <c r="E150" s="66"/>
    </row>
    <row r="151" spans="1:5" x14ac:dyDescent="0.2">
      <c r="A151" s="68">
        <v>5280</v>
      </c>
      <c r="B151" s="66" t="s">
        <v>381</v>
      </c>
      <c r="C151" s="175">
        <f>SUM(C152:C156)</f>
        <v>0</v>
      </c>
      <c r="D151" s="213">
        <f t="shared" si="0"/>
        <v>0</v>
      </c>
      <c r="E151" s="66"/>
    </row>
    <row r="152" spans="1:5" x14ac:dyDescent="0.2">
      <c r="A152" s="68">
        <v>5281</v>
      </c>
      <c r="B152" s="66" t="s">
        <v>382</v>
      </c>
      <c r="C152" s="175">
        <v>0</v>
      </c>
      <c r="D152" s="213">
        <f t="shared" si="0"/>
        <v>0</v>
      </c>
      <c r="E152" s="66"/>
    </row>
    <row r="153" spans="1:5" x14ac:dyDescent="0.2">
      <c r="A153" s="68">
        <v>5282</v>
      </c>
      <c r="B153" s="66" t="s">
        <v>383</v>
      </c>
      <c r="C153" s="175">
        <v>0</v>
      </c>
      <c r="D153" s="213">
        <f t="shared" si="0"/>
        <v>0</v>
      </c>
      <c r="E153" s="66"/>
    </row>
    <row r="154" spans="1:5" x14ac:dyDescent="0.2">
      <c r="A154" s="68">
        <v>5283</v>
      </c>
      <c r="B154" s="66" t="s">
        <v>384</v>
      </c>
      <c r="C154" s="175">
        <v>0</v>
      </c>
      <c r="D154" s="213">
        <f t="shared" si="0"/>
        <v>0</v>
      </c>
      <c r="E154" s="66"/>
    </row>
    <row r="155" spans="1:5" x14ac:dyDescent="0.2">
      <c r="A155" s="68">
        <v>5284</v>
      </c>
      <c r="B155" s="66" t="s">
        <v>385</v>
      </c>
      <c r="C155" s="175">
        <v>0</v>
      </c>
      <c r="D155" s="213">
        <f t="shared" si="0"/>
        <v>0</v>
      </c>
      <c r="E155" s="66"/>
    </row>
    <row r="156" spans="1:5" x14ac:dyDescent="0.2">
      <c r="A156" s="68">
        <v>5285</v>
      </c>
      <c r="B156" s="66" t="s">
        <v>386</v>
      </c>
      <c r="C156" s="175">
        <v>0</v>
      </c>
      <c r="D156" s="213">
        <f t="shared" si="0"/>
        <v>0</v>
      </c>
      <c r="E156" s="66"/>
    </row>
    <row r="157" spans="1:5" x14ac:dyDescent="0.2">
      <c r="A157" s="68">
        <v>5290</v>
      </c>
      <c r="B157" s="66" t="s">
        <v>387</v>
      </c>
      <c r="C157" s="175">
        <f>SUM(C158:C159)</f>
        <v>0</v>
      </c>
      <c r="D157" s="213">
        <f t="shared" si="0"/>
        <v>0</v>
      </c>
      <c r="E157" s="66"/>
    </row>
    <row r="158" spans="1:5" x14ac:dyDescent="0.2">
      <c r="A158" s="68">
        <v>5291</v>
      </c>
      <c r="B158" s="66" t="s">
        <v>388</v>
      </c>
      <c r="C158" s="175">
        <v>0</v>
      </c>
      <c r="D158" s="213">
        <f t="shared" si="0"/>
        <v>0</v>
      </c>
      <c r="E158" s="66"/>
    </row>
    <row r="159" spans="1:5" x14ac:dyDescent="0.2">
      <c r="A159" s="68">
        <v>5292</v>
      </c>
      <c r="B159" s="66" t="s">
        <v>389</v>
      </c>
      <c r="C159" s="175">
        <v>0</v>
      </c>
      <c r="D159" s="213">
        <f t="shared" si="0"/>
        <v>0</v>
      </c>
      <c r="E159" s="66"/>
    </row>
    <row r="160" spans="1:5" x14ac:dyDescent="0.2">
      <c r="A160" s="68">
        <v>5300</v>
      </c>
      <c r="B160" s="66" t="s">
        <v>390</v>
      </c>
      <c r="C160" s="175">
        <f>C161+C164+C167</f>
        <v>9712839.6300000008</v>
      </c>
      <c r="D160" s="213">
        <f t="shared" si="0"/>
        <v>1.835438969846713E-2</v>
      </c>
      <c r="E160" s="66"/>
    </row>
    <row r="161" spans="1:5" x14ac:dyDescent="0.2">
      <c r="A161" s="68">
        <v>5310</v>
      </c>
      <c r="B161" s="66" t="s">
        <v>300</v>
      </c>
      <c r="C161" s="175">
        <f>SUM(C162:C163)</f>
        <v>0</v>
      </c>
      <c r="D161" s="213">
        <f t="shared" si="0"/>
        <v>0</v>
      </c>
      <c r="E161" s="66"/>
    </row>
    <row r="162" spans="1:5" x14ac:dyDescent="0.2">
      <c r="A162" s="68">
        <v>5311</v>
      </c>
      <c r="B162" s="66" t="s">
        <v>391</v>
      </c>
      <c r="C162" s="175">
        <v>0</v>
      </c>
      <c r="D162" s="213">
        <f t="shared" si="0"/>
        <v>0</v>
      </c>
      <c r="E162" s="66"/>
    </row>
    <row r="163" spans="1:5" x14ac:dyDescent="0.2">
      <c r="A163" s="68">
        <v>5312</v>
      </c>
      <c r="B163" s="66" t="s">
        <v>392</v>
      </c>
      <c r="C163" s="175">
        <v>0</v>
      </c>
      <c r="D163" s="213">
        <f t="shared" si="0"/>
        <v>0</v>
      </c>
      <c r="E163" s="66"/>
    </row>
    <row r="164" spans="1:5" x14ac:dyDescent="0.2">
      <c r="A164" s="68">
        <v>5320</v>
      </c>
      <c r="B164" s="66" t="s">
        <v>301</v>
      </c>
      <c r="C164" s="159">
        <f>SUM(C165:C166)</f>
        <v>0</v>
      </c>
      <c r="D164" s="213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393</v>
      </c>
      <c r="C165" s="159">
        <v>0</v>
      </c>
      <c r="D165" s="213">
        <f t="shared" si="1"/>
        <v>0</v>
      </c>
      <c r="E165" s="66"/>
    </row>
    <row r="166" spans="1:5" x14ac:dyDescent="0.2">
      <c r="A166" s="68">
        <v>5322</v>
      </c>
      <c r="B166" s="66" t="s">
        <v>394</v>
      </c>
      <c r="C166" s="159">
        <v>0</v>
      </c>
      <c r="D166" s="213">
        <f t="shared" si="1"/>
        <v>0</v>
      </c>
      <c r="E166" s="66"/>
    </row>
    <row r="167" spans="1:5" x14ac:dyDescent="0.2">
      <c r="A167" s="68">
        <v>5330</v>
      </c>
      <c r="B167" s="66" t="s">
        <v>302</v>
      </c>
      <c r="C167" s="159">
        <f>SUM(C168:C169)</f>
        <v>9712839.6300000008</v>
      </c>
      <c r="D167" s="213">
        <f t="shared" si="1"/>
        <v>1.835438969846713E-2</v>
      </c>
      <c r="E167" s="66"/>
    </row>
    <row r="168" spans="1:5" x14ac:dyDescent="0.2">
      <c r="A168" s="68">
        <v>5331</v>
      </c>
      <c r="B168" s="66" t="s">
        <v>395</v>
      </c>
      <c r="C168" s="159">
        <v>0</v>
      </c>
      <c r="D168" s="213">
        <f t="shared" si="1"/>
        <v>0</v>
      </c>
      <c r="E168" s="66"/>
    </row>
    <row r="169" spans="1:5" x14ac:dyDescent="0.2">
      <c r="A169" s="68">
        <v>5332</v>
      </c>
      <c r="B169" s="66" t="s">
        <v>396</v>
      </c>
      <c r="C169" s="210">
        <v>9712839.6300000008</v>
      </c>
      <c r="D169" s="213">
        <f t="shared" si="1"/>
        <v>1.835438969846713E-2</v>
      </c>
      <c r="E169" s="66"/>
    </row>
    <row r="170" spans="1:5" x14ac:dyDescent="0.2">
      <c r="A170" s="68">
        <v>5400</v>
      </c>
      <c r="B170" s="66" t="s">
        <v>397</v>
      </c>
      <c r="C170" s="175">
        <f>C171+C174+C177+C180+C182</f>
        <v>2947702.47</v>
      </c>
      <c r="D170" s="213">
        <f t="shared" si="1"/>
        <v>5.5702844801849274E-3</v>
      </c>
      <c r="E170" s="66"/>
    </row>
    <row r="171" spans="1:5" x14ac:dyDescent="0.2">
      <c r="A171" s="68">
        <v>5410</v>
      </c>
      <c r="B171" s="66" t="s">
        <v>398</v>
      </c>
      <c r="C171" s="175">
        <f>SUM(C172:C173)</f>
        <v>2947702.47</v>
      </c>
      <c r="D171" s="213">
        <f t="shared" si="1"/>
        <v>5.5702844801849274E-3</v>
      </c>
      <c r="E171" s="66"/>
    </row>
    <row r="172" spans="1:5" x14ac:dyDescent="0.2">
      <c r="A172" s="68">
        <v>5411</v>
      </c>
      <c r="B172" s="66" t="s">
        <v>399</v>
      </c>
      <c r="C172" s="211">
        <v>2947702.47</v>
      </c>
      <c r="D172" s="213">
        <f t="shared" si="1"/>
        <v>5.5702844801849274E-3</v>
      </c>
      <c r="E172" s="66"/>
    </row>
    <row r="173" spans="1:5" x14ac:dyDescent="0.2">
      <c r="A173" s="68">
        <v>5412</v>
      </c>
      <c r="B173" s="66" t="s">
        <v>400</v>
      </c>
      <c r="C173" s="175">
        <v>0</v>
      </c>
      <c r="D173" s="213">
        <f t="shared" si="1"/>
        <v>0</v>
      </c>
      <c r="E173" s="66"/>
    </row>
    <row r="174" spans="1:5" x14ac:dyDescent="0.2">
      <c r="A174" s="68">
        <v>5420</v>
      </c>
      <c r="B174" s="66" t="s">
        <v>401</v>
      </c>
      <c r="C174" s="175">
        <f>SUM(C175:C176)</f>
        <v>0</v>
      </c>
      <c r="D174" s="213">
        <f t="shared" si="1"/>
        <v>0</v>
      </c>
      <c r="E174" s="66"/>
    </row>
    <row r="175" spans="1:5" x14ac:dyDescent="0.2">
      <c r="A175" s="68">
        <v>5421</v>
      </c>
      <c r="B175" s="66" t="s">
        <v>402</v>
      </c>
      <c r="C175" s="175">
        <v>0</v>
      </c>
      <c r="D175" s="213">
        <f t="shared" si="1"/>
        <v>0</v>
      </c>
      <c r="E175" s="66"/>
    </row>
    <row r="176" spans="1:5" x14ac:dyDescent="0.2">
      <c r="A176" s="68">
        <v>5422</v>
      </c>
      <c r="B176" s="66" t="s">
        <v>403</v>
      </c>
      <c r="C176" s="175">
        <v>0</v>
      </c>
      <c r="D176" s="213">
        <f t="shared" si="1"/>
        <v>0</v>
      </c>
      <c r="E176" s="66"/>
    </row>
    <row r="177" spans="1:5" x14ac:dyDescent="0.2">
      <c r="A177" s="68">
        <v>5430</v>
      </c>
      <c r="B177" s="66" t="s">
        <v>404</v>
      </c>
      <c r="C177" s="175">
        <f>SUM(C178:C179)</f>
        <v>0</v>
      </c>
      <c r="D177" s="213">
        <f t="shared" si="1"/>
        <v>0</v>
      </c>
      <c r="E177" s="66"/>
    </row>
    <row r="178" spans="1:5" x14ac:dyDescent="0.2">
      <c r="A178" s="68">
        <v>5431</v>
      </c>
      <c r="B178" s="66" t="s">
        <v>405</v>
      </c>
      <c r="C178" s="175">
        <v>0</v>
      </c>
      <c r="D178" s="213">
        <f t="shared" si="1"/>
        <v>0</v>
      </c>
      <c r="E178" s="66"/>
    </row>
    <row r="179" spans="1:5" x14ac:dyDescent="0.2">
      <c r="A179" s="68">
        <v>5432</v>
      </c>
      <c r="B179" s="66" t="s">
        <v>406</v>
      </c>
      <c r="C179" s="175">
        <v>0</v>
      </c>
      <c r="D179" s="213">
        <f t="shared" si="1"/>
        <v>0</v>
      </c>
      <c r="E179" s="66"/>
    </row>
    <row r="180" spans="1:5" x14ac:dyDescent="0.2">
      <c r="A180" s="68">
        <v>5440</v>
      </c>
      <c r="B180" s="66" t="s">
        <v>407</v>
      </c>
      <c r="C180" s="175">
        <f>SUM(C181)</f>
        <v>0</v>
      </c>
      <c r="D180" s="213">
        <f t="shared" si="1"/>
        <v>0</v>
      </c>
      <c r="E180" s="66"/>
    </row>
    <row r="181" spans="1:5" x14ac:dyDescent="0.2">
      <c r="A181" s="68">
        <v>5441</v>
      </c>
      <c r="B181" s="66" t="s">
        <v>407</v>
      </c>
      <c r="C181" s="175">
        <v>0</v>
      </c>
      <c r="D181" s="213">
        <f t="shared" si="1"/>
        <v>0</v>
      </c>
      <c r="E181" s="66"/>
    </row>
    <row r="182" spans="1:5" x14ac:dyDescent="0.2">
      <c r="A182" s="68">
        <v>5450</v>
      </c>
      <c r="B182" s="66" t="s">
        <v>408</v>
      </c>
      <c r="C182" s="175">
        <f>SUM(C183:C184)</f>
        <v>0</v>
      </c>
      <c r="D182" s="213">
        <f t="shared" si="1"/>
        <v>0</v>
      </c>
      <c r="E182" s="66"/>
    </row>
    <row r="183" spans="1:5" x14ac:dyDescent="0.2">
      <c r="A183" s="68">
        <v>5451</v>
      </c>
      <c r="B183" s="66" t="s">
        <v>409</v>
      </c>
      <c r="C183" s="175">
        <v>0</v>
      </c>
      <c r="D183" s="213">
        <f t="shared" si="1"/>
        <v>0</v>
      </c>
      <c r="E183" s="66"/>
    </row>
    <row r="184" spans="1:5" x14ac:dyDescent="0.2">
      <c r="A184" s="68">
        <v>5452</v>
      </c>
      <c r="B184" s="66" t="s">
        <v>410</v>
      </c>
      <c r="C184" s="175">
        <v>0</v>
      </c>
      <c r="D184" s="213">
        <f t="shared" si="1"/>
        <v>0</v>
      </c>
      <c r="E184" s="66"/>
    </row>
    <row r="185" spans="1:5" x14ac:dyDescent="0.2">
      <c r="A185" s="68">
        <v>5500</v>
      </c>
      <c r="B185" s="66" t="s">
        <v>411</v>
      </c>
      <c r="C185" s="175">
        <f>C186+C195+C198+C204</f>
        <v>13939935.089999998</v>
      </c>
      <c r="D185" s="213">
        <f t="shared" si="1"/>
        <v>2.6342347939414749E-2</v>
      </c>
      <c r="E185" s="66"/>
    </row>
    <row r="186" spans="1:5" x14ac:dyDescent="0.2">
      <c r="A186" s="68">
        <v>5510</v>
      </c>
      <c r="B186" s="66" t="s">
        <v>412</v>
      </c>
      <c r="C186" s="175">
        <f>SUM(C187:C194)</f>
        <v>13939935.089999998</v>
      </c>
      <c r="D186" s="213">
        <f t="shared" si="1"/>
        <v>2.6342347939414749E-2</v>
      </c>
      <c r="E186" s="66"/>
    </row>
    <row r="187" spans="1:5" x14ac:dyDescent="0.2">
      <c r="A187" s="68">
        <v>5511</v>
      </c>
      <c r="B187" s="66" t="s">
        <v>413</v>
      </c>
      <c r="C187" s="212">
        <v>0</v>
      </c>
      <c r="D187" s="213">
        <f t="shared" si="1"/>
        <v>0</v>
      </c>
      <c r="E187" s="66"/>
    </row>
    <row r="188" spans="1:5" x14ac:dyDescent="0.2">
      <c r="A188" s="68">
        <v>5512</v>
      </c>
      <c r="B188" s="66" t="s">
        <v>414</v>
      </c>
      <c r="C188" s="212">
        <v>0</v>
      </c>
      <c r="D188" s="213">
        <f t="shared" si="1"/>
        <v>0</v>
      </c>
      <c r="E188" s="66"/>
    </row>
    <row r="189" spans="1:5" x14ac:dyDescent="0.2">
      <c r="A189" s="68">
        <v>5513</v>
      </c>
      <c r="B189" s="66" t="s">
        <v>415</v>
      </c>
      <c r="C189" s="212">
        <v>5651277.6699999999</v>
      </c>
      <c r="D189" s="213">
        <f t="shared" si="1"/>
        <v>1.067924073708044E-2</v>
      </c>
      <c r="E189" s="66"/>
    </row>
    <row r="190" spans="1:5" x14ac:dyDescent="0.2">
      <c r="A190" s="68">
        <v>5514</v>
      </c>
      <c r="B190" s="66" t="s">
        <v>416</v>
      </c>
      <c r="C190" s="212">
        <v>0</v>
      </c>
      <c r="D190" s="213">
        <f t="shared" si="1"/>
        <v>0</v>
      </c>
      <c r="E190" s="66"/>
    </row>
    <row r="191" spans="1:5" x14ac:dyDescent="0.2">
      <c r="A191" s="68">
        <v>5515</v>
      </c>
      <c r="B191" s="66" t="s">
        <v>417</v>
      </c>
      <c r="C191" s="212">
        <v>8197762.0499999998</v>
      </c>
      <c r="D191" s="213">
        <f t="shared" si="1"/>
        <v>1.5491341878667955E-2</v>
      </c>
      <c r="E191" s="66"/>
    </row>
    <row r="192" spans="1:5" x14ac:dyDescent="0.2">
      <c r="A192" s="68">
        <v>5516</v>
      </c>
      <c r="B192" s="66" t="s">
        <v>418</v>
      </c>
      <c r="C192" s="212">
        <v>0</v>
      </c>
      <c r="D192" s="213">
        <f t="shared" si="1"/>
        <v>0</v>
      </c>
      <c r="E192" s="66"/>
    </row>
    <row r="193" spans="1:5" x14ac:dyDescent="0.2">
      <c r="A193" s="68">
        <v>5517</v>
      </c>
      <c r="B193" s="66" t="s">
        <v>419</v>
      </c>
      <c r="C193" s="212">
        <v>90895.37</v>
      </c>
      <c r="D193" s="213">
        <f t="shared" si="1"/>
        <v>1.7176532366635584E-4</v>
      </c>
      <c r="E193" s="66"/>
    </row>
    <row r="194" spans="1:5" x14ac:dyDescent="0.2">
      <c r="A194" s="68">
        <v>5518</v>
      </c>
      <c r="B194" s="66" t="s">
        <v>420</v>
      </c>
      <c r="C194" s="212">
        <v>0</v>
      </c>
      <c r="D194" s="213">
        <f t="shared" si="1"/>
        <v>0</v>
      </c>
      <c r="E194" s="66"/>
    </row>
    <row r="195" spans="1:5" x14ac:dyDescent="0.2">
      <c r="A195" s="68">
        <v>5520</v>
      </c>
      <c r="B195" s="66" t="s">
        <v>421</v>
      </c>
      <c r="C195" s="175">
        <f>SUM(C196:C197)</f>
        <v>0</v>
      </c>
      <c r="D195" s="213">
        <f t="shared" si="1"/>
        <v>0</v>
      </c>
      <c r="E195" s="66"/>
    </row>
    <row r="196" spans="1:5" x14ac:dyDescent="0.2">
      <c r="A196" s="68">
        <v>5521</v>
      </c>
      <c r="B196" s="66" t="s">
        <v>422</v>
      </c>
      <c r="C196" s="159">
        <v>0</v>
      </c>
      <c r="D196" s="213">
        <f t="shared" si="1"/>
        <v>0</v>
      </c>
      <c r="E196" s="66"/>
    </row>
    <row r="197" spans="1:5" x14ac:dyDescent="0.2">
      <c r="A197" s="68">
        <v>5522</v>
      </c>
      <c r="B197" s="66" t="s">
        <v>423</v>
      </c>
      <c r="C197" s="159">
        <v>0</v>
      </c>
      <c r="D197" s="213">
        <f t="shared" si="1"/>
        <v>0</v>
      </c>
      <c r="E197" s="66"/>
    </row>
    <row r="198" spans="1:5" x14ac:dyDescent="0.2">
      <c r="A198" s="68">
        <v>5530</v>
      </c>
      <c r="B198" s="66" t="s">
        <v>424</v>
      </c>
      <c r="C198" s="175">
        <f>SUM(C199:C203)</f>
        <v>0</v>
      </c>
      <c r="D198" s="213">
        <f t="shared" si="1"/>
        <v>0</v>
      </c>
      <c r="E198" s="66"/>
    </row>
    <row r="199" spans="1:5" x14ac:dyDescent="0.2">
      <c r="A199" s="68">
        <v>5531</v>
      </c>
      <c r="B199" s="66" t="s">
        <v>425</v>
      </c>
      <c r="C199" s="159">
        <v>0</v>
      </c>
      <c r="D199" s="213">
        <f t="shared" si="1"/>
        <v>0</v>
      </c>
      <c r="E199" s="66"/>
    </row>
    <row r="200" spans="1:5" x14ac:dyDescent="0.2">
      <c r="A200" s="68">
        <v>5532</v>
      </c>
      <c r="B200" s="66" t="s">
        <v>426</v>
      </c>
      <c r="C200" s="159">
        <v>0</v>
      </c>
      <c r="D200" s="213">
        <f t="shared" si="1"/>
        <v>0</v>
      </c>
      <c r="E200" s="66"/>
    </row>
    <row r="201" spans="1:5" x14ac:dyDescent="0.2">
      <c r="A201" s="68">
        <v>5533</v>
      </c>
      <c r="B201" s="66" t="s">
        <v>427</v>
      </c>
      <c r="C201" s="159">
        <v>0</v>
      </c>
      <c r="D201" s="213">
        <f t="shared" si="1"/>
        <v>0</v>
      </c>
      <c r="E201" s="66"/>
    </row>
    <row r="202" spans="1:5" x14ac:dyDescent="0.2">
      <c r="A202" s="68">
        <v>5534</v>
      </c>
      <c r="B202" s="66" t="s">
        <v>428</v>
      </c>
      <c r="C202" s="159">
        <v>0</v>
      </c>
      <c r="D202" s="213">
        <f t="shared" si="1"/>
        <v>0</v>
      </c>
      <c r="E202" s="66"/>
    </row>
    <row r="203" spans="1:5" x14ac:dyDescent="0.2">
      <c r="A203" s="68">
        <v>5535</v>
      </c>
      <c r="B203" s="66" t="s">
        <v>429</v>
      </c>
      <c r="C203" s="159">
        <v>0</v>
      </c>
      <c r="D203" s="213">
        <f t="shared" si="1"/>
        <v>0</v>
      </c>
      <c r="E203" s="66"/>
    </row>
    <row r="204" spans="1:5" x14ac:dyDescent="0.2">
      <c r="A204" s="68">
        <v>5590</v>
      </c>
      <c r="B204" s="66" t="s">
        <v>430</v>
      </c>
      <c r="C204" s="175">
        <f>SUM(C205:C213)</f>
        <v>0</v>
      </c>
      <c r="D204" s="213">
        <f t="shared" si="1"/>
        <v>0</v>
      </c>
      <c r="E204" s="66"/>
    </row>
    <row r="205" spans="1:5" x14ac:dyDescent="0.2">
      <c r="A205" s="68">
        <v>5591</v>
      </c>
      <c r="B205" s="66" t="s">
        <v>431</v>
      </c>
      <c r="C205" s="159">
        <v>0</v>
      </c>
      <c r="D205" s="213">
        <f t="shared" si="1"/>
        <v>0</v>
      </c>
      <c r="E205" s="66"/>
    </row>
    <row r="206" spans="1:5" x14ac:dyDescent="0.2">
      <c r="A206" s="68">
        <v>5592</v>
      </c>
      <c r="B206" s="66" t="s">
        <v>432</v>
      </c>
      <c r="C206" s="159">
        <v>0</v>
      </c>
      <c r="D206" s="213">
        <f t="shared" si="1"/>
        <v>0</v>
      </c>
      <c r="E206" s="66"/>
    </row>
    <row r="207" spans="1:5" x14ac:dyDescent="0.2">
      <c r="A207" s="68">
        <v>5593</v>
      </c>
      <c r="B207" s="66" t="s">
        <v>433</v>
      </c>
      <c r="C207" s="159">
        <v>0</v>
      </c>
      <c r="D207" s="213">
        <f t="shared" si="1"/>
        <v>0</v>
      </c>
      <c r="E207" s="66"/>
    </row>
    <row r="208" spans="1:5" x14ac:dyDescent="0.2">
      <c r="A208" s="68">
        <v>5594</v>
      </c>
      <c r="B208" s="66" t="s">
        <v>434</v>
      </c>
      <c r="C208" s="159">
        <v>0</v>
      </c>
      <c r="D208" s="213">
        <f t="shared" si="1"/>
        <v>0</v>
      </c>
      <c r="E208" s="66"/>
    </row>
    <row r="209" spans="1:5" x14ac:dyDescent="0.2">
      <c r="A209" s="68">
        <v>5595</v>
      </c>
      <c r="B209" s="66" t="s">
        <v>435</v>
      </c>
      <c r="C209" s="159">
        <v>0</v>
      </c>
      <c r="D209" s="213">
        <f t="shared" si="1"/>
        <v>0</v>
      </c>
      <c r="E209" s="66"/>
    </row>
    <row r="210" spans="1:5" x14ac:dyDescent="0.2">
      <c r="A210" s="68">
        <v>5596</v>
      </c>
      <c r="B210" s="66" t="s">
        <v>326</v>
      </c>
      <c r="C210" s="159">
        <v>0</v>
      </c>
      <c r="D210" s="213">
        <f t="shared" si="1"/>
        <v>0</v>
      </c>
      <c r="E210" s="66"/>
    </row>
    <row r="211" spans="1:5" x14ac:dyDescent="0.2">
      <c r="A211" s="68">
        <v>5597</v>
      </c>
      <c r="B211" s="66" t="s">
        <v>436</v>
      </c>
      <c r="C211" s="159">
        <v>0</v>
      </c>
      <c r="D211" s="213">
        <f t="shared" si="1"/>
        <v>0</v>
      </c>
      <c r="E211" s="66"/>
    </row>
    <row r="212" spans="1:5" x14ac:dyDescent="0.2">
      <c r="A212" s="68">
        <v>5598</v>
      </c>
      <c r="B212" s="66" t="s">
        <v>437</v>
      </c>
      <c r="C212" s="159">
        <v>0</v>
      </c>
      <c r="D212" s="213">
        <f t="shared" si="1"/>
        <v>0</v>
      </c>
      <c r="E212" s="66"/>
    </row>
    <row r="213" spans="1:5" x14ac:dyDescent="0.2">
      <c r="A213" s="68">
        <v>5599</v>
      </c>
      <c r="B213" s="66" t="s">
        <v>438</v>
      </c>
      <c r="C213" s="159">
        <v>0</v>
      </c>
      <c r="D213" s="213">
        <f t="shared" si="1"/>
        <v>0</v>
      </c>
      <c r="E213" s="66"/>
    </row>
    <row r="214" spans="1:5" x14ac:dyDescent="0.2">
      <c r="A214" s="68">
        <v>5600</v>
      </c>
      <c r="B214" s="66" t="s">
        <v>439</v>
      </c>
      <c r="C214" s="175">
        <f>C215</f>
        <v>0</v>
      </c>
      <c r="D214" s="213">
        <f t="shared" si="1"/>
        <v>0</v>
      </c>
      <c r="E214" s="66"/>
    </row>
    <row r="215" spans="1:5" x14ac:dyDescent="0.2">
      <c r="A215" s="68">
        <v>5610</v>
      </c>
      <c r="B215" s="66" t="s">
        <v>440</v>
      </c>
      <c r="C215" s="175">
        <f>SUM(C216)</f>
        <v>0</v>
      </c>
      <c r="D215" s="213">
        <f t="shared" si="1"/>
        <v>0</v>
      </c>
      <c r="E215" s="66"/>
    </row>
    <row r="216" spans="1:5" x14ac:dyDescent="0.2">
      <c r="A216" s="68">
        <v>5611</v>
      </c>
      <c r="B216" s="66" t="s">
        <v>441</v>
      </c>
      <c r="C216" s="159">
        <v>0</v>
      </c>
      <c r="D216" s="213">
        <f t="shared" si="1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6" t="s">
        <v>37</v>
      </c>
      <c r="B4" s="27" t="s">
        <v>205</v>
      </c>
    </row>
    <row r="5" spans="1:2" ht="15" customHeight="1" x14ac:dyDescent="0.2">
      <c r="A5" s="107"/>
      <c r="B5" s="27" t="s">
        <v>206</v>
      </c>
    </row>
    <row r="6" spans="1:2" ht="15" customHeight="1" x14ac:dyDescent="0.2">
      <c r="A6" s="107"/>
      <c r="B6" s="27" t="s">
        <v>442</v>
      </c>
    </row>
    <row r="7" spans="1:2" ht="15" customHeight="1" x14ac:dyDescent="0.2">
      <c r="A7" s="107"/>
      <c r="B7" s="27" t="s">
        <v>243</v>
      </c>
    </row>
    <row r="8" spans="1:2" ht="15" customHeight="1" x14ac:dyDescent="0.2">
      <c r="A8" s="107"/>
    </row>
    <row r="9" spans="1:2" ht="15" customHeight="1" x14ac:dyDescent="0.2">
      <c r="A9" s="106" t="s">
        <v>39</v>
      </c>
      <c r="B9" s="25" t="s">
        <v>443</v>
      </c>
    </row>
    <row r="10" spans="1:2" ht="15" customHeight="1" x14ac:dyDescent="0.2">
      <c r="A10" s="107"/>
      <c r="B10" s="33" t="s">
        <v>243</v>
      </c>
    </row>
    <row r="11" spans="1:2" ht="15" customHeight="1" x14ac:dyDescent="0.2">
      <c r="A11" s="107"/>
    </row>
    <row r="12" spans="1:2" ht="15" customHeight="1" x14ac:dyDescent="0.2">
      <c r="A12" s="106" t="s">
        <v>41</v>
      </c>
      <c r="B12" s="25" t="s">
        <v>443</v>
      </c>
    </row>
    <row r="13" spans="1:2" ht="22.5" x14ac:dyDescent="0.2">
      <c r="A13" s="107"/>
      <c r="B13" s="25" t="s">
        <v>444</v>
      </c>
    </row>
    <row r="14" spans="1:2" ht="15" customHeight="1" x14ac:dyDescent="0.2">
      <c r="A14" s="107"/>
      <c r="B14" s="33" t="s">
        <v>243</v>
      </c>
    </row>
    <row r="15" spans="1:2" ht="15" customHeight="1" x14ac:dyDescent="0.2">
      <c r="A15" s="107"/>
    </row>
    <row r="16" spans="1:2" ht="15" customHeight="1" x14ac:dyDescent="0.2">
      <c r="A16" s="107"/>
    </row>
    <row r="17" spans="1:2" ht="15" customHeight="1" x14ac:dyDescent="0.2">
      <c r="A17" s="106" t="s">
        <v>43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231" t="str">
        <f>ESF!A1</f>
        <v>Municipio Dolores Hidalgo CIN</v>
      </c>
      <c r="B1" s="231"/>
      <c r="C1" s="231"/>
      <c r="D1" s="45" t="s">
        <v>0</v>
      </c>
      <c r="E1" s="46">
        <f>'Notas a los Edos Financieros'!D1</f>
        <v>2023</v>
      </c>
    </row>
    <row r="2" spans="1:5" ht="18.95" customHeight="1" x14ac:dyDescent="0.2">
      <c r="A2" s="231" t="s">
        <v>447</v>
      </c>
      <c r="B2" s="231"/>
      <c r="C2" s="23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231" t="str">
        <f>ESF!A3</f>
        <v>Correspondiente del 1 de Enero al 31 de Diciembre de 2023</v>
      </c>
      <c r="B3" s="231"/>
      <c r="C3" s="231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301</v>
      </c>
      <c r="C8" s="214">
        <v>-38628.589999999997</v>
      </c>
    </row>
    <row r="9" spans="1:5" x14ac:dyDescent="0.2">
      <c r="A9" s="51">
        <v>3120</v>
      </c>
      <c r="B9" s="47" t="s">
        <v>449</v>
      </c>
      <c r="C9" s="161">
        <v>20677056.870000001</v>
      </c>
    </row>
    <row r="10" spans="1:5" x14ac:dyDescent="0.2">
      <c r="A10" s="51">
        <v>3130</v>
      </c>
      <c r="B10" s="47" t="s">
        <v>450</v>
      </c>
      <c r="C10" s="161">
        <v>0</v>
      </c>
    </row>
    <row r="12" spans="1:5" x14ac:dyDescent="0.2">
      <c r="A12" s="49" t="s">
        <v>451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452</v>
      </c>
      <c r="E13" s="50"/>
    </row>
    <row r="14" spans="1:5" x14ac:dyDescent="0.2">
      <c r="A14" s="51">
        <v>3210</v>
      </c>
      <c r="B14" s="47" t="s">
        <v>453</v>
      </c>
      <c r="C14" s="215">
        <v>321454272.87</v>
      </c>
    </row>
    <row r="15" spans="1:5" x14ac:dyDescent="0.2">
      <c r="A15" s="51">
        <v>3220</v>
      </c>
      <c r="B15" s="47" t="s">
        <v>454</v>
      </c>
      <c r="C15" s="215">
        <v>2105652022.0999999</v>
      </c>
    </row>
    <row r="16" spans="1:5" x14ac:dyDescent="0.2">
      <c r="A16" s="51">
        <v>3230</v>
      </c>
      <c r="B16" s="47" t="s">
        <v>455</v>
      </c>
      <c r="C16" s="179">
        <f>SUM(C17:C20)</f>
        <v>0</v>
      </c>
    </row>
    <row r="17" spans="1:3" x14ac:dyDescent="0.2">
      <c r="A17" s="51">
        <v>3231</v>
      </c>
      <c r="B17" s="47" t="s">
        <v>456</v>
      </c>
      <c r="C17" s="179">
        <v>0</v>
      </c>
    </row>
    <row r="18" spans="1:3" x14ac:dyDescent="0.2">
      <c r="A18" s="51">
        <v>3232</v>
      </c>
      <c r="B18" s="47" t="s">
        <v>457</v>
      </c>
      <c r="C18" s="179">
        <v>0</v>
      </c>
    </row>
    <row r="19" spans="1:3" x14ac:dyDescent="0.2">
      <c r="A19" s="51">
        <v>3233</v>
      </c>
      <c r="B19" s="47" t="s">
        <v>458</v>
      </c>
      <c r="C19" s="179">
        <v>0</v>
      </c>
    </row>
    <row r="20" spans="1:3" x14ac:dyDescent="0.2">
      <c r="A20" s="51">
        <v>3239</v>
      </c>
      <c r="B20" s="47" t="s">
        <v>459</v>
      </c>
      <c r="C20" s="179">
        <v>0</v>
      </c>
    </row>
    <row r="21" spans="1:3" x14ac:dyDescent="0.2">
      <c r="A21" s="51">
        <v>3240</v>
      </c>
      <c r="B21" s="47" t="s">
        <v>460</v>
      </c>
      <c r="C21" s="179">
        <f>SUM(C22:C24)</f>
        <v>0</v>
      </c>
    </row>
    <row r="22" spans="1:3" x14ac:dyDescent="0.2">
      <c r="A22" s="51">
        <v>3241</v>
      </c>
      <c r="B22" s="47" t="s">
        <v>461</v>
      </c>
      <c r="C22" s="179">
        <v>0</v>
      </c>
    </row>
    <row r="23" spans="1:3" x14ac:dyDescent="0.2">
      <c r="A23" s="51">
        <v>3242</v>
      </c>
      <c r="B23" s="47" t="s">
        <v>462</v>
      </c>
      <c r="C23" s="179">
        <v>0</v>
      </c>
    </row>
    <row r="24" spans="1:3" x14ac:dyDescent="0.2">
      <c r="A24" s="51">
        <v>3243</v>
      </c>
      <c r="B24" s="47" t="s">
        <v>463</v>
      </c>
      <c r="C24" s="179">
        <v>0</v>
      </c>
    </row>
    <row r="25" spans="1:3" x14ac:dyDescent="0.2">
      <c r="A25" s="51">
        <v>3250</v>
      </c>
      <c r="B25" s="47" t="s">
        <v>464</v>
      </c>
      <c r="C25" s="179">
        <f>SUM(C26:C27)</f>
        <v>0</v>
      </c>
    </row>
    <row r="26" spans="1:3" x14ac:dyDescent="0.2">
      <c r="A26" s="51">
        <v>3251</v>
      </c>
      <c r="B26" s="47" t="s">
        <v>465</v>
      </c>
      <c r="C26" s="179">
        <v>0</v>
      </c>
    </row>
    <row r="27" spans="1:3" x14ac:dyDescent="0.2">
      <c r="A27" s="51">
        <v>3252</v>
      </c>
      <c r="B27" s="47" t="s">
        <v>466</v>
      </c>
      <c r="C27" s="179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6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6" t="s">
        <v>47</v>
      </c>
      <c r="B6" s="27" t="s">
        <v>206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abSelected="1" topLeftCell="A65" workbookViewId="0">
      <selection activeCell="E89" sqref="E89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31" t="str">
        <f>ESF!A1</f>
        <v>Municipio Dolores Hidalgo CIN</v>
      </c>
      <c r="B1" s="231"/>
      <c r="C1" s="23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231" t="s">
        <v>470</v>
      </c>
      <c r="B2" s="231"/>
      <c r="C2" s="23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231" t="str">
        <f>ESF!A3</f>
        <v>Correspondiente del 1 de Enero al 31 de Diciembre de 2023</v>
      </c>
      <c r="B3" s="231"/>
      <c r="C3" s="231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67</v>
      </c>
      <c r="B7" s="50" t="s">
        <v>472</v>
      </c>
      <c r="C7" s="117">
        <v>2023</v>
      </c>
      <c r="D7" s="117">
        <v>2022</v>
      </c>
    </row>
    <row r="8" spans="1:5" x14ac:dyDescent="0.2">
      <c r="A8" s="51">
        <v>1111</v>
      </c>
      <c r="B8" s="47" t="s">
        <v>473</v>
      </c>
      <c r="C8" s="162">
        <v>0</v>
      </c>
      <c r="D8" s="162">
        <v>0</v>
      </c>
    </row>
    <row r="9" spans="1:5" x14ac:dyDescent="0.2">
      <c r="A9" s="51">
        <v>1112</v>
      </c>
      <c r="B9" s="47" t="s">
        <v>474</v>
      </c>
      <c r="C9" s="216">
        <v>150040873.13</v>
      </c>
      <c r="D9" s="176">
        <v>142401353.43000001</v>
      </c>
    </row>
    <row r="10" spans="1:5" x14ac:dyDescent="0.2">
      <c r="A10" s="51">
        <v>1113</v>
      </c>
      <c r="B10" s="47" t="s">
        <v>475</v>
      </c>
      <c r="C10" s="216">
        <v>0</v>
      </c>
      <c r="D10" s="176">
        <v>0</v>
      </c>
    </row>
    <row r="11" spans="1:5" x14ac:dyDescent="0.2">
      <c r="A11" s="51">
        <v>1114</v>
      </c>
      <c r="B11" s="47" t="s">
        <v>71</v>
      </c>
      <c r="C11" s="216">
        <v>24141831.960000001</v>
      </c>
      <c r="D11" s="176">
        <v>0</v>
      </c>
    </row>
    <row r="12" spans="1:5" x14ac:dyDescent="0.2">
      <c r="A12" s="51">
        <v>1115</v>
      </c>
      <c r="B12" s="47" t="s">
        <v>72</v>
      </c>
      <c r="C12" s="216">
        <v>0</v>
      </c>
      <c r="D12" s="176">
        <v>0</v>
      </c>
    </row>
    <row r="13" spans="1:5" x14ac:dyDescent="0.2">
      <c r="A13" s="51">
        <v>1116</v>
      </c>
      <c r="B13" s="47" t="s">
        <v>476</v>
      </c>
      <c r="C13" s="216">
        <v>1367006.02</v>
      </c>
      <c r="D13" s="176">
        <v>1243850.29</v>
      </c>
    </row>
    <row r="14" spans="1:5" x14ac:dyDescent="0.2">
      <c r="A14" s="51">
        <v>1119</v>
      </c>
      <c r="B14" s="47" t="s">
        <v>477</v>
      </c>
      <c r="C14" s="176">
        <v>0</v>
      </c>
      <c r="D14" s="176">
        <v>0</v>
      </c>
    </row>
    <row r="15" spans="1:5" x14ac:dyDescent="0.2">
      <c r="A15" s="58">
        <v>1110</v>
      </c>
      <c r="B15" s="125" t="s">
        <v>478</v>
      </c>
      <c r="C15" s="163">
        <f>SUM(C8:C14)</f>
        <v>175549711.11000001</v>
      </c>
      <c r="D15" s="163">
        <f>SUM(D8:D14)</f>
        <v>143645203.72</v>
      </c>
    </row>
    <row r="18" spans="1:4" x14ac:dyDescent="0.2">
      <c r="A18" s="49" t="s">
        <v>479</v>
      </c>
      <c r="B18" s="49"/>
      <c r="C18" s="49"/>
      <c r="D18" s="49"/>
    </row>
    <row r="19" spans="1:4" x14ac:dyDescent="0.2">
      <c r="A19" s="50" t="s">
        <v>67</v>
      </c>
      <c r="B19" s="50" t="s">
        <v>472</v>
      </c>
      <c r="C19" s="117" t="s">
        <v>480</v>
      </c>
      <c r="D19" s="117" t="s">
        <v>481</v>
      </c>
    </row>
    <row r="20" spans="1:4" x14ac:dyDescent="0.2">
      <c r="A20" s="58">
        <v>1230</v>
      </c>
      <c r="B20" s="59" t="s">
        <v>120</v>
      </c>
      <c r="C20" s="113">
        <f>SUM(C21:C27)</f>
        <v>128389279.44999999</v>
      </c>
      <c r="D20" s="164">
        <f>SUM(D21:D27)</f>
        <v>128389279.44999999</v>
      </c>
    </row>
    <row r="21" spans="1:4" x14ac:dyDescent="0.2">
      <c r="A21" s="51">
        <v>1231</v>
      </c>
      <c r="B21" s="47" t="s">
        <v>121</v>
      </c>
      <c r="C21" s="217">
        <v>0</v>
      </c>
      <c r="D21" s="218">
        <v>0</v>
      </c>
    </row>
    <row r="22" spans="1:4" x14ac:dyDescent="0.2">
      <c r="A22" s="51">
        <v>1232</v>
      </c>
      <c r="B22" s="47" t="s">
        <v>122</v>
      </c>
      <c r="C22" s="217">
        <v>0</v>
      </c>
      <c r="D22" s="218">
        <v>0</v>
      </c>
    </row>
    <row r="23" spans="1:4" x14ac:dyDescent="0.2">
      <c r="A23" s="51">
        <v>1233</v>
      </c>
      <c r="B23" s="47" t="s">
        <v>123</v>
      </c>
      <c r="C23" s="217">
        <v>0</v>
      </c>
      <c r="D23" s="218">
        <v>0</v>
      </c>
    </row>
    <row r="24" spans="1:4" x14ac:dyDescent="0.2">
      <c r="A24" s="51">
        <v>1234</v>
      </c>
      <c r="B24" s="47" t="s">
        <v>124</v>
      </c>
      <c r="C24" s="217">
        <v>0</v>
      </c>
      <c r="D24" s="218">
        <v>0</v>
      </c>
    </row>
    <row r="25" spans="1:4" x14ac:dyDescent="0.2">
      <c r="A25" s="51">
        <v>1235</v>
      </c>
      <c r="B25" s="47" t="s">
        <v>125</v>
      </c>
      <c r="C25" s="217">
        <v>109966393.77</v>
      </c>
      <c r="D25" s="218">
        <v>109966393.77</v>
      </c>
    </row>
    <row r="26" spans="1:4" x14ac:dyDescent="0.2">
      <c r="A26" s="51">
        <v>1236</v>
      </c>
      <c r="B26" s="47" t="s">
        <v>126</v>
      </c>
      <c r="C26" s="217">
        <v>18422885.68</v>
      </c>
      <c r="D26" s="218">
        <v>18422885.68</v>
      </c>
    </row>
    <row r="27" spans="1:4" x14ac:dyDescent="0.2">
      <c r="A27" s="51">
        <v>1239</v>
      </c>
      <c r="B27" s="47" t="s">
        <v>127</v>
      </c>
      <c r="C27" s="217">
        <v>0</v>
      </c>
      <c r="D27" s="218">
        <v>0</v>
      </c>
    </row>
    <row r="28" spans="1:4" x14ac:dyDescent="0.2">
      <c r="A28" s="58">
        <v>1240</v>
      </c>
      <c r="B28" s="59" t="s">
        <v>128</v>
      </c>
      <c r="C28" s="113">
        <f>SUM(C29:C36)</f>
        <v>19972967.150000002</v>
      </c>
      <c r="D28" s="165">
        <f>SUM(D29:D36)</f>
        <v>19972967.150000002</v>
      </c>
    </row>
    <row r="29" spans="1:4" x14ac:dyDescent="0.2">
      <c r="A29" s="51">
        <v>1241</v>
      </c>
      <c r="B29" s="47" t="s">
        <v>129</v>
      </c>
      <c r="C29" s="219">
        <v>1254518.04</v>
      </c>
      <c r="D29" s="220">
        <v>1254518.04</v>
      </c>
    </row>
    <row r="30" spans="1:4" x14ac:dyDescent="0.2">
      <c r="A30" s="51">
        <v>1242</v>
      </c>
      <c r="B30" s="47" t="s">
        <v>130</v>
      </c>
      <c r="C30" s="219">
        <v>1297959.49</v>
      </c>
      <c r="D30" s="220">
        <v>1297959.49</v>
      </c>
    </row>
    <row r="31" spans="1:4" x14ac:dyDescent="0.2">
      <c r="A31" s="51">
        <v>1243</v>
      </c>
      <c r="B31" s="47" t="s">
        <v>131</v>
      </c>
      <c r="C31" s="219">
        <v>0</v>
      </c>
      <c r="D31" s="220">
        <v>0</v>
      </c>
    </row>
    <row r="32" spans="1:4" x14ac:dyDescent="0.2">
      <c r="A32" s="51">
        <v>1244</v>
      </c>
      <c r="B32" s="47" t="s">
        <v>132</v>
      </c>
      <c r="C32" s="219">
        <v>17278335.390000001</v>
      </c>
      <c r="D32" s="220">
        <v>17278335.390000001</v>
      </c>
    </row>
    <row r="33" spans="1:6" x14ac:dyDescent="0.2">
      <c r="A33" s="51">
        <v>1245</v>
      </c>
      <c r="B33" s="47" t="s">
        <v>133</v>
      </c>
      <c r="C33" s="219">
        <v>0</v>
      </c>
      <c r="D33" s="220">
        <v>0</v>
      </c>
    </row>
    <row r="34" spans="1:6" x14ac:dyDescent="0.2">
      <c r="A34" s="51">
        <v>1246</v>
      </c>
      <c r="B34" s="47" t="s">
        <v>134</v>
      </c>
      <c r="C34" s="219">
        <v>142154.23000000001</v>
      </c>
      <c r="D34" s="220">
        <v>142154.23000000001</v>
      </c>
    </row>
    <row r="35" spans="1:6" x14ac:dyDescent="0.2">
      <c r="A35" s="51">
        <v>1247</v>
      </c>
      <c r="B35" s="47" t="s">
        <v>135</v>
      </c>
      <c r="C35" s="219">
        <v>0</v>
      </c>
      <c r="D35" s="220">
        <v>0</v>
      </c>
    </row>
    <row r="36" spans="1:6" x14ac:dyDescent="0.2">
      <c r="A36" s="51">
        <v>1248</v>
      </c>
      <c r="B36" s="47" t="s">
        <v>136</v>
      </c>
      <c r="C36" s="219">
        <v>0</v>
      </c>
      <c r="D36" s="220">
        <v>0</v>
      </c>
    </row>
    <row r="37" spans="1:6" x14ac:dyDescent="0.2">
      <c r="A37" s="58">
        <v>1250</v>
      </c>
      <c r="B37" s="59" t="s">
        <v>140</v>
      </c>
      <c r="C37" s="113">
        <f>SUM(C38:C42)</f>
        <v>0</v>
      </c>
      <c r="D37" s="165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25" t="s">
        <v>482</v>
      </c>
      <c r="C43" s="113">
        <f>C20+C28+C37</f>
        <v>148362246.59999999</v>
      </c>
      <c r="D43" s="165">
        <f>D20+D28+D37</f>
        <v>148362246.59999999</v>
      </c>
    </row>
    <row r="45" spans="1:6" ht="15" x14ac:dyDescent="0.25">
      <c r="A45" s="49" t="s">
        <v>483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472</v>
      </c>
      <c r="C46" s="117">
        <v>2023</v>
      </c>
      <c r="D46" s="117">
        <v>2022</v>
      </c>
      <c r="F46"/>
    </row>
    <row r="47" spans="1:6" ht="15" x14ac:dyDescent="0.25">
      <c r="A47" s="58">
        <v>3210</v>
      </c>
      <c r="B47" s="59" t="s">
        <v>484</v>
      </c>
      <c r="C47" s="221">
        <v>321454272.87</v>
      </c>
      <c r="D47" s="167">
        <v>190695280.97</v>
      </c>
      <c r="E47" s="132"/>
      <c r="F47"/>
    </row>
    <row r="48" spans="1:6" ht="14.25" customHeight="1" x14ac:dyDescent="0.25">
      <c r="A48" s="51"/>
      <c r="B48" s="125" t="s">
        <v>485</v>
      </c>
      <c r="C48" s="113">
        <f>C49+C61+C89+C92</f>
        <v>16887637.559999999</v>
      </c>
      <c r="D48" s="167">
        <f>D49+D61+D89+D92</f>
        <v>28892117.710000001</v>
      </c>
      <c r="E48" s="133"/>
      <c r="F48"/>
    </row>
    <row r="49" spans="1:6" ht="12" customHeight="1" x14ac:dyDescent="0.25">
      <c r="A49" s="58">
        <v>5400</v>
      </c>
      <c r="B49" s="59" t="s">
        <v>397</v>
      </c>
      <c r="C49" s="113">
        <f>C50+C52+C54+C56+C58</f>
        <v>2947702.47</v>
      </c>
      <c r="D49" s="167">
        <f>D50+D52+D54+D56+D58</f>
        <v>0</v>
      </c>
      <c r="F49"/>
    </row>
    <row r="50" spans="1:6" ht="12.75" customHeight="1" x14ac:dyDescent="0.25">
      <c r="A50" s="51">
        <v>5410</v>
      </c>
      <c r="B50" s="47" t="s">
        <v>486</v>
      </c>
      <c r="C50" s="52">
        <f>C51</f>
        <v>2947702.47</v>
      </c>
      <c r="D50" s="179">
        <f>D51</f>
        <v>0</v>
      </c>
      <c r="F50"/>
    </row>
    <row r="51" spans="1:6" ht="13.5" customHeight="1" x14ac:dyDescent="0.25">
      <c r="A51" s="51">
        <v>5411</v>
      </c>
      <c r="B51" s="47" t="s">
        <v>399</v>
      </c>
      <c r="C51" s="222">
        <v>2947702.47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487</v>
      </c>
      <c r="C52" s="179">
        <f>C53</f>
        <v>0</v>
      </c>
      <c r="D52" s="179">
        <f>D53</f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179">
        <v>0</v>
      </c>
      <c r="D53" s="179">
        <v>0</v>
      </c>
      <c r="F53"/>
    </row>
    <row r="54" spans="1:6" ht="9.9499999999999993" customHeight="1" x14ac:dyDescent="0.25">
      <c r="A54" s="51">
        <v>5430</v>
      </c>
      <c r="B54" s="47" t="s">
        <v>488</v>
      </c>
      <c r="C54" s="179">
        <f>C55</f>
        <v>0</v>
      </c>
      <c r="D54" s="179">
        <f>D55</f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179">
        <v>0</v>
      </c>
      <c r="D55" s="179">
        <v>0</v>
      </c>
      <c r="F55"/>
    </row>
    <row r="56" spans="1:6" ht="9.9499999999999993" customHeight="1" x14ac:dyDescent="0.25">
      <c r="A56" s="51">
        <v>5440</v>
      </c>
      <c r="B56" s="47" t="s">
        <v>489</v>
      </c>
      <c r="C56" s="179">
        <f>C57</f>
        <v>0</v>
      </c>
      <c r="D56" s="179">
        <f>D57</f>
        <v>0</v>
      </c>
      <c r="F56"/>
    </row>
    <row r="57" spans="1:6" ht="9.9499999999999993" customHeight="1" x14ac:dyDescent="0.25">
      <c r="A57" s="51">
        <v>5441</v>
      </c>
      <c r="B57" s="47" t="s">
        <v>489</v>
      </c>
      <c r="C57" s="179">
        <v>0</v>
      </c>
      <c r="D57" s="179">
        <v>0</v>
      </c>
      <c r="F57"/>
    </row>
    <row r="58" spans="1:6" ht="9.9499999999999993" customHeight="1" x14ac:dyDescent="0.25">
      <c r="A58" s="51">
        <v>5450</v>
      </c>
      <c r="B58" s="47" t="s">
        <v>490</v>
      </c>
      <c r="C58" s="179">
        <f>SUM(C59:C60)</f>
        <v>0</v>
      </c>
      <c r="D58" s="179">
        <f>SUM(D59:D60)</f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15" customHeight="1" x14ac:dyDescent="0.25">
      <c r="A61" s="58">
        <v>5500</v>
      </c>
      <c r="B61" s="59" t="s">
        <v>411</v>
      </c>
      <c r="C61" s="113">
        <f>C62+C71+C74+C80</f>
        <v>13939935.089999998</v>
      </c>
      <c r="D61" s="178">
        <f>D62+D71+D74+D80</f>
        <v>19429455.300000001</v>
      </c>
      <c r="F61"/>
    </row>
    <row r="62" spans="1:6" ht="15" x14ac:dyDescent="0.25">
      <c r="A62" s="58">
        <v>5510</v>
      </c>
      <c r="B62" s="59" t="s">
        <v>412</v>
      </c>
      <c r="C62" s="178">
        <f>SUM(C63:C70)</f>
        <v>13939935.089999998</v>
      </c>
      <c r="D62" s="178">
        <f>SUM(D63:D70)</f>
        <v>19429455.300000001</v>
      </c>
      <c r="F62"/>
    </row>
    <row r="63" spans="1:6" ht="15" x14ac:dyDescent="0.25">
      <c r="A63" s="51">
        <v>5511</v>
      </c>
      <c r="B63" s="47" t="s">
        <v>413</v>
      </c>
      <c r="C63" s="223">
        <v>0</v>
      </c>
      <c r="D63" s="168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223">
        <v>0</v>
      </c>
      <c r="D64" s="168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223">
        <v>5651277.6699999999</v>
      </c>
      <c r="D65" s="168">
        <v>5651277.6699999999</v>
      </c>
      <c r="F65"/>
    </row>
    <row r="66" spans="1:6" ht="9.9499999999999993" customHeight="1" x14ac:dyDescent="0.25">
      <c r="A66" s="51">
        <v>5514</v>
      </c>
      <c r="B66" s="47" t="s">
        <v>416</v>
      </c>
      <c r="C66" s="223">
        <v>0</v>
      </c>
      <c r="D66" s="168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223">
        <v>8197762.0499999998</v>
      </c>
      <c r="D67" s="168">
        <v>13635112.9</v>
      </c>
      <c r="F67"/>
    </row>
    <row r="68" spans="1:6" ht="9.9499999999999993" customHeight="1" x14ac:dyDescent="0.25">
      <c r="A68" s="51">
        <v>5516</v>
      </c>
      <c r="B68" s="47" t="s">
        <v>418</v>
      </c>
      <c r="C68" s="223">
        <v>0</v>
      </c>
      <c r="D68" s="168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223">
        <v>90895.37</v>
      </c>
      <c r="D69" s="168">
        <v>92516.57</v>
      </c>
      <c r="F69"/>
    </row>
    <row r="70" spans="1:6" ht="9.9499999999999993" customHeight="1" x14ac:dyDescent="0.25">
      <c r="A70" s="51">
        <v>5518</v>
      </c>
      <c r="B70" s="47" t="s">
        <v>420</v>
      </c>
      <c r="C70" s="223">
        <v>0</v>
      </c>
      <c r="D70" s="168">
        <v>50548.160000000003</v>
      </c>
      <c r="F70"/>
    </row>
    <row r="71" spans="1:6" ht="9.9499999999999993" customHeight="1" x14ac:dyDescent="0.25">
      <c r="A71" s="58">
        <v>5520</v>
      </c>
      <c r="B71" s="59" t="s">
        <v>421</v>
      </c>
      <c r="C71" s="178">
        <f>SUM(C72:C73)</f>
        <v>0</v>
      </c>
      <c r="D71" s="178">
        <f>SUM(D72:D73)</f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78">
        <f>SUM(C75:C79)</f>
        <v>0</v>
      </c>
      <c r="D74" s="178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430</v>
      </c>
      <c r="C80" s="178">
        <f>SUM(C81:C88)</f>
        <v>0</v>
      </c>
      <c r="D80" s="178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432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491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438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439</v>
      </c>
      <c r="C89" s="113">
        <f>C90</f>
        <v>0</v>
      </c>
      <c r="D89" s="113">
        <f>D90</f>
        <v>0</v>
      </c>
      <c r="F89"/>
    </row>
    <row r="90" spans="1:6" ht="9.9499999999999993" customHeight="1" x14ac:dyDescent="0.25">
      <c r="A90" s="58">
        <v>5610</v>
      </c>
      <c r="B90" s="59" t="s">
        <v>440</v>
      </c>
      <c r="C90" s="113">
        <f>C91</f>
        <v>0</v>
      </c>
      <c r="D90" s="178">
        <f>D91</f>
        <v>0</v>
      </c>
      <c r="F90"/>
    </row>
    <row r="91" spans="1:6" ht="9.9499999999999993" customHeight="1" x14ac:dyDescent="0.25">
      <c r="A91" s="51">
        <v>5611</v>
      </c>
      <c r="B91" s="47" t="s">
        <v>441</v>
      </c>
      <c r="C91" s="52">
        <v>0</v>
      </c>
      <c r="D91" s="168">
        <v>0</v>
      </c>
      <c r="F91"/>
    </row>
    <row r="92" spans="1:6" ht="15" x14ac:dyDescent="0.25">
      <c r="A92" s="58">
        <v>2110</v>
      </c>
      <c r="B92" s="126" t="s">
        <v>492</v>
      </c>
      <c r="C92" s="113">
        <f>SUM(C93:C97)</f>
        <v>0</v>
      </c>
      <c r="D92" s="170">
        <f>SUM(D93:D97)</f>
        <v>9462662.4100000001</v>
      </c>
      <c r="F92"/>
    </row>
    <row r="93" spans="1:6" ht="9.9499999999999993" customHeight="1" x14ac:dyDescent="0.25">
      <c r="A93" s="51">
        <v>2111</v>
      </c>
      <c r="B93" s="47" t="s">
        <v>493</v>
      </c>
      <c r="C93" s="226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494</v>
      </c>
      <c r="C94" s="226">
        <v>0</v>
      </c>
      <c r="D94" s="169">
        <v>16656</v>
      </c>
      <c r="F94"/>
    </row>
    <row r="95" spans="1:6" ht="9.9499999999999993" customHeight="1" x14ac:dyDescent="0.25">
      <c r="A95" s="51">
        <v>2112</v>
      </c>
      <c r="B95" s="47" t="s">
        <v>495</v>
      </c>
      <c r="C95" s="226">
        <v>0</v>
      </c>
      <c r="D95" s="169">
        <v>6090800</v>
      </c>
      <c r="F95"/>
    </row>
    <row r="96" spans="1:6" ht="9.9499999999999993" customHeight="1" x14ac:dyDescent="0.25">
      <c r="A96" s="51">
        <v>2115</v>
      </c>
      <c r="B96" s="47" t="s">
        <v>496</v>
      </c>
      <c r="C96" s="226">
        <v>0</v>
      </c>
      <c r="D96" s="171">
        <v>318000</v>
      </c>
      <c r="F96"/>
    </row>
    <row r="97" spans="1:6" ht="9.9499999999999993" customHeight="1" x14ac:dyDescent="0.25">
      <c r="A97" s="51">
        <v>2114</v>
      </c>
      <c r="B97" s="47" t="s">
        <v>497</v>
      </c>
      <c r="C97" s="52">
        <v>0</v>
      </c>
      <c r="D97" s="171">
        <v>3037206.41</v>
      </c>
      <c r="F97"/>
    </row>
    <row r="98" spans="1:6" ht="14.25" customHeight="1" x14ac:dyDescent="0.25">
      <c r="A98" s="51"/>
      <c r="B98" s="125" t="s">
        <v>498</v>
      </c>
      <c r="C98" s="113">
        <f>C99+C121+C131</f>
        <v>11761100.01</v>
      </c>
      <c r="D98" s="178">
        <f>D99+D121+D131</f>
        <v>202500</v>
      </c>
      <c r="F98"/>
    </row>
    <row r="99" spans="1:6" ht="9.9499999999999993" customHeight="1" x14ac:dyDescent="0.2">
      <c r="A99" s="58">
        <v>4300</v>
      </c>
      <c r="B99" s="134" t="s">
        <v>42</v>
      </c>
      <c r="C99" s="52">
        <f>C100+C103+C109+C111+C113</f>
        <v>0</v>
      </c>
      <c r="D99" s="179">
        <f>D100+D103+D109+D111+D113</f>
        <v>0</v>
      </c>
    </row>
    <row r="100" spans="1:6" ht="9.9499999999999993" customHeight="1" x14ac:dyDescent="0.2">
      <c r="A100" s="58">
        <v>4310</v>
      </c>
      <c r="B100" s="134" t="s">
        <v>311</v>
      </c>
      <c r="C100" s="178">
        <f>SUM(C101:C102)</f>
        <v>0</v>
      </c>
      <c r="D100" s="178">
        <f>SUM(D101:D102)</f>
        <v>0</v>
      </c>
    </row>
    <row r="101" spans="1:6" ht="9.9499999999999993" customHeight="1" x14ac:dyDescent="0.2">
      <c r="A101" s="51">
        <v>4311</v>
      </c>
      <c r="B101" s="135" t="s">
        <v>312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5" t="s">
        <v>313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4" t="s">
        <v>314</v>
      </c>
      <c r="C103" s="178">
        <f>SUM(C104:C108)</f>
        <v>0</v>
      </c>
      <c r="D103" s="178">
        <f>SUM(D104:D108)</f>
        <v>0</v>
      </c>
    </row>
    <row r="104" spans="1:6" ht="9.9499999999999993" customHeight="1" x14ac:dyDescent="0.2">
      <c r="A104" s="51">
        <v>4321</v>
      </c>
      <c r="B104" s="135" t="s">
        <v>315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5" t="s">
        <v>316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5" t="s">
        <v>317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5" t="s">
        <v>318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5" t="s">
        <v>319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4" t="s">
        <v>320</v>
      </c>
      <c r="C109" s="178">
        <f>C110</f>
        <v>0</v>
      </c>
      <c r="D109" s="178">
        <f>D110</f>
        <v>0</v>
      </c>
    </row>
    <row r="110" spans="1:6" ht="9.9499999999999993" customHeight="1" x14ac:dyDescent="0.2">
      <c r="A110" s="51">
        <v>4331</v>
      </c>
      <c r="B110" s="135" t="s">
        <v>320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4" t="s">
        <v>321</v>
      </c>
      <c r="C111" s="178">
        <f>C112</f>
        <v>0</v>
      </c>
      <c r="D111" s="178">
        <f>D112</f>
        <v>0</v>
      </c>
    </row>
    <row r="112" spans="1:6" ht="9.9499999999999993" customHeight="1" x14ac:dyDescent="0.2">
      <c r="A112" s="51">
        <v>4341</v>
      </c>
      <c r="B112" s="135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4" t="s">
        <v>322</v>
      </c>
      <c r="C113" s="178">
        <f>SUM(C114:C120)</f>
        <v>0</v>
      </c>
      <c r="D113" s="178">
        <f>SUM(D114:D120)</f>
        <v>0</v>
      </c>
    </row>
    <row r="114" spans="1:6" ht="9.9499999999999993" customHeight="1" x14ac:dyDescent="0.2">
      <c r="A114" s="51">
        <v>4392</v>
      </c>
      <c r="B114" s="135" t="s">
        <v>323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5" t="s">
        <v>324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5" t="s">
        <v>325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5" t="s">
        <v>326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5" t="s">
        <v>327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5" t="s">
        <v>328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5" t="s">
        <v>322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26" t="s">
        <v>499</v>
      </c>
      <c r="C121" s="172">
        <f>SUM(C122:C130)</f>
        <v>11761100.01</v>
      </c>
      <c r="D121" s="113">
        <f>SUM(D122:D130)</f>
        <v>202500</v>
      </c>
      <c r="F121"/>
    </row>
    <row r="122" spans="1:6" customFormat="1" ht="9.9499999999999993" customHeight="1" x14ac:dyDescent="0.25">
      <c r="A122" s="51">
        <v>1124</v>
      </c>
      <c r="B122" s="124" t="s">
        <v>500</v>
      </c>
      <c r="C122" s="225">
        <v>104379.94</v>
      </c>
      <c r="D122" s="52">
        <v>0</v>
      </c>
    </row>
    <row r="123" spans="1:6" ht="9.9499999999999993" customHeight="1" x14ac:dyDescent="0.25">
      <c r="A123" s="51">
        <v>1124</v>
      </c>
      <c r="B123" s="124" t="s">
        <v>501</v>
      </c>
      <c r="C123" s="225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4" t="s">
        <v>502</v>
      </c>
      <c r="C124" s="225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4" t="s">
        <v>503</v>
      </c>
      <c r="C125" s="225">
        <v>7938018.2199999997</v>
      </c>
      <c r="D125" s="52">
        <v>0</v>
      </c>
      <c r="F125"/>
    </row>
    <row r="126" spans="1:6" ht="9.9499999999999993" customHeight="1" x14ac:dyDescent="0.25">
      <c r="A126" s="51">
        <v>1124</v>
      </c>
      <c r="B126" s="124" t="s">
        <v>504</v>
      </c>
      <c r="C126" s="224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4" t="s">
        <v>505</v>
      </c>
      <c r="C127" s="224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4" t="s">
        <v>506</v>
      </c>
      <c r="C128" s="224">
        <v>0</v>
      </c>
      <c r="D128" s="52">
        <v>0</v>
      </c>
      <c r="F128"/>
    </row>
    <row r="129" spans="1:6" ht="15" x14ac:dyDescent="0.25">
      <c r="A129" s="51">
        <v>1122</v>
      </c>
      <c r="B129" s="124" t="s">
        <v>507</v>
      </c>
      <c r="C129" s="225">
        <v>0</v>
      </c>
      <c r="D129" s="171">
        <v>202500</v>
      </c>
      <c r="F129"/>
    </row>
    <row r="130" spans="1:6" ht="9.9499999999999993" customHeight="1" x14ac:dyDescent="0.25">
      <c r="A130" s="51">
        <v>1122</v>
      </c>
      <c r="B130" s="124" t="s">
        <v>508</v>
      </c>
      <c r="C130" s="224">
        <v>3718701.85</v>
      </c>
      <c r="D130" s="52">
        <v>0</v>
      </c>
      <c r="F130"/>
    </row>
    <row r="131" spans="1:6" ht="9.9499999999999993" customHeight="1" x14ac:dyDescent="0.25">
      <c r="A131" s="58">
        <v>5120</v>
      </c>
      <c r="B131" s="126" t="s">
        <v>110</v>
      </c>
      <c r="C131" s="178">
        <f>C132</f>
        <v>0</v>
      </c>
      <c r="D131" s="178">
        <f>D132</f>
        <v>0</v>
      </c>
      <c r="F131"/>
    </row>
    <row r="132" spans="1:6" ht="9.9499999999999993" customHeight="1" x14ac:dyDescent="0.25">
      <c r="A132" s="51">
        <v>5120</v>
      </c>
      <c r="B132" s="124" t="s">
        <v>110</v>
      </c>
      <c r="C132" s="179">
        <v>0</v>
      </c>
      <c r="D132" s="179">
        <v>0</v>
      </c>
      <c r="F132"/>
    </row>
    <row r="133" spans="1:6" ht="15" x14ac:dyDescent="0.25">
      <c r="A133" s="51"/>
      <c r="B133" s="127" t="s">
        <v>509</v>
      </c>
      <c r="C133" s="113">
        <f>C47+C48-C98</f>
        <v>326580810.42000002</v>
      </c>
      <c r="D133" s="113">
        <f>D47+D48-D98</f>
        <v>219384898.68000001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6" t="s">
        <v>49</v>
      </c>
      <c r="B4" s="27" t="s">
        <v>205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06" t="s">
        <v>51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0" t="s">
        <v>515</v>
      </c>
    </row>
    <row r="13" spans="1:2" ht="15" customHeight="1" x14ac:dyDescent="0.2">
      <c r="A13" s="106" t="s">
        <v>53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2" t="s">
        <v>517</v>
      </c>
      <c r="B16" s="121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2024-02-16T16:45:32Z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