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4to Trim 2023\PT Formatos SIRET  4totrim2023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B40" i="4" l="1"/>
  <c r="B21" i="4"/>
  <c r="G38" i="4" l="1"/>
  <c r="G37" i="4"/>
  <c r="G33" i="4"/>
  <c r="G34" i="4"/>
  <c r="G35" i="4"/>
  <c r="G32" i="4"/>
  <c r="G31" i="4"/>
  <c r="F31" i="4"/>
  <c r="E31" i="4"/>
  <c r="F21" i="4"/>
  <c r="F40" i="4" s="1"/>
  <c r="E21" i="4"/>
  <c r="E40" i="4" s="1"/>
  <c r="C21" i="4"/>
  <c r="D38" i="4"/>
  <c r="D37" i="4"/>
  <c r="D33" i="4"/>
  <c r="D34" i="4"/>
  <c r="D35" i="4"/>
  <c r="D32" i="4"/>
  <c r="D31" i="4"/>
  <c r="D21" i="4"/>
  <c r="D40" i="4" s="1"/>
  <c r="C40" i="4"/>
  <c r="C31" i="4"/>
  <c r="B37" i="4"/>
  <c r="B31" i="4"/>
  <c r="D22" i="4"/>
  <c r="D5" i="4"/>
  <c r="C16" i="4"/>
  <c r="B16" i="4"/>
  <c r="G21" i="4" l="1"/>
  <c r="G40" i="4" s="1"/>
  <c r="G41" i="4" s="1"/>
  <c r="G23" i="4"/>
  <c r="G24" i="4"/>
  <c r="G25" i="4"/>
  <c r="G26" i="4"/>
  <c r="G27" i="4"/>
  <c r="G28" i="4"/>
  <c r="G29" i="4"/>
  <c r="G22" i="4"/>
  <c r="D23" i="4"/>
  <c r="D24" i="4"/>
  <c r="D25" i="4"/>
  <c r="D26" i="4"/>
  <c r="D27" i="4"/>
  <c r="D28" i="4"/>
  <c r="D29" i="4"/>
  <c r="C37" i="4" l="1"/>
  <c r="E37" i="4"/>
  <c r="F37" i="4"/>
  <c r="G6" i="4"/>
  <c r="G7" i="4"/>
  <c r="G8" i="4"/>
  <c r="G9" i="4"/>
  <c r="G10" i="4"/>
  <c r="G11" i="4"/>
  <c r="G12" i="4"/>
  <c r="G13" i="4"/>
  <c r="G14" i="4"/>
  <c r="G5" i="4"/>
  <c r="D6" i="4"/>
  <c r="D7" i="4"/>
  <c r="D8" i="4"/>
  <c r="D9" i="4"/>
  <c r="D10" i="4"/>
  <c r="D11" i="4"/>
  <c r="D12" i="4"/>
  <c r="D13" i="4"/>
  <c r="D14" i="4"/>
  <c r="E16" i="4"/>
  <c r="F16" i="4"/>
  <c r="G16" i="4" l="1"/>
  <c r="G17" i="4" s="1"/>
  <c r="D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<sst xmlns="http://schemas.openxmlformats.org/spreadsheetml/2006/main" count="63" uniqueCount="40">
  <si>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</si>
  <si>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</si>
  <si>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</si>
  <si>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</si>
  <si>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</si>
  <si>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</si>
  <si>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</si>
  <si>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</si>
  <si>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</si>
  <si>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</si>
  <si>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</si>
  <si>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</si>
  <si>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</si>
  <si>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</si>
  <si>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</si>
  <si>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</si>
  <si>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</si>
  <si>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</si>
  <si>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</si>
  <si>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</si>
  <si>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</si>
  <si>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</si>
  <si>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</si>
  <si>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</si>
  <si>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</si>
  <si>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</si>
  <si>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</si>
  <si>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</si>
  <si>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</si>
  <si>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</si>
  <si>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</si>
  <si>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</si>
  <si>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</si>
  <si>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</si>
  <si>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</si>
  <si>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</si>
  <si>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</si>
  <si>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</si>
  <si>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</si>
  <si>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Dolores Hidalgo CIN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</si>
</sst>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4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6" xfId="8" quotePrefix="1" applyFont="1" applyFill="1" applyBorder="1" applyAlignment="1">
      <alignment horizontal="center" vertical="center" wrapText="1"/>
    </xf>
    <xf numFmtId="0" fontId="10" fillId="2" borderId="3" xfId="8" quotePrefix="1" applyFont="1" applyFill="1" applyBorder="1" applyAlignment="1">
      <alignment horizontal="center" vertical="center" wrapText="1"/>
    </xf>
    <xf numFmtId="0" fontId="10" fillId="0" borderId="5" xfId="8" applyFont="1" applyBorder="1" applyAlignment="1" applyProtection="1">
      <alignment horizontal="left" vertical="top" indent="3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0" fontId="9" fillId="0" borderId="0" xfId="8" applyFont="1" applyAlignment="1">
      <alignment horizontal="left" vertical="top" wrapText="1"/>
    </xf>
    <xf numFmtId="0" fontId="10" fillId="0" borderId="5" xfId="8" applyFont="1" applyBorder="1" applyAlignment="1">
      <alignment horizontal="center" vertical="top" wrapText="1"/>
    </xf>
    <xf numFmtId="4" fontId="9" fillId="0" borderId="10" xfId="8" applyNumberFormat="1" applyFont="1" applyBorder="1" applyAlignment="1" applyProtection="1">
      <alignment vertical="top"/>
      <protection locked="0"/>
    </xf>
    <xf numFmtId="4" fontId="10" fillId="0" borderId="10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9" fillId="0" borderId="7" xfId="8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10" fillId="0" borderId="4" xfId="8" applyNumberFormat="1" applyFont="1" applyBorder="1" applyAlignment="1" applyProtection="1">
      <alignment vertical="top"/>
      <protection locked="0"/>
    </xf>
    <xf numFmtId="4" fontId="10" fillId="0" borderId="6" xfId="8" applyNumberFormat="1" applyFont="1" applyBorder="1" applyAlignment="1" applyProtection="1">
      <alignment vertical="top"/>
      <protection locked="0"/>
    </xf>
    <xf numFmtId="4" fontId="9" fillId="0" borderId="1" xfId="8" applyNumberFormat="1" applyFont="1" applyBorder="1" applyAlignment="1" applyProtection="1">
      <alignment vertical="top"/>
      <protection locked="0"/>
    </xf>
    <xf numFmtId="4" fontId="10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10" fillId="0" borderId="2" xfId="8" applyFont="1" applyBorder="1" applyAlignment="1">
      <alignment horizontal="left" vertical="top"/>
    </xf>
    <xf numFmtId="0" fontId="10" fillId="0" borderId="2" xfId="8" applyFont="1" applyBorder="1" applyAlignment="1">
      <alignment vertical="top"/>
    </xf>
    <xf numFmtId="0" fontId="10" fillId="2" borderId="8" xfId="8" applyFont="1" applyFill="1" applyBorder="1" applyAlignment="1">
      <alignment horizontal="center" vertical="center" wrapText="1"/>
    </xf>
    <xf numFmtId="0" fontId="10" fillId="2" borderId="9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/>
    </xf>
    <xf numFmtId="0" fontId="10" fillId="2" borderId="9" xfId="8" applyFont="1" applyFill="1" applyBorder="1" applyAlignment="1">
      <alignment horizontal="center" vertical="center"/>
    </xf>
    <xf numFmtId="0" fontId="5" fillId="0" borderId="0" xfId="8" applyFont="1" applyAlignment="1" applyProtection="1">
      <alignment horizontal="left" vertical="top" wrapText="1" indent="1"/>
      <protection locked="0"/>
    </xf>
    <xf numFmtId="0" fontId="9" fillId="0" borderId="0" xfId="8" applyFont="1" applyAlignment="1" applyProtection="1">
      <alignment horizontal="left" vertical="top" wrapText="1" inden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9" fillId="0" borderId="0" xfId="8" applyFont="1" applyAlignment="1">
      <alignment horizontal="left" vertical="top" wrapText="1" indent="1"/>
    </xf>
    <xf numFmtId="0" fontId="10" fillId="0" borderId="2" xfId="8" applyFont="1" applyBorder="1" applyAlignment="1">
      <alignment horizontal="left" vertical="top" wrapText="1"/>
    </xf>
    <xf numFmtId="0" fontId="10" fillId="2" borderId="8" xfId="8" quotePrefix="1" applyFont="1" applyFill="1" applyBorder="1" applyAlignment="1">
      <alignment horizontal="center" vertical="center" wrapText="1"/>
    </xf>
    <xf numFmtId="4" fontId="9" fillId="0" borderId="8" xfId="23" applyNumberFormat="1" applyFont="1" applyFill="1" applyBorder="1" applyAlignment="1" applyProtection="1">
      <alignment vertical="top"/>
      <protection locked="0"/>
    </xf>
    <xf numFmtId="4" fontId="5" fillId="0" borderId="9" xfId="23" applyNumberFormat="1" applyFont="1" applyFill="1" applyBorder="1" applyAlignment="1" applyProtection="1">
      <alignment vertical="top"/>
      <protection locked="0"/>
    </xf>
    <xf numFmtId="4" fontId="5" fillId="0" borderId="8" xfId="23" applyNumberFormat="1" applyFont="1" applyFill="1" applyBorder="1" applyAlignment="1" applyProtection="1">
      <alignment vertical="top"/>
      <protection locked="0"/>
    </xf>
    <xf numFmtId="4" fontId="5" fillId="0" borderId="10" xfId="23" applyNumberFormat="1" applyFont="1" applyFill="1" applyBorder="1" applyAlignment="1" applyProtection="1">
      <alignment vertical="top"/>
      <protection locked="0"/>
    </xf>
    <xf numFmtId="4" fontId="9" fillId="0" borderId="3" xfId="23" applyNumberFormat="1" applyFont="1" applyFill="1" applyBorder="1" applyAlignment="1" applyProtection="1">
      <alignment vertical="top"/>
      <protection locked="0"/>
    </xf>
    <xf numFmtId="4" fontId="10" fillId="0" borderId="8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4" fontId="10" fillId="0" borderId="10" xfId="23" applyNumberFormat="1" applyFont="1" applyFill="1" applyBorder="1" applyAlignment="1" applyProtection="1">
      <alignment vertical="top"/>
      <protection locked="0"/>
    </xf>
    <xf numFmtId="4" fontId="9" fillId="0" borderId="3" xfId="23" applyNumberFormat="1" applyFont="1" applyFill="1" applyBorder="1" applyAlignment="1" applyProtection="1">
      <alignment vertical="top"/>
      <protection locked="0"/>
    </xf>
    <xf numFmtId="4" fontId="10" fillId="0" borderId="8" xfId="23" applyNumberFormat="1" applyFont="1" applyFill="1" applyBorder="1" applyAlignment="1" applyProtection="1">
      <alignment vertical="top"/>
      <protection locked="0"/>
    </xf>
    <xf numFmtId="4" fontId="9" fillId="0" borderId="10" xfId="23" applyNumberFormat="1" applyFont="1" applyFill="1" applyBorder="1" applyAlignment="1" applyProtection="1">
      <alignment vertical="top"/>
      <protection locked="0"/>
    </xf>
    <xf numFmtId="4" fontId="10" fillId="0" borderId="10" xfId="23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4" fontId="10" fillId="0" borderId="11" xfId="23" applyNumberFormat="1" applyFont="1" applyFill="1" applyBorder="1" applyAlignment="1" applyProtection="1">
      <alignment vertical="top"/>
      <protection locked="0"/>
    </xf>
    <xf numFmtId="4" fontId="9" fillId="0" borderId="11" xfId="23" applyNumberFormat="1" applyFont="1" applyFill="1" applyBorder="1" applyAlignment="1" applyProtection="1">
      <alignment vertical="top"/>
      <protection locked="0"/>
    </xf>
    <xf numFmtId="4" fontId="9" fillId="0" borderId="9" xfId="23" applyNumberFormat="1" applyFont="1" applyFill="1" applyBorder="1" applyAlignment="1" applyProtection="1">
      <alignment vertical="top"/>
      <protection locked="0"/>
    </xf>
    <xf numFmtId="4" fontId="10" fillId="0" borderId="0" xfId="23" applyNumberFormat="1" applyFont="1" applyFill="1" applyBorder="1" applyAlignment="1" applyProtection="1">
      <alignment vertical="top"/>
      <protection locked="0"/>
    </xf>
    <xf numFmtId="4" fontId="9" fillId="0" borderId="0" xfId="23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10" fillId="2" borderId="8" xfId="8" applyFont="1" applyFill="1" applyBorder="1" applyAlignment="1">
      <alignment horizontal="center" vertical="center" wrapText="1"/>
    </xf>
    <xf numFmtId="0" fontId="10" fillId="2" borderId="9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 applyProtection="1">
      <alignment horizontal="center" vertical="center"/>
      <protection locked="0"/>
    </xf>
    <xf numFmtId="0" fontId="10" fillId="2" borderId="5" xfId="8" applyFont="1" applyFill="1" applyBorder="1" applyAlignment="1" applyProtection="1">
      <alignment horizontal="center" vertical="center"/>
      <protection locked="0"/>
    </xf>
    <xf numFmtId="0" fontId="10" fillId="2" borderId="6" xfId="8" applyFont="1" applyFill="1" applyBorder="1" applyAlignment="1" applyProtection="1">
      <alignment horizontal="center" vertical="center"/>
      <protection locked="0"/>
    </xf>
    <xf numFmtId="0" fontId="10" fillId="2" borderId="4" xfId="31" applyFont="1" applyFill="1" applyBorder="1" applyAlignment="1" applyProtection="1">
      <alignment horizontal="center" vertical="center" wrapText="1"/>
      <protection locked="0"/>
    </xf>
    <xf numFmtId="0" fontId="10" fillId="2" borderId="5" xfId="31" applyFont="1" applyFill="1" applyBorder="1" applyAlignment="1" applyProtection="1">
      <alignment horizontal="center" vertical="center" wrapText="1"/>
      <protection locked="0"/>
    </xf>
    <xf numFmtId="0" fontId="10" fillId="2" borderId="6" xfId="31" applyFont="1" applyFill="1" applyBorder="1" applyAlignment="1" applyProtection="1">
      <alignment horizontal="center" vertical="center" wrapText="1"/>
      <protection locked="0"/>
    </xf>
    <xf numFmtId="4" fontId="5" fillId="0" borderId="8" xfId="8" applyNumberFormat="1" applyFont="1" applyFill="1" applyBorder="1" applyAlignment="1" applyProtection="1">
      <alignment vertical="top"/>
      <protection locked="0"/>
    </xf>
    <xf numFmtId="4" fontId="5" fillId="0" borderId="10" xfId="8" applyNumberFormat="1" applyFont="1" applyFill="1" applyBorder="1" applyAlignment="1" applyProtection="1">
      <alignment vertical="top"/>
      <protection locked="0"/>
    </xf>
  </cellXfs>
  <cellStyles count="34">
    <cellStyle name="=C:\WINNT\SYSTEM32\COMMAND.COM" xfId="1"/>
    <cellStyle name="Euro" xfId="2"/>
    <cellStyle name="Millares 2" xfId="3"/>
    <cellStyle name="Millares 2 2" xfId="4"/>
    <cellStyle name="Millares 2 2 2" xfId="19"/>
    <cellStyle name="Millares 2 2 3" xfId="27"/>
    <cellStyle name="Millares 2 3" xfId="5"/>
    <cellStyle name="Millares 2 3 2" xfId="20"/>
    <cellStyle name="Millares 2 3 3" xfId="28"/>
    <cellStyle name="Millares 2 4" xfId="18"/>
    <cellStyle name="Millares 2 5" xfId="26"/>
    <cellStyle name="Millares 3" xfId="6"/>
    <cellStyle name="Millares 3 2" xfId="21"/>
    <cellStyle name="Millares 3 3" xfId="29"/>
    <cellStyle name="Moneda 2" xfId="7"/>
    <cellStyle name="Moneda 2 2" xfId="22"/>
    <cellStyle name="Moneda 2 3" xfId="30"/>
    <cellStyle name="Normal" xfId="0" builtinId="0"/>
    <cellStyle name="Normal 2" xfId="8"/>
    <cellStyle name="Normal 2 2" xfId="9"/>
    <cellStyle name="Normal 2 3" xfId="23"/>
    <cellStyle name="Normal 2 4" xfId="31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3"/>
    <cellStyle name="Normal 6 3" xfId="24"/>
    <cellStyle name="Normal 6 4" xfId="32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G23" sqref="G2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62" t="s">
        <v>39</v>
      </c>
      <c r="B1" s="63"/>
      <c r="C1" s="63"/>
      <c r="D1" s="63"/>
      <c r="E1" s="63"/>
      <c r="F1" s="63"/>
      <c r="G1" s="64"/>
    </row>
    <row r="2" spans="1:7" s="3" customFormat="1" x14ac:dyDescent="0.2">
      <c r="A2" s="28"/>
      <c r="B2" s="59" t="s">
        <v>0</v>
      </c>
      <c r="C2" s="60"/>
      <c r="D2" s="60"/>
      <c r="E2" s="60"/>
      <c r="F2" s="61"/>
      <c r="G2" s="57" t="s">
        <v>7</v>
      </c>
    </row>
    <row r="3" spans="1:7" s="1" customFormat="1" ht="24.95" customHeight="1" x14ac:dyDescent="0.2">
      <c r="A3" s="29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8"/>
    </row>
    <row r="4" spans="1:7" s="1" customFormat="1" x14ac:dyDescent="0.2">
      <c r="A4" s="30"/>
      <c r="B4" s="7" t="s">
        <v>8</v>
      </c>
      <c r="C4" s="8" t="s">
        <v>9</v>
      </c>
      <c r="D4" s="36" t="s">
        <v>10</v>
      </c>
      <c r="E4" s="8" t="s">
        <v>11</v>
      </c>
      <c r="F4" s="8" t="s">
        <v>12</v>
      </c>
      <c r="G4" s="36" t="s">
        <v>13</v>
      </c>
    </row>
    <row r="5" spans="1:7" x14ac:dyDescent="0.2">
      <c r="A5" s="31" t="s">
        <v>14</v>
      </c>
      <c r="B5" s="39">
        <v>45008423.43</v>
      </c>
      <c r="C5" s="65">
        <v>7665574.4500000002</v>
      </c>
      <c r="D5" s="39">
        <f>B5+C5</f>
        <v>52673997.880000003</v>
      </c>
      <c r="E5" s="65">
        <v>52673997.880000003</v>
      </c>
      <c r="F5" s="65">
        <v>52569617.939999998</v>
      </c>
      <c r="G5" s="40">
        <f>F5-B5</f>
        <v>7561194.5099999979</v>
      </c>
    </row>
    <row r="6" spans="1:7" x14ac:dyDescent="0.2">
      <c r="A6" s="32" t="s">
        <v>15</v>
      </c>
      <c r="B6" s="40">
        <v>0</v>
      </c>
      <c r="C6" s="66">
        <v>0</v>
      </c>
      <c r="D6" s="40">
        <f t="shared" ref="D6:D14" si="0">B6+C6</f>
        <v>0</v>
      </c>
      <c r="E6" s="66">
        <v>0</v>
      </c>
      <c r="F6" s="66">
        <v>0</v>
      </c>
      <c r="G6" s="40">
        <f t="shared" ref="G6:G14" si="1">F6-B6</f>
        <v>0</v>
      </c>
    </row>
    <row r="7" spans="1:7" x14ac:dyDescent="0.2">
      <c r="A7" s="31" t="s">
        <v>16</v>
      </c>
      <c r="B7" s="40">
        <v>0</v>
      </c>
      <c r="C7" s="66">
        <v>7707094.5</v>
      </c>
      <c r="D7" s="40">
        <f t="shared" si="0"/>
        <v>7707094.5</v>
      </c>
      <c r="E7" s="66">
        <v>7707094.5</v>
      </c>
      <c r="F7" s="66">
        <v>7707094.5</v>
      </c>
      <c r="G7" s="40">
        <f t="shared" si="1"/>
        <v>7707094.5</v>
      </c>
    </row>
    <row r="8" spans="1:7" x14ac:dyDescent="0.2">
      <c r="A8" s="31" t="s">
        <v>17</v>
      </c>
      <c r="B8" s="40">
        <v>34259553.579999998</v>
      </c>
      <c r="C8" s="66">
        <v>5076179</v>
      </c>
      <c r="D8" s="40">
        <f t="shared" si="0"/>
        <v>39335732.579999998</v>
      </c>
      <c r="E8" s="66">
        <v>39335732.579999998</v>
      </c>
      <c r="F8" s="66">
        <v>31397714.359999999</v>
      </c>
      <c r="G8" s="40">
        <f t="shared" si="1"/>
        <v>-2861839.2199999988</v>
      </c>
    </row>
    <row r="9" spans="1:7" x14ac:dyDescent="0.2">
      <c r="A9" s="31" t="s">
        <v>18</v>
      </c>
      <c r="B9" s="40">
        <v>3674045.34</v>
      </c>
      <c r="C9" s="66">
        <v>12931085.33</v>
      </c>
      <c r="D9" s="40">
        <f t="shared" si="0"/>
        <v>16605130.67</v>
      </c>
      <c r="E9" s="66">
        <v>16605123.26</v>
      </c>
      <c r="F9" s="66">
        <v>16605123.26</v>
      </c>
      <c r="G9" s="40">
        <f t="shared" si="1"/>
        <v>12931077.92</v>
      </c>
    </row>
    <row r="10" spans="1:7" x14ac:dyDescent="0.2">
      <c r="A10" s="32" t="s">
        <v>19</v>
      </c>
      <c r="B10" s="40">
        <v>4705663.9000000004</v>
      </c>
      <c r="C10" s="66">
        <v>6643479.9100000001</v>
      </c>
      <c r="D10" s="40">
        <f t="shared" si="0"/>
        <v>11349143.810000001</v>
      </c>
      <c r="E10" s="66">
        <v>11349143.810000001</v>
      </c>
      <c r="F10" s="66">
        <v>11349143.810000001</v>
      </c>
      <c r="G10" s="40">
        <f t="shared" si="1"/>
        <v>6643479.9100000001</v>
      </c>
    </row>
    <row r="11" spans="1:7" x14ac:dyDescent="0.2">
      <c r="A11" s="31" t="s">
        <v>20</v>
      </c>
      <c r="B11" s="40">
        <v>0</v>
      </c>
      <c r="C11" s="66">
        <v>0</v>
      </c>
      <c r="D11" s="40">
        <f t="shared" si="0"/>
        <v>0</v>
      </c>
      <c r="E11" s="66">
        <v>0</v>
      </c>
      <c r="F11" s="66">
        <v>0</v>
      </c>
      <c r="G11" s="40">
        <f t="shared" si="1"/>
        <v>0</v>
      </c>
    </row>
    <row r="12" spans="1:7" ht="22.5" x14ac:dyDescent="0.2">
      <c r="A12" s="31" t="s">
        <v>21</v>
      </c>
      <c r="B12" s="40">
        <v>477704352.56</v>
      </c>
      <c r="C12" s="66">
        <v>79806670.549999997</v>
      </c>
      <c r="D12" s="40">
        <f t="shared" si="0"/>
        <v>557511023.11000001</v>
      </c>
      <c r="E12" s="66">
        <v>557511023.11000001</v>
      </c>
      <c r="F12" s="66">
        <v>557511023.11000001</v>
      </c>
      <c r="G12" s="40">
        <f t="shared" si="1"/>
        <v>79806670.550000012</v>
      </c>
    </row>
    <row r="13" spans="1:7" ht="22.5" x14ac:dyDescent="0.2">
      <c r="A13" s="31" t="s">
        <v>22</v>
      </c>
      <c r="B13" s="40">
        <v>0</v>
      </c>
      <c r="C13" s="66">
        <v>165679220.75</v>
      </c>
      <c r="D13" s="40">
        <f t="shared" si="0"/>
        <v>165679220.75</v>
      </c>
      <c r="E13" s="66">
        <v>165455627.71000001</v>
      </c>
      <c r="F13" s="66">
        <v>161736925.86000001</v>
      </c>
      <c r="G13" s="40">
        <f t="shared" si="1"/>
        <v>161736925.86000001</v>
      </c>
    </row>
    <row r="14" spans="1:7" x14ac:dyDescent="0.2">
      <c r="A14" s="31" t="s">
        <v>23</v>
      </c>
      <c r="B14" s="40">
        <v>0</v>
      </c>
      <c r="C14" s="66">
        <v>0</v>
      </c>
      <c r="D14" s="40">
        <f t="shared" si="0"/>
        <v>0</v>
      </c>
      <c r="E14" s="66">
        <v>0</v>
      </c>
      <c r="F14" s="66">
        <v>0</v>
      </c>
      <c r="G14" s="40">
        <f t="shared" si="1"/>
        <v>0</v>
      </c>
    </row>
    <row r="15" spans="1:7" x14ac:dyDescent="0.2">
      <c r="B15" s="38"/>
      <c r="C15" s="38"/>
      <c r="D15" s="38"/>
      <c r="E15" s="38"/>
      <c r="F15" s="38"/>
      <c r="G15" s="38"/>
    </row>
    <row r="16" spans="1:7" x14ac:dyDescent="0.2">
      <c r="A16" s="9" t="s">
        <v>24</v>
      </c>
      <c r="B16" s="41">
        <f>SUM(B5:B14)</f>
        <v>565352038.80999994</v>
      </c>
      <c r="C16" s="41">
        <f>SUM(C5:C14)</f>
        <v>285509304.49000001</v>
      </c>
      <c r="D16" s="41">
        <f>SUM(D5:D14)</f>
        <v>850861343.30000007</v>
      </c>
      <c r="E16" s="41">
        <f t="shared" ref="E16:F16" si="2">SUM(E5:E14)</f>
        <v>850637742.85000002</v>
      </c>
      <c r="F16" s="41">
        <f t="shared" si="2"/>
        <v>838876642.84000003</v>
      </c>
      <c r="G16" s="37">
        <f>SUM(G5:G14)</f>
        <v>273524604.03000003</v>
      </c>
    </row>
    <row r="17" spans="1:7" x14ac:dyDescent="0.2">
      <c r="A17" s="16"/>
      <c r="B17" s="17"/>
      <c r="C17" s="17"/>
      <c r="D17" s="20"/>
      <c r="E17" s="18" t="s">
        <v>25</v>
      </c>
      <c r="F17" s="21"/>
      <c r="G17" s="15">
        <f>IF(G16&gt;0,G16,0)</f>
        <v>273524604.03000003</v>
      </c>
    </row>
    <row r="18" spans="1:7" ht="10.5" customHeight="1" x14ac:dyDescent="0.2">
      <c r="A18" s="26"/>
      <c r="B18" s="59" t="s">
        <v>0</v>
      </c>
      <c r="C18" s="60"/>
      <c r="D18" s="60"/>
      <c r="E18" s="60"/>
      <c r="F18" s="61"/>
      <c r="G18" s="57" t="s">
        <v>7</v>
      </c>
    </row>
    <row r="19" spans="1:7" ht="22.5" x14ac:dyDescent="0.2">
      <c r="A19" s="33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8"/>
    </row>
    <row r="20" spans="1:7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4" t="s">
        <v>27</v>
      </c>
      <c r="B21" s="42">
        <f>SUM(B22:B29)</f>
        <v>565352038.80999994</v>
      </c>
      <c r="C21" s="47">
        <f>SUM(C22:C29)</f>
        <v>285509304.49000001</v>
      </c>
      <c r="D21" s="47">
        <f>B21+C21</f>
        <v>850861343.29999995</v>
      </c>
      <c r="E21" s="47">
        <f>SUM(E22:E29)</f>
        <v>850637742.85000002</v>
      </c>
      <c r="F21" s="47">
        <f>SUM(F22:F29)</f>
        <v>838876642.84000003</v>
      </c>
      <c r="G21" s="47">
        <f>F21-B21</f>
        <v>273524604.03000009</v>
      </c>
    </row>
    <row r="22" spans="1:7" x14ac:dyDescent="0.2">
      <c r="A22" s="34" t="s">
        <v>14</v>
      </c>
      <c r="B22" s="43">
        <v>45008423.43</v>
      </c>
      <c r="C22" s="56">
        <v>7665574.4500000002</v>
      </c>
      <c r="D22" s="43">
        <f>B22+C22</f>
        <v>52673997.880000003</v>
      </c>
      <c r="E22" s="56">
        <v>52673997.880000003</v>
      </c>
      <c r="F22" s="56">
        <v>52569617.939999998</v>
      </c>
      <c r="G22" s="43">
        <f>F22-B22</f>
        <v>7561194.5099999979</v>
      </c>
    </row>
    <row r="23" spans="1:7" x14ac:dyDescent="0.2">
      <c r="A23" s="34" t="s">
        <v>15</v>
      </c>
      <c r="B23" s="43">
        <v>0</v>
      </c>
      <c r="C23" s="56">
        <v>0</v>
      </c>
      <c r="D23" s="48">
        <f t="shared" ref="D23:D29" si="3">B23+C23</f>
        <v>0</v>
      </c>
      <c r="E23" s="56">
        <v>0</v>
      </c>
      <c r="F23" s="56">
        <v>0</v>
      </c>
      <c r="G23" s="48">
        <f t="shared" ref="G23:G29" si="4">F23-B23</f>
        <v>0</v>
      </c>
    </row>
    <row r="24" spans="1:7" x14ac:dyDescent="0.2">
      <c r="A24" s="34" t="s">
        <v>16</v>
      </c>
      <c r="B24" s="43">
        <v>0</v>
      </c>
      <c r="C24" s="56">
        <v>7707094.5</v>
      </c>
      <c r="D24" s="48">
        <f t="shared" si="3"/>
        <v>7707094.5</v>
      </c>
      <c r="E24" s="56">
        <v>7707094.5</v>
      </c>
      <c r="F24" s="56">
        <v>7707094.5</v>
      </c>
      <c r="G24" s="48">
        <f t="shared" si="4"/>
        <v>7707094.5</v>
      </c>
    </row>
    <row r="25" spans="1:7" x14ac:dyDescent="0.2">
      <c r="A25" s="34" t="s">
        <v>17</v>
      </c>
      <c r="B25" s="43">
        <v>34259553.579999998</v>
      </c>
      <c r="C25" s="56">
        <v>5076179</v>
      </c>
      <c r="D25" s="48">
        <f t="shared" si="3"/>
        <v>39335732.579999998</v>
      </c>
      <c r="E25" s="56">
        <v>39335732.579999998</v>
      </c>
      <c r="F25" s="56">
        <v>31397714.359999999</v>
      </c>
      <c r="G25" s="48">
        <f t="shared" si="4"/>
        <v>-2861839.2199999988</v>
      </c>
    </row>
    <row r="26" spans="1:7" x14ac:dyDescent="0.2">
      <c r="A26" s="34" t="s">
        <v>28</v>
      </c>
      <c r="B26" s="43">
        <v>3674045.34</v>
      </c>
      <c r="C26" s="56">
        <v>12931085.33</v>
      </c>
      <c r="D26" s="48">
        <f t="shared" si="3"/>
        <v>16605130.67</v>
      </c>
      <c r="E26" s="56">
        <v>16605123.26</v>
      </c>
      <c r="F26" s="56">
        <v>16605123.26</v>
      </c>
      <c r="G26" s="48">
        <f t="shared" si="4"/>
        <v>12931077.92</v>
      </c>
    </row>
    <row r="27" spans="1:7" x14ac:dyDescent="0.2">
      <c r="A27" s="34" t="s">
        <v>29</v>
      </c>
      <c r="B27" s="43">
        <v>4705663.9000000004</v>
      </c>
      <c r="C27" s="56">
        <v>6643479.9100000001</v>
      </c>
      <c r="D27" s="48">
        <f t="shared" si="3"/>
        <v>11349143.810000001</v>
      </c>
      <c r="E27" s="56">
        <v>11349143.810000001</v>
      </c>
      <c r="F27" s="56">
        <v>11349143.810000001</v>
      </c>
      <c r="G27" s="48">
        <f t="shared" si="4"/>
        <v>6643479.9100000001</v>
      </c>
    </row>
    <row r="28" spans="1:7" ht="22.5" x14ac:dyDescent="0.2">
      <c r="A28" s="34" t="s">
        <v>30</v>
      </c>
      <c r="B28" s="43">
        <v>477704352.56</v>
      </c>
      <c r="C28" s="56">
        <v>79806670.549999997</v>
      </c>
      <c r="D28" s="48">
        <f t="shared" si="3"/>
        <v>557511023.11000001</v>
      </c>
      <c r="E28" s="56">
        <v>557511023.11000001</v>
      </c>
      <c r="F28" s="56">
        <v>557511023.11000001</v>
      </c>
      <c r="G28" s="48">
        <f t="shared" si="4"/>
        <v>79806670.550000012</v>
      </c>
    </row>
    <row r="29" spans="1:7" ht="22.5" x14ac:dyDescent="0.2">
      <c r="A29" s="34" t="s">
        <v>22</v>
      </c>
      <c r="B29" s="43">
        <v>0</v>
      </c>
      <c r="C29" s="56">
        <v>165679220.75</v>
      </c>
      <c r="D29" s="48">
        <f t="shared" si="3"/>
        <v>165679220.75</v>
      </c>
      <c r="E29" s="56">
        <v>165455627.71000001</v>
      </c>
      <c r="F29" s="56">
        <v>161736925.86000001</v>
      </c>
      <c r="G29" s="48">
        <f t="shared" si="4"/>
        <v>161736925.86000001</v>
      </c>
    </row>
    <row r="30" spans="1:7" x14ac:dyDescent="0.2">
      <c r="A30" s="34"/>
      <c r="B30" s="13"/>
      <c r="C30" s="13"/>
      <c r="D30" s="13"/>
      <c r="E30" s="13"/>
      <c r="F30" s="13"/>
      <c r="G30" s="13"/>
    </row>
    <row r="31" spans="1:7" ht="33.75" x14ac:dyDescent="0.2">
      <c r="A31" s="35" t="s">
        <v>37</v>
      </c>
      <c r="B31" s="45">
        <f>SUM(B32:B35)</f>
        <v>0</v>
      </c>
      <c r="C31" s="49">
        <f>SUM(C32:C35)</f>
        <v>0</v>
      </c>
      <c r="D31" s="49">
        <f>B31+C31</f>
        <v>0</v>
      </c>
      <c r="E31" s="49">
        <f>SUM(E32:E35)</f>
        <v>0</v>
      </c>
      <c r="F31" s="49">
        <f>SUM(F32:F35)</f>
        <v>0</v>
      </c>
      <c r="G31" s="49">
        <f>F31-B31</f>
        <v>0</v>
      </c>
    </row>
    <row r="32" spans="1:7" x14ac:dyDescent="0.2">
      <c r="A32" s="34" t="s">
        <v>15</v>
      </c>
      <c r="B32" s="44">
        <v>0</v>
      </c>
      <c r="C32" s="44">
        <v>0</v>
      </c>
      <c r="D32" s="44">
        <f>B32+C32</f>
        <v>0</v>
      </c>
      <c r="E32" s="48">
        <v>0</v>
      </c>
      <c r="F32" s="48">
        <v>0</v>
      </c>
      <c r="G32" s="48">
        <f>F32-B32</f>
        <v>0</v>
      </c>
    </row>
    <row r="33" spans="1:7" x14ac:dyDescent="0.2">
      <c r="A33" s="34" t="s">
        <v>31</v>
      </c>
      <c r="B33" s="44">
        <v>0</v>
      </c>
      <c r="C33" s="44">
        <v>0</v>
      </c>
      <c r="D33" s="48">
        <f t="shared" ref="D33:D35" si="5">B33+C33</f>
        <v>0</v>
      </c>
      <c r="E33" s="44">
        <v>0</v>
      </c>
      <c r="F33" s="44">
        <v>0</v>
      </c>
      <c r="G33" s="48">
        <f t="shared" ref="G33:G35" si="6">F33-B33</f>
        <v>0</v>
      </c>
    </row>
    <row r="34" spans="1:7" ht="22.5" x14ac:dyDescent="0.2">
      <c r="A34" s="34" t="s">
        <v>32</v>
      </c>
      <c r="B34" s="44">
        <v>0</v>
      </c>
      <c r="C34" s="44">
        <v>0</v>
      </c>
      <c r="D34" s="48">
        <f t="shared" si="5"/>
        <v>0</v>
      </c>
      <c r="E34" s="44">
        <v>0</v>
      </c>
      <c r="F34" s="44">
        <v>0</v>
      </c>
      <c r="G34" s="48">
        <f t="shared" si="6"/>
        <v>0</v>
      </c>
    </row>
    <row r="35" spans="1:7" ht="22.5" x14ac:dyDescent="0.2">
      <c r="A35" s="34" t="s">
        <v>22</v>
      </c>
      <c r="B35" s="44">
        <v>0</v>
      </c>
      <c r="C35" s="44">
        <v>0</v>
      </c>
      <c r="D35" s="48">
        <f t="shared" si="5"/>
        <v>0</v>
      </c>
      <c r="E35" s="44">
        <v>0</v>
      </c>
      <c r="F35" s="44">
        <v>0</v>
      </c>
      <c r="G35" s="48">
        <f t="shared" si="6"/>
        <v>0</v>
      </c>
    </row>
    <row r="36" spans="1:7" x14ac:dyDescent="0.2">
      <c r="A36" s="11"/>
      <c r="B36" s="44"/>
      <c r="C36" s="44"/>
      <c r="D36" s="44"/>
      <c r="E36" s="44"/>
      <c r="F36" s="44"/>
      <c r="G36" s="48"/>
    </row>
    <row r="37" spans="1:7" x14ac:dyDescent="0.2">
      <c r="A37" s="25" t="s">
        <v>33</v>
      </c>
      <c r="B37" s="49">
        <f>SUM(B38)</f>
        <v>0</v>
      </c>
      <c r="C37" s="54">
        <f t="shared" ref="C37:F37" si="7">SUM(C38)</f>
        <v>0</v>
      </c>
      <c r="D37" s="49">
        <f>B37+C37</f>
        <v>0</v>
      </c>
      <c r="E37" s="54">
        <f t="shared" si="7"/>
        <v>0</v>
      </c>
      <c r="F37" s="49">
        <f t="shared" si="7"/>
        <v>0</v>
      </c>
      <c r="G37" s="51">
        <f>F37-B37</f>
        <v>0</v>
      </c>
    </row>
    <row r="38" spans="1:7" x14ac:dyDescent="0.2">
      <c r="A38" s="34" t="s">
        <v>23</v>
      </c>
      <c r="B38" s="48">
        <v>0</v>
      </c>
      <c r="C38" s="55">
        <v>0</v>
      </c>
      <c r="D38" s="48">
        <f>B38+C38</f>
        <v>0</v>
      </c>
      <c r="E38" s="55">
        <v>0</v>
      </c>
      <c r="F38" s="48">
        <v>0</v>
      </c>
      <c r="G38" s="52">
        <f>F38-B38</f>
        <v>0</v>
      </c>
    </row>
    <row r="39" spans="1:7" x14ac:dyDescent="0.2">
      <c r="A39" s="34"/>
      <c r="B39" s="53"/>
      <c r="C39" s="53"/>
      <c r="D39" s="53"/>
      <c r="E39" s="53"/>
      <c r="F39" s="53"/>
      <c r="G39" s="14"/>
    </row>
    <row r="40" spans="1:7" x14ac:dyDescent="0.2">
      <c r="A40" s="12" t="s">
        <v>24</v>
      </c>
      <c r="B40" s="46">
        <f>B21+B31+B37</f>
        <v>565352038.80999994</v>
      </c>
      <c r="C40" s="46">
        <f t="shared" ref="B40:G40" si="8">C21+C31+C37</f>
        <v>285509304.49000001</v>
      </c>
      <c r="D40" s="46">
        <f t="shared" si="8"/>
        <v>850861343.29999995</v>
      </c>
      <c r="E40" s="46">
        <f t="shared" si="8"/>
        <v>850637742.85000002</v>
      </c>
      <c r="F40" s="46">
        <f t="shared" si="8"/>
        <v>838876642.84000003</v>
      </c>
      <c r="G40" s="10">
        <f t="shared" si="8"/>
        <v>273524604.03000009</v>
      </c>
    </row>
    <row r="41" spans="1:7" x14ac:dyDescent="0.2">
      <c r="A41" s="16"/>
      <c r="B41" s="17"/>
      <c r="C41" s="17"/>
      <c r="D41" s="17"/>
      <c r="E41" s="18" t="s">
        <v>25</v>
      </c>
      <c r="F41" s="19"/>
      <c r="G41" s="15">
        <f>IF(G40&gt;0,G40,0)</f>
        <v>273524604.03000009</v>
      </c>
    </row>
    <row r="42" spans="1:7" x14ac:dyDescent="0.2">
      <c r="A42" s="50" t="s">
        <v>38</v>
      </c>
    </row>
    <row r="43" spans="1:7" ht="22.5" x14ac:dyDescent="0.2">
      <c r="A43" s="22" t="s">
        <v>34</v>
      </c>
    </row>
    <row r="44" spans="1:7" x14ac:dyDescent="0.2">
      <c r="A44" s="23" t="s">
        <v>35</v>
      </c>
    </row>
    <row r="45" spans="1:7" x14ac:dyDescent="0.2">
      <c r="A45" s="23" t="s">
        <v>36</v>
      </c>
    </row>
  </sheetData>
  <sheetProtection formatCells="0" formatColumns="0" formatRows="0" insertRows="0" autoFilter="0"/>
  <mergeCells count="5">
    <mergeCell ref="G2:G3"/>
    <mergeCell ref="G18:G19"/>
    <mergeCell ref="B2:F2"/>
    <mergeCell ref="B18:F18"/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E28C01-6C13-4324-A9C5-5EB17A7F4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Cuenta Publica</cp:lastModifiedBy>
  <cp:revision/>
  <dcterms:created xsi:type="dcterms:W3CDTF">2012-12-11T20:48:19Z</dcterms:created>
  <dcterms:modified xsi:type="dcterms:W3CDTF">2024-02-16T03:40:37Z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