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SEG entrega Cierres trimestrales\2024\2do Trim 2024\1. PT Formatos SIRET\"/>
    </mc:Choice>
  </mc:AlternateContent>
  <bookViews>
    <workbookView xWindow="0" yWindow="0" windowWidth="20490" windowHeight="7800" tabRatio="775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</workbook>
</file>

<file path=xl/calcChain.xml><?xml version="1.0" encoding="utf-8"?>
<calcChain xmlns="http://schemas.openxmlformats.org/spreadsheetml/2006/main">
  <c r="A3" i="8" l="1"/>
  <c r="D67" i="5"/>
  <c r="D66" i="5" s="1"/>
  <c r="C67" i="5"/>
  <c r="C66" i="5" s="1"/>
  <c r="D55" i="5"/>
  <c r="D54" i="5" s="1"/>
  <c r="C55" i="5"/>
  <c r="C54" i="5" s="1"/>
  <c r="D29" i="5"/>
  <c r="C29" i="5"/>
  <c r="D21" i="5"/>
  <c r="C21" i="5"/>
  <c r="D16" i="5"/>
  <c r="C16" i="5"/>
  <c r="C49" i="5" l="1"/>
  <c r="D49" i="5"/>
  <c r="C211" i="3"/>
  <c r="C210" i="3"/>
  <c r="C200" i="3"/>
  <c r="C194" i="3"/>
  <c r="C191" i="3"/>
  <c r="C182" i="3"/>
  <c r="C181" i="3"/>
  <c r="C178" i="3"/>
  <c r="C176" i="3"/>
  <c r="C173" i="3"/>
  <c r="C170" i="3"/>
  <c r="C167" i="3"/>
  <c r="C166" i="3" s="1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23" i="3" s="1"/>
  <c r="C113" i="3"/>
  <c r="C103" i="3"/>
  <c r="C96" i="3"/>
  <c r="C95" i="3"/>
  <c r="C11" i="3"/>
  <c r="C83" i="3"/>
  <c r="C69" i="3" s="1"/>
  <c r="C81" i="3"/>
  <c r="C79" i="3"/>
  <c r="C73" i="3"/>
  <c r="C70" i="3"/>
  <c r="C64" i="3"/>
  <c r="C57" i="3" s="1"/>
  <c r="C58" i="3"/>
  <c r="C48" i="3"/>
  <c r="D11" i="3"/>
  <c r="C27" i="3"/>
  <c r="C21" i="3"/>
  <c r="C39" i="3"/>
  <c r="C36" i="3"/>
  <c r="C30" i="3"/>
  <c r="C167" i="2"/>
  <c r="C144" i="2"/>
  <c r="C127" i="2"/>
  <c r="D123" i="2"/>
  <c r="D122" i="2"/>
  <c r="D121" i="2"/>
  <c r="D120" i="2" s="1"/>
  <c r="C120" i="2"/>
  <c r="D119" i="2"/>
  <c r="D118" i="2"/>
  <c r="D117" i="2"/>
  <c r="D116" i="2"/>
  <c r="D115" i="2"/>
  <c r="D114" i="2"/>
  <c r="D113" i="2"/>
  <c r="D112" i="2"/>
  <c r="D110" i="2" s="1"/>
  <c r="D111" i="2"/>
  <c r="C110" i="2"/>
  <c r="C82" i="2"/>
  <c r="C76" i="2"/>
  <c r="C64" i="2"/>
  <c r="C56" i="2"/>
  <c r="A3" i="2"/>
  <c r="C10" i="3" l="1"/>
  <c r="C9" i="3" s="1"/>
  <c r="C94" i="3"/>
  <c r="H3" i="8" l="1"/>
  <c r="H2" i="8"/>
  <c r="H1" i="8"/>
  <c r="A1" i="8"/>
  <c r="A3" i="6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E3" i="3"/>
  <c r="E2" i="3"/>
  <c r="E1" i="3"/>
  <c r="A1" i="3"/>
  <c r="E14" i="2"/>
  <c r="F14" i="2" s="1"/>
  <c r="G14" i="2" s="1"/>
  <c r="H3" i="2"/>
  <c r="A3" i="7"/>
  <c r="H2" i="2"/>
  <c r="H1" i="2"/>
  <c r="A1" i="2"/>
  <c r="A1" i="7" s="1"/>
  <c r="A1" i="6" l="1"/>
  <c r="A1" i="5"/>
  <c r="A1" i="4"/>
  <c r="A3" i="5"/>
  <c r="A3" i="4"/>
</calcChain>
</file>

<file path=xl/sharedStrings.xml><?xml version="1.0" encoding="utf-8"?>
<sst xmlns="http://schemas.openxmlformats.org/spreadsheetml/2006/main" count="839" uniqueCount="597">
  <si>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</si>
  <si>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</si>
  <si>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</si>
  <si>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</si>
  <si>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</si>
  <si>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</si>
  <si>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</si>
  <si>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</si>
  <si>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</si>
  <si>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</si>
  <si>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</si>
  <si>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</si>
  <si>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</si>
  <si>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</si>
  <si>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</si>
  <si>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</si>
  <si>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</si>
  <si>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</si>
  <si>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</si>
  <si>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</si>
  <si>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</si>
  <si>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</si>
  <si>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</si>
  <si>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</si>
  <si>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</si>
  <si>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</si>
  <si>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</si>
  <si>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</si>
  <si>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</si>
  <si>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</si>
  <si>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</si>
  <si>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</si>
  <si>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</si>
  <si>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</si>
  <si>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</si>
  <si>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</si>
  <si>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</si>
  <si>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</si>
  <si>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</si>
  <si>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</si>
  <si>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</si>
  <si>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</si>
  <si>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</si>
  <si>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</si>
  <si>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</si>
  <si>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</si>
  <si>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</si>
  <si>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</si>
  <si>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</si>
  <si>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</si>
  <si>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</si>
  <si>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</si>
  <si>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</si>
  <si>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</si>
  <si>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</si>
  <si>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</si>
  <si>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</si>
  <si>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</si>
  <si>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</si>
  <si>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</si>
  <si>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</si>
  <si>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</si>
  <si>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</si>
  <si>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</si>
  <si>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</si>
  <si>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</si>
  <si>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</si>
  <si>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</si>
  <si>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</si>
  <si>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</si>
  <si>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</si>
  <si>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</si>
  <si>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</si>
  <si>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</si>
  <si>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</si>
  <si>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</si>
  <si>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</si>
  <si>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</si>
  <si>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</si>
  <si>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</si>
  <si>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</si>
  <si>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</si>
  <si>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</si>
  <si>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</si>
  <si>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</si>
  <si>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</si>
  <si>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</si>
  <si>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</si>
  <si>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</si>
  <si>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</si>
  <si>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</si>
  <si>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</si>
  <si>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</si>
  <si>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</si>
  <si>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</si>
  <si>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</si>
  <si>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</si>
  <si>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</si>
  <si>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</si>
  <si>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</si>
  <si>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</si>
  <si>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</si>
  <si>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</si>
  <si>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</si>
  <si>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</si>
  <si>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</si>
  <si>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</si>
  <si>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</si>
  <si>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</si>
  <si>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</si>
  <si>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</si>
  <si>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</si>
  <si>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</si>
  <si>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</si>
  <si>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</si>
  <si>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</si>
  <si>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</si>
  <si>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</si>
  <si>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</si>
  <si>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</si>
  <si>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</si>
  <si>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</si>
  <si>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</si>
  <si>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</si>
  <si>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</si>
  <si>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</si>
  <si>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</si>
  <si>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</si>
  <si>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</si>
  <si>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</si>
  <si>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</si>
  <si>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</si>
  <si>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</si>
  <si>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</si>
  <si>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</si>
  <si>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</si>
  <si>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</si>
  <si>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</si>
  <si>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</si>
  <si>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</si>
  <si>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</si>
  <si>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</si>
  <si>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</si>
  <si>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</si>
  <si>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</si>
  <si>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</si>
  <si>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</si>
  <si>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</si>
  <si>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</si>
  <si>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</si>
  <si>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</si>
  <si>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</si>
  <si>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</si>
  <si>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</si>
  <si>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</si>
  <si>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</si>
  <si>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</si>
  <si>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</si>
  <si>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</si>
  <si>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</si>
  <si>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</si>
  <si>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</si>
  <si>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</si>
  <si>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</si>
  <si>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</si>
  <si>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</si>
  <si>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</si>
  <si>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</si>
  <si>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</si>
  <si>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</si>
  <si>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</si>
  <si>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</si>
  <si>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</si>
  <si>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</si>
  <si>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</si>
  <si>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</si>
  <si>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</si>
  <si>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</si>
  <si>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</si>
  <si>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</si>
  <si>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</si>
  <si>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</si>
  <si>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</si>
  <si>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</si>
  <si>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</si>
  <si>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</si>
  <si>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</si>
  <si>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</si>
  <si>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</si>
  <si>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</si>
  <si>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</si>
  <si>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</si>
  <si>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</si>
  <si>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</si>
  <si>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</si>
  <si>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</si>
  <si>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</si>
  <si>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</si>
  <si>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</si>
  <si>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</si>
  <si>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</si>
  <si>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</si>
  <si>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</si>
  <si>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</si>
  <si>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</si>
  <si>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</si>
  <si>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</si>
  <si>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</si>
  <si>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</si>
  <si>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</si>
  <si>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</si>
  <si>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</si>
  <si>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</si>
  <si>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</si>
  <si>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</si>
  <si>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</si>
  <si>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</si>
  <si>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</si>
  <si>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</si>
  <si>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</si>
  <si>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</si>
  <si>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</si>
  <si>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</si>
  <si>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</si>
  <si>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</si>
  <si>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</si>
  <si>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</si>
  <si>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</si>
  <si>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</si>
  <si>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Actividades</t>
  </si>
  <si>
    <t>ACT-01 INGRESOS y OTROS BENEFICIOS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</si>
  <si>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</si>
  <si>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</si>
  <si>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</si>
  <si>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</si>
  <si>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</si>
  <si>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</si>
  <si>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</si>
  <si>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</si>
  <si>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</si>
  <si>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</si>
  <si>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</si>
  <si>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</si>
  <si>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</si>
  <si>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</si>
  <si>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</si>
  <si>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</si>
  <si>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</si>
  <si>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</si>
  <si>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</si>
  <si>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</si>
  <si>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</si>
  <si>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</si>
  <si>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</si>
  <si>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</si>
  <si>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</si>
  <si>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</si>
  <si>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</si>
  <si>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</si>
  <si>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</si>
  <si>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</si>
  <si>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</si>
  <si>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</si>
  <si>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</si>
  <si>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</si>
  <si>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</si>
  <si>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</si>
  <si>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</si>
  <si>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</si>
  <si>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</si>
  <si>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</si>
  <si>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</si>
  <si>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</si>
  <si>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</si>
  <si>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</si>
  <si>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</si>
  <si>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</si>
  <si>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</si>
  <si>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</si>
  <si>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</si>
  <si>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</si>
  <si>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</si>
  <si>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</si>
  <si>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</si>
  <si>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</si>
  <si>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</si>
  <si>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</si>
  <si>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</si>
  <si>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</si>
  <si>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</si>
  <si>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</si>
  <si>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</si>
  <si>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</si>
  <si>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</si>
  <si>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</si>
  <si>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</si>
  <si>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</si>
  <si>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</si>
  <si>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</si>
  <si>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</si>
  <si>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</si>
  <si>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</si>
  <si>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</si>
  <si>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</si>
  <si>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</si>
  <si>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</si>
  <si>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</si>
  <si>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</si>
  <si>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</si>
  <si>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</si>
  <si>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</si>
  <si>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</si>
  <si>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</si>
  <si>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</si>
  <si>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</si>
  <si>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</si>
  <si>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</si>
  <si>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</si>
  <si>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</si>
  <si>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</si>
  <si>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</si>
  <si>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</si>
  <si>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</si>
  <si>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</si>
  <si>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</si>
  <si>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</si>
  <si>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</si>
  <si>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</si>
  <si>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</si>
  <si>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</si>
  <si>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</si>
  <si>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</si>
  <si>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</si>
  <si>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</si>
  <si>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</si>
  <si>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</si>
  <si>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</si>
  <si>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</si>
  <si>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</si>
  <si>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</si>
  <si>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</si>
  <si>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</si>
  <si>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</si>
  <si>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</si>
  <si>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</si>
  <si>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</si>
  <si>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</si>
  <si>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</si>
  <si>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</si>
  <si>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</si>
  <si>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</si>
  <si>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</si>
  <si>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</si>
  <si>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</si>
  <si>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</si>
  <si>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</si>
  <si>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</si>
  <si>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</si>
  <si>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</si>
  <si>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</si>
  <si>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</si>
  <si>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</si>
  <si>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</si>
  <si>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</si>
  <si>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</si>
  <si>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</si>
  <si>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</si>
  <si>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</si>
  <si>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</si>
  <si>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</si>
  <si>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</si>
  <si>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</si>
  <si>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</si>
  <si>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</si>
  <si>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</si>
  <si>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</si>
  <si>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</si>
  <si>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</si>
  <si>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</si>
  <si>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</si>
  <si>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</si>
  <si>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</si>
  <si>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</si>
  <si>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</si>
  <si>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</si>
  <si>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</si>
  <si>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</si>
  <si>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</si>
  <si>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</si>
  <si>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</si>
  <si>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</si>
  <si>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</si>
  <si>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</si>
  <si>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</si>
  <si>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</si>
  <si>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</si>
  <si>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</si>
  <si>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</si>
  <si>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</si>
  <si>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</si>
  <si>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</si>
  <si>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</si>
  <si>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</si>
  <si>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</si>
  <si>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</si>
  <si>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</si>
  <si>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</si>
  <si>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</si>
  <si>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</si>
  <si>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</si>
  <si>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</si>
  <si>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</si>
  <si>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</si>
  <si>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</si>
  <si>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</si>
  <si>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</si>
  <si>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</si>
  <si>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</si>
  <si>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</si>
  <si>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</si>
  <si>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</si>
  <si>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</si>
  <si>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</si>
  <si>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</si>
  <si>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</si>
  <si>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</si>
  <si>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</si>
  <si>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</si>
  <si>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</si>
  <si>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</si>
  <si>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</si>
  <si>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</si>
  <si>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</si>
  <si>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</si>
  <si>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</si>
  <si>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</si>
  <si>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</si>
  <si>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</si>
  <si>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</si>
  <si>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</si>
  <si>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</si>
  <si>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</si>
  <si>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</si>
  <si>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</si>
  <si>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</si>
  <si>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</si>
  <si>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</si>
  <si>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</si>
  <si>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</si>
  <si>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</si>
  <si>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</si>
  <si>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</si>
  <si>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</si>
  <si>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</si>
  <si>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</si>
  <si>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</si>
  <si>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</si>
  <si>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</si>
  <si>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</si>
  <si>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</si>
  <si>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</si>
  <si>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</si>
  <si>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</si>
  <si>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</si>
  <si>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</si>
  <si>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</si>
  <si>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</si>
  <si>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</si>
  <si>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</si>
  <si>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</si>
  <si>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</si>
  <si>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</si>
  <si>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</si>
  <si>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</si>
  <si>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</si>
  <si>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</si>
  <si>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</si>
  <si>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</si>
  <si>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</si>
  <si>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</si>
  <si>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</si>
  <si>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</si>
  <si>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</si>
  <si>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</si>
  <si>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</si>
  <si>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</si>
  <si>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</si>
  <si>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</si>
  <si>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</si>
  <si>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</si>
  <si>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</si>
  <si>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</si>
  <si>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</si>
  <si>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</si>
  <si>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</si>
  <si>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</si>
  <si>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</si>
  <si>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</si>
  <si>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</si>
  <si>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</si>
  <si>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</si>
  <si>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</si>
  <si>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</si>
  <si>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</si>
  <si>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</si>
  <si>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</si>
  <si>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</si>
  <si>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</si>
  <si>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</si>
  <si>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</si>
  <si>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</si>
  <si>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</si>
  <si>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</si>
  <si>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</si>
  <si>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</si>
  <si>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</si>
  <si>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</si>
  <si>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</si>
  <si>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</si>
  <si>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</si>
  <si>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</si>
  <si>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</si>
  <si>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</si>
  <si>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</si>
  <si>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</si>
  <si>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</si>
  <si>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</si>
  <si>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</si>
  <si>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</si>
  <si>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</si>
  <si>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</si>
  <si>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</si>
  <si>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</si>
  <si>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</si>
  <si>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</si>
  <si>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</si>
  <si>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</si>
  <si>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</si>
  <si>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</si>
  <si>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</si>
  <si>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</si>
  <si>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</si>
  <si>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</si>
  <si>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</si>
  <si>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</si>
  <si>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</si>
  <si>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</si>
  <si>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</si>
  <si>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</si>
  <si>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</si>
  <si>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</si>
  <si>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</si>
  <si>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</si>
  <si>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</si>
  <si>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</si>
  <si>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</si>
  <si>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</si>
  <si>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</si>
  <si>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</si>
  <si>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</si>
  <si>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</si>
  <si>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</si>
  <si>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</si>
  <si>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</si>
  <si>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</si>
  <si>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</si>
  <si>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</si>
  <si>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</si>
  <si>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</si>
  <si>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</si>
  <si>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</si>
  <si>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</si>
  <si>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</si>
  <si>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</si>
  <si>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</si>
  <si>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</si>
  <si>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</si>
  <si>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</si>
  <si>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</si>
  <si>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</si>
  <si>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</si>
  <si>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</si>
  <si>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</si>
  <si>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</si>
  <si>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30 de Junio</t>
  </si>
  <si>
    <t>Municipio Dolores Hidalgo CIN</t>
  </si>
  <si>
    <t>ACT-02</t>
  </si>
  <si>
    <t>Del 1 de Enero al 30 de Junio de 2024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</si>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</sst>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5" fillId="0" borderId="20"/>
    <xf numFmtId="0" fontId="15" fillId="0" borderId="20"/>
    <xf numFmtId="0" fontId="15" fillId="0" borderId="20"/>
    <xf numFmtId="0" fontId="2" fillId="0" borderId="20"/>
    <xf numFmtId="43" fontId="20" fillId="0" borderId="20" applyFont="0" applyFill="0" applyBorder="0" applyAlignment="0" applyProtection="0"/>
    <xf numFmtId="0" fontId="2" fillId="0" borderId="20"/>
    <xf numFmtId="0" fontId="1" fillId="0" borderId="20"/>
    <xf numFmtId="43" fontId="1" fillId="0" borderId="20" applyFont="0" applyFill="0" applyBorder="0" applyAlignment="0" applyProtection="0"/>
    <xf numFmtId="0" fontId="1" fillId="0" borderId="20"/>
    <xf numFmtId="0" fontId="21" fillId="0" borderId="20"/>
    <xf numFmtId="0" fontId="22" fillId="0" borderId="20"/>
    <xf numFmtId="0" fontId="1" fillId="0" borderId="20"/>
    <xf numFmtId="0" fontId="1" fillId="0" borderId="20"/>
    <xf numFmtId="9" fontId="1" fillId="0" borderId="20" applyFont="0" applyFill="0" applyBorder="0" applyAlignment="0" applyProtection="0"/>
    <xf numFmtId="0" fontId="1" fillId="0" borderId="20"/>
    <xf numFmtId="0" fontId="23" fillId="0" borderId="20" applyNumberFormat="0" applyFill="0" applyBorder="0" applyAlignment="0" applyProtection="0"/>
    <xf numFmtId="0" fontId="1" fillId="0" borderId="20"/>
    <xf numFmtId="9" fontId="1" fillId="0" borderId="20" applyFont="0" applyFill="0" applyBorder="0" applyAlignment="0" applyProtection="0"/>
    <xf numFmtId="43" fontId="1" fillId="0" borderId="20" applyFont="0" applyFill="0" applyBorder="0" applyAlignment="0" applyProtection="0"/>
    <xf numFmtId="43" fontId="1" fillId="0" borderId="20" applyFont="0" applyFill="0" applyBorder="0" applyAlignment="0" applyProtection="0"/>
    <xf numFmtId="43" fontId="4" fillId="0" borderId="20" applyFont="0" applyFill="0" applyBorder="0" applyAlignment="0" applyProtection="0"/>
    <xf numFmtId="43" fontId="1" fillId="0" borderId="20" applyFont="0" applyFill="0" applyBorder="0" applyAlignment="0" applyProtection="0"/>
    <xf numFmtId="43" fontId="4" fillId="0" borderId="20" applyFont="0" applyFill="0" applyBorder="0" applyAlignment="0" applyProtection="0"/>
  </cellStyleXfs>
  <cellXfs count="181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6" fillId="0" borderId="15" xfId="0" applyFont="1" applyBorder="1"/>
    <xf numFmtId="0" fontId="7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0" xfId="0" applyFont="1" applyAlignment="1">
      <alignment horizontal="left" vertical="top" wrapText="1"/>
    </xf>
    <xf numFmtId="0" fontId="9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/>
    <xf numFmtId="0" fontId="10" fillId="0" borderId="0" xfId="0" applyFont="1"/>
    <xf numFmtId="0" fontId="12" fillId="5" borderId="5" xfId="0" applyFont="1" applyFill="1" applyBorder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4" fillId="0" borderId="0" xfId="0" applyFont="1" applyAlignment="1">
      <alignment horizontal="center"/>
    </xf>
    <xf numFmtId="4" fontId="10" fillId="6" borderId="5" xfId="0" applyNumberFormat="1" applyFont="1" applyFill="1" applyBorder="1"/>
    <xf numFmtId="0" fontId="12" fillId="7" borderId="5" xfId="0" applyFont="1" applyFill="1" applyBorder="1"/>
    <xf numFmtId="10" fontId="9" fillId="2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10" fontId="11" fillId="4" borderId="5" xfId="0" applyNumberFormat="1" applyFont="1" applyFill="1" applyBorder="1"/>
    <xf numFmtId="10" fontId="10" fillId="0" borderId="0" xfId="0" applyNumberFormat="1" applyFont="1"/>
    <xf numFmtId="0" fontId="12" fillId="5" borderId="5" xfId="0" applyFont="1" applyFill="1" applyBorder="1" applyAlignment="1">
      <alignment horizontal="center"/>
    </xf>
    <xf numFmtId="10" fontId="12" fillId="5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/>
    <xf numFmtId="15" fontId="13" fillId="0" borderId="0" xfId="0" applyNumberFormat="1" applyFont="1"/>
    <xf numFmtId="0" fontId="13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applyFont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29" xfId="0" applyFont="1" applyBorder="1"/>
    <xf numFmtId="0" fontId="10" fillId="0" borderId="3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9" fillId="2" borderId="3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4" fillId="0" borderId="33" xfId="0" applyFont="1" applyBorder="1"/>
    <xf numFmtId="0" fontId="9" fillId="0" borderId="30" xfId="0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49" fontId="4" fillId="0" borderId="29" xfId="0" applyNumberFormat="1" applyFont="1" applyBorder="1"/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4" fontId="16" fillId="0" borderId="20" xfId="1" applyNumberFormat="1" applyFont="1"/>
    <xf numFmtId="4" fontId="16" fillId="0" borderId="0" xfId="0" applyNumberFormat="1" applyFont="1"/>
    <xf numFmtId="4" fontId="17" fillId="0" borderId="20" xfId="2" applyNumberFormat="1" applyFont="1"/>
    <xf numFmtId="4" fontId="18" fillId="0" borderId="20" xfId="2" applyNumberFormat="1" applyFont="1"/>
    <xf numFmtId="4" fontId="16" fillId="0" borderId="20" xfId="3" applyNumberFormat="1" applyFont="1"/>
    <xf numFmtId="4" fontId="19" fillId="0" borderId="20" xfId="3" applyNumberFormat="1" applyFont="1"/>
    <xf numFmtId="4" fontId="16" fillId="0" borderId="40" xfId="6" applyNumberFormat="1" applyFont="1" applyBorder="1" applyAlignment="1">
      <alignment horizontal="right" vertical="center" wrapText="1" indent="1"/>
    </xf>
    <xf numFmtId="4" fontId="16" fillId="0" borderId="41" xfId="6" applyNumberFormat="1" applyFont="1" applyBorder="1" applyAlignment="1">
      <alignment horizontal="right" vertical="center" wrapText="1" indent="1"/>
    </xf>
    <xf numFmtId="4" fontId="16" fillId="0" borderId="42" xfId="6" applyNumberFormat="1" applyFont="1" applyBorder="1" applyAlignment="1">
      <alignment horizontal="right" vertical="center" wrapText="1" indent="1"/>
    </xf>
    <xf numFmtId="4" fontId="16" fillId="0" borderId="43" xfId="6" applyNumberFormat="1" applyFont="1" applyBorder="1" applyAlignment="1">
      <alignment horizontal="right" vertical="center" wrapText="1" indent="1"/>
    </xf>
    <xf numFmtId="0" fontId="0" fillId="0" borderId="0" xfId="0" applyFont="1" applyAlignment="1"/>
    <xf numFmtId="4" fontId="17" fillId="0" borderId="20" xfId="2" applyNumberFormat="1" applyFont="1"/>
    <xf numFmtId="4" fontId="10" fillId="0" borderId="20" xfId="3" applyNumberFormat="1" applyFont="1"/>
    <xf numFmtId="4" fontId="10" fillId="0" borderId="20" xfId="3" applyNumberFormat="1" applyFont="1"/>
    <xf numFmtId="0" fontId="9" fillId="0" borderId="20" xfId="9" applyFont="1" applyAlignment="1">
      <alignment horizontal="center"/>
    </xf>
    <xf numFmtId="0" fontId="9" fillId="0" borderId="20" xfId="9" applyFont="1"/>
    <xf numFmtId="4" fontId="9" fillId="0" borderId="20" xfId="23" applyNumberFormat="1" applyFont="1" applyFill="1"/>
    <xf numFmtId="0" fontId="10" fillId="0" borderId="20" xfId="9" applyFont="1" applyAlignment="1">
      <alignment horizontal="center"/>
    </xf>
    <xf numFmtId="0" fontId="10" fillId="0" borderId="20" xfId="9" applyFont="1"/>
    <xf numFmtId="4" fontId="10" fillId="0" borderId="20" xfId="23" applyNumberFormat="1" applyFont="1" applyFill="1"/>
    <xf numFmtId="0" fontId="10" fillId="0" borderId="20" xfId="9" applyFont="1" applyAlignment="1">
      <alignment horizontal="center"/>
    </xf>
    <xf numFmtId="4" fontId="10" fillId="0" borderId="20" xfId="9" applyNumberFormat="1" applyFont="1"/>
    <xf numFmtId="0" fontId="9" fillId="0" borderId="20" xfId="9" applyFont="1" applyAlignment="1">
      <alignment horizontal="center"/>
    </xf>
    <xf numFmtId="0" fontId="3" fillId="0" borderId="20" xfId="9" applyFont="1"/>
    <xf numFmtId="4" fontId="9" fillId="0" borderId="20" xfId="9" applyNumberFormat="1" applyFont="1"/>
    <xf numFmtId="0" fontId="4" fillId="0" borderId="20" xfId="9" applyFont="1"/>
    <xf numFmtId="4" fontId="10" fillId="0" borderId="20" xfId="3" applyNumberFormat="1" applyFont="1"/>
    <xf numFmtId="4" fontId="9" fillId="0" borderId="20" xfId="3" applyNumberFormat="1" applyFont="1"/>
    <xf numFmtId="0" fontId="9" fillId="0" borderId="20" xfId="9" applyFont="1" applyAlignment="1">
      <alignment horizontal="center"/>
    </xf>
    <xf numFmtId="0" fontId="9" fillId="0" borderId="20" xfId="9" applyFont="1"/>
    <xf numFmtId="4" fontId="9" fillId="0" borderId="20" xfId="23" applyNumberFormat="1" applyFont="1" applyFill="1"/>
    <xf numFmtId="0" fontId="10" fillId="0" borderId="20" xfId="9" applyFont="1" applyAlignment="1">
      <alignment horizontal="center"/>
    </xf>
    <xf numFmtId="0" fontId="10" fillId="0" borderId="20" xfId="9" applyFont="1"/>
    <xf numFmtId="0" fontId="18" fillId="0" borderId="20" xfId="9" applyFont="1"/>
    <xf numFmtId="4" fontId="9" fillId="0" borderId="20" xfId="8" applyNumberFormat="1" applyFont="1" applyFill="1"/>
    <xf numFmtId="0" fontId="17" fillId="0" borderId="20" xfId="9" applyFont="1"/>
    <xf numFmtId="4" fontId="10" fillId="0" borderId="20" xfId="8" applyNumberFormat="1" applyFont="1" applyFill="1"/>
    <xf numFmtId="0" fontId="9" fillId="0" borderId="20" xfId="9" applyFont="1" applyAlignment="1">
      <alignment horizontal="left" indent="1"/>
    </xf>
    <xf numFmtId="4" fontId="9" fillId="0" borderId="20" xfId="3" applyNumberFormat="1" applyFont="1"/>
    <xf numFmtId="4" fontId="9" fillId="0" borderId="20" xfId="23" applyNumberFormat="1" applyFont="1" applyFill="1"/>
    <xf numFmtId="4" fontId="10" fillId="0" borderId="20" xfId="3" applyNumberFormat="1" applyFont="1"/>
    <xf numFmtId="4" fontId="9" fillId="0" borderId="20" xfId="3" applyNumberFormat="1" applyFont="1"/>
    <xf numFmtId="4" fontId="4" fillId="0" borderId="20" xfId="9" applyNumberFormat="1" applyFont="1" applyAlignment="1" applyProtection="1">
      <alignment vertical="top"/>
      <protection locked="0"/>
    </xf>
    <xf numFmtId="4" fontId="9" fillId="0" borderId="20" xfId="8" applyNumberFormat="1" applyFont="1" applyFill="1"/>
    <xf numFmtId="4" fontId="10" fillId="0" borderId="20" xfId="8" applyNumberFormat="1" applyFont="1" applyFill="1"/>
    <xf numFmtId="4" fontId="9" fillId="0" borderId="20" xfId="9" applyNumberFormat="1" applyFont="1"/>
    <xf numFmtId="4" fontId="4" fillId="0" borderId="20" xfId="9" applyNumberFormat="1" applyFont="1"/>
    <xf numFmtId="4" fontId="3" fillId="0" borderId="20" xfId="9" applyNumberFormat="1" applyFont="1"/>
    <xf numFmtId="4" fontId="10" fillId="0" borderId="20" xfId="9" applyNumberFormat="1" applyFont="1"/>
    <xf numFmtId="4" fontId="9" fillId="0" borderId="20" xfId="3" applyNumberFormat="1" applyFont="1"/>
    <xf numFmtId="4" fontId="10" fillId="0" borderId="44" xfId="17" applyNumberFormat="1" applyFont="1" applyBorder="1" applyAlignment="1">
      <alignment horizontal="right" vertical="center" wrapText="1" indent="1"/>
    </xf>
    <xf numFmtId="4" fontId="10" fillId="0" borderId="45" xfId="17" applyNumberFormat="1" applyFont="1" applyBorder="1" applyAlignment="1">
      <alignment horizontal="right" vertical="center" indent="1"/>
    </xf>
    <xf numFmtId="4" fontId="9" fillId="0" borderId="44" xfId="17" applyNumberFormat="1" applyFont="1" applyBorder="1" applyAlignment="1">
      <alignment horizontal="right" vertical="center"/>
    </xf>
    <xf numFmtId="4" fontId="10" fillId="0" borderId="39" xfId="17" applyNumberFormat="1" applyFont="1" applyBorder="1" applyAlignment="1">
      <alignment horizontal="right" vertical="center" wrapText="1" indent="1"/>
    </xf>
    <xf numFmtId="4" fontId="9" fillId="9" borderId="39" xfId="17" applyNumberFormat="1" applyFont="1" applyFill="1" applyBorder="1" applyAlignment="1">
      <alignment horizontal="right" vertical="center" wrapText="1" indent="1"/>
    </xf>
    <xf numFmtId="4" fontId="9" fillId="0" borderId="39" xfId="17" applyNumberFormat="1" applyFont="1" applyBorder="1" applyAlignment="1">
      <alignment horizontal="right" vertical="center" wrapText="1" indent="1"/>
    </xf>
    <xf numFmtId="4" fontId="10" fillId="0" borderId="39" xfId="17" applyNumberFormat="1" applyFont="1" applyBorder="1" applyAlignment="1">
      <alignment horizontal="right" vertical="center" indent="1"/>
    </xf>
    <xf numFmtId="4" fontId="9" fillId="0" borderId="44" xfId="17" applyNumberFormat="1" applyFont="1" applyBorder="1" applyAlignment="1">
      <alignment horizontal="right" vertical="center"/>
    </xf>
    <xf numFmtId="4" fontId="10" fillId="0" borderId="44" xfId="17" applyNumberFormat="1" applyFont="1" applyBorder="1" applyAlignment="1">
      <alignment horizontal="right" vertical="center"/>
    </xf>
    <xf numFmtId="4" fontId="17" fillId="0" borderId="44" xfId="17" applyNumberFormat="1" applyFont="1" applyBorder="1" applyAlignment="1">
      <alignment horizontal="right" vertical="center"/>
    </xf>
    <xf numFmtId="4" fontId="9" fillId="9" borderId="39" xfId="17" applyNumberFormat="1" applyFont="1" applyFill="1" applyBorder="1" applyAlignment="1">
      <alignment horizontal="right" vertical="center" wrapText="1" indent="1"/>
    </xf>
    <xf numFmtId="4" fontId="9" fillId="0" borderId="39" xfId="17" applyNumberFormat="1" applyFont="1" applyBorder="1" applyAlignment="1">
      <alignment horizontal="right" vertical="center" wrapText="1" indent="1"/>
    </xf>
    <xf numFmtId="4" fontId="9" fillId="9" borderId="39" xfId="17" applyNumberFormat="1" applyFont="1" applyFill="1" applyBorder="1" applyAlignment="1">
      <alignment horizontal="right" vertical="center"/>
    </xf>
    <xf numFmtId="4" fontId="17" fillId="0" borderId="39" xfId="17" applyNumberFormat="1" applyFont="1" applyBorder="1" applyAlignment="1">
      <alignment horizontal="right" vertical="center" wrapText="1" indent="1"/>
    </xf>
    <xf numFmtId="4" fontId="18" fillId="0" borderId="39" xfId="17" applyNumberFormat="1" applyFont="1" applyBorder="1" applyAlignment="1">
      <alignment horizontal="right" vertical="center" wrapText="1" indent="1"/>
    </xf>
    <xf numFmtId="4" fontId="17" fillId="0" borderId="39" xfId="17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9" fillId="2" borderId="18" xfId="0" applyFont="1" applyFill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  <xf numFmtId="0" fontId="3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0" fontId="3" fillId="2" borderId="26" xfId="0" applyFont="1" applyFill="1" applyBorder="1" applyAlignment="1">
      <alignment horizontal="center" vertical="center"/>
    </xf>
    <xf numFmtId="0" fontId="8" fillId="0" borderId="27" xfId="0" applyFont="1" applyBorder="1"/>
    <xf numFmtId="0" fontId="8" fillId="0" borderId="28" xfId="0" applyFont="1" applyBorder="1"/>
    <xf numFmtId="0" fontId="3" fillId="2" borderId="29" xfId="0" applyFont="1" applyFill="1" applyBorder="1" applyAlignment="1">
      <alignment horizontal="center" vertical="center"/>
    </xf>
    <xf numFmtId="0" fontId="8" fillId="0" borderId="30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8" fillId="0" borderId="35" xfId="0" applyFont="1" applyBorder="1"/>
  </cellXfs>
  <cellStyles count="24">
    <cellStyle name="Hipervínculo 2" xfId="16"/>
    <cellStyle name="Millares 2" xfId="8"/>
    <cellStyle name="Millares 2 2" xfId="19"/>
    <cellStyle name="Millares 2 3" xfId="20"/>
    <cellStyle name="Millares 3" xfId="5"/>
    <cellStyle name="Millares 3 2" xfId="23"/>
    <cellStyle name="Millares 4" xfId="21"/>
    <cellStyle name="Millares 5" xfId="22"/>
    <cellStyle name="Normal" xfId="0" builtinId="0"/>
    <cellStyle name="Normal 2" xfId="4"/>
    <cellStyle name="Normal 2 2" xfId="10"/>
    <cellStyle name="Normal 2 3" xfId="3"/>
    <cellStyle name="Normal 2 4" xfId="9"/>
    <cellStyle name="Normal 3" xfId="1"/>
    <cellStyle name="Normal 3 2" xfId="15"/>
    <cellStyle name="Normal 3 2 2" xfId="6"/>
    <cellStyle name="Normal 3 2 2 2" xfId="17"/>
    <cellStyle name="Normal 3 3" xfId="2"/>
    <cellStyle name="Normal 4" xfId="11"/>
    <cellStyle name="Normal 5" xfId="12"/>
    <cellStyle name="Normal 56" xfId="13"/>
    <cellStyle name="Normal 6" xfId="7"/>
    <cellStyle name="Porcentaje 2" xfId="14"/>
    <cellStyle name="Porcentaj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26" ht="11.25" customHeight="1" x14ac:dyDescent="0.25">
      <c r="A1" s="1"/>
      <c r="B1" s="1" t="s">
        <v>585</v>
      </c>
      <c r="C1" s="2" t="s">
        <v>0</v>
      </c>
      <c r="D1" s="3">
        <v>2024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 x14ac:dyDescent="0.25">
      <c r="A2" s="5"/>
      <c r="B2" s="5" t="s">
        <v>1</v>
      </c>
      <c r="C2" s="6" t="s">
        <v>2</v>
      </c>
      <c r="D2" s="7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5">
      <c r="A3" s="5"/>
      <c r="B3" s="5" t="s">
        <v>584</v>
      </c>
      <c r="C3" s="6" t="s">
        <v>4</v>
      </c>
      <c r="D3" s="8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5">
      <c r="A4" s="9"/>
      <c r="B4" s="9" t="s">
        <v>5</v>
      </c>
      <c r="C4" s="10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5">
      <c r="A5" s="12" t="s">
        <v>6</v>
      </c>
      <c r="B5" s="13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14"/>
      <c r="B6" s="1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.75" customHeight="1" x14ac:dyDescent="0.25">
      <c r="A7" s="16"/>
      <c r="B7" s="17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16"/>
      <c r="B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16"/>
      <c r="B9" s="18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19" t="s">
        <v>10</v>
      </c>
      <c r="B10" s="20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19" t="s">
        <v>586</v>
      </c>
      <c r="B11" s="20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19" t="s">
        <v>13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19" t="s">
        <v>15</v>
      </c>
      <c r="B13" s="20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19" t="s">
        <v>17</v>
      </c>
      <c r="B14" s="20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19" t="s">
        <v>19</v>
      </c>
      <c r="B15" s="20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19" t="s">
        <v>21</v>
      </c>
      <c r="B16" s="20" t="s">
        <v>22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19" t="s">
        <v>23</v>
      </c>
      <c r="B17" s="20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19" t="s">
        <v>25</v>
      </c>
      <c r="B18" s="20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19" t="s">
        <v>27</v>
      </c>
      <c r="B19" s="20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19" t="s">
        <v>29</v>
      </c>
      <c r="B20" s="20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19" t="s">
        <v>31</v>
      </c>
      <c r="B21" s="20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19" t="s">
        <v>33</v>
      </c>
      <c r="B22" s="20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19" t="s">
        <v>35</v>
      </c>
      <c r="B23" s="20" t="s">
        <v>36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19" t="s">
        <v>37</v>
      </c>
      <c r="B24" s="20" t="s">
        <v>38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19" t="s">
        <v>39</v>
      </c>
      <c r="B25" s="20" t="s">
        <v>40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19" t="s">
        <v>41</v>
      </c>
      <c r="B26" s="20" t="s">
        <v>42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19" t="s">
        <v>43</v>
      </c>
      <c r="B27" s="20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19" t="s">
        <v>45</v>
      </c>
      <c r="B28" s="20" t="s">
        <v>46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19" t="s">
        <v>47</v>
      </c>
      <c r="B29" s="20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19" t="s">
        <v>49</v>
      </c>
      <c r="B30" s="20" t="s">
        <v>50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19" t="s">
        <v>51</v>
      </c>
      <c r="B31" s="20" t="s">
        <v>52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19" t="s">
        <v>53</v>
      </c>
      <c r="B32" s="20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19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16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19" t="s">
        <v>55</v>
      </c>
      <c r="B35" s="21" t="s">
        <v>56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19" t="s">
        <v>57</v>
      </c>
      <c r="B36" s="21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16"/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16"/>
      <c r="B38" s="17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16" t="s">
        <v>60</v>
      </c>
      <c r="B39" s="2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16"/>
      <c r="B40" s="21" t="s">
        <v>62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16"/>
      <c r="B41" s="22" t="s">
        <v>63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16"/>
      <c r="B42" s="22" t="s">
        <v>64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23"/>
      <c r="B43" s="2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2.25" customHeight="1" x14ac:dyDescent="0.25">
      <c r="A45" s="161" t="s">
        <v>65</v>
      </c>
      <c r="B45" s="162"/>
      <c r="C45" s="25"/>
      <c r="D45" s="2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13" sqref="D21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26" ht="11.25" customHeight="1" x14ac:dyDescent="0.25">
      <c r="A1" s="163" t="str">
        <f>'Notas a los Edos Financieros'!B1</f>
        <v>Municipio Dolores Hidalgo CIN</v>
      </c>
      <c r="B1" s="164"/>
      <c r="C1" s="165"/>
      <c r="D1" s="38" t="s">
        <v>0</v>
      </c>
      <c r="E1" s="27">
        <f>'Notas a los Edos Financieros'!D1</f>
        <v>2024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1.25" customHeight="1" x14ac:dyDescent="0.25">
      <c r="A2" s="163" t="s">
        <v>229</v>
      </c>
      <c r="B2" s="164"/>
      <c r="C2" s="165"/>
      <c r="D2" s="38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63" t="s">
        <v>587</v>
      </c>
      <c r="B3" s="164"/>
      <c r="C3" s="165"/>
      <c r="D3" s="38" t="s">
        <v>4</v>
      </c>
      <c r="E3" s="27">
        <f>'Notas a los Edos Financieros'!D3</f>
        <v>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63" t="s">
        <v>5</v>
      </c>
      <c r="B4" s="164"/>
      <c r="C4" s="165"/>
      <c r="D4" s="40"/>
      <c r="E4" s="4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41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4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230</v>
      </c>
      <c r="B7" s="30"/>
      <c r="C7" s="30"/>
      <c r="D7" s="41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3" t="s">
        <v>71</v>
      </c>
      <c r="D8" s="44" t="s">
        <v>231</v>
      </c>
      <c r="E8" s="43" t="s">
        <v>232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45">
        <v>4000</v>
      </c>
      <c r="B9" s="46" t="s">
        <v>11</v>
      </c>
      <c r="C9" s="98">
        <f>SUM(C10+C57+C69)</f>
        <v>559751286.5</v>
      </c>
      <c r="D9" s="4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45">
        <v>4100</v>
      </c>
      <c r="B10" s="46" t="s">
        <v>233</v>
      </c>
      <c r="C10" s="98">
        <f>SUM(C11+C21+C27+C30+C36+C39+C48)</f>
        <v>81750154.319999993</v>
      </c>
      <c r="D10" s="47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25" customHeight="1" x14ac:dyDescent="0.25">
      <c r="A11" s="45">
        <v>4110</v>
      </c>
      <c r="B11" s="46" t="s">
        <v>234</v>
      </c>
      <c r="C11" s="98">
        <f>SUM(C12:C20)</f>
        <v>46197546.129999995</v>
      </c>
      <c r="D11" s="47" t="str">
        <f>IFERROR(C11/$C$12,"")</f>
        <v/>
      </c>
      <c r="E11" s="31"/>
      <c r="F11" s="4"/>
      <c r="G11" s="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48">
        <v>4111</v>
      </c>
      <c r="B12" s="4" t="s">
        <v>235</v>
      </c>
      <c r="C12" s="97">
        <v>0</v>
      </c>
      <c r="D12" s="47" t="str">
        <f t="shared" ref="D12:D20" si="0">IFERROR(C12/$C$12,"")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48">
        <v>4112</v>
      </c>
      <c r="B13" s="4" t="s">
        <v>236</v>
      </c>
      <c r="C13" s="97">
        <v>44280816.82</v>
      </c>
      <c r="D13" s="47" t="str">
        <f t="shared" si="0"/>
        <v/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48">
        <v>4113</v>
      </c>
      <c r="B14" s="4" t="s">
        <v>237</v>
      </c>
      <c r="C14" s="97">
        <v>121197.66</v>
      </c>
      <c r="D14" s="47" t="str">
        <f t="shared" si="0"/>
        <v/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48">
        <v>4114</v>
      </c>
      <c r="B15" s="4" t="s">
        <v>238</v>
      </c>
      <c r="C15" s="97">
        <v>0</v>
      </c>
      <c r="D15" s="47" t="str">
        <f t="shared" si="0"/>
        <v/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48">
        <v>4115</v>
      </c>
      <c r="B16" s="4" t="s">
        <v>239</v>
      </c>
      <c r="C16" s="97">
        <v>0</v>
      </c>
      <c r="D16" s="47" t="str">
        <f t="shared" si="0"/>
        <v/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48">
        <v>4116</v>
      </c>
      <c r="B17" s="4" t="s">
        <v>240</v>
      </c>
      <c r="C17" s="97">
        <v>0</v>
      </c>
      <c r="D17" s="47" t="str">
        <f t="shared" si="0"/>
        <v/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48">
        <v>4117</v>
      </c>
      <c r="B18" s="4" t="s">
        <v>241</v>
      </c>
      <c r="C18" s="97">
        <v>1795531.65</v>
      </c>
      <c r="D18" s="47" t="str">
        <f t="shared" si="0"/>
        <v/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48">
        <v>4118</v>
      </c>
      <c r="B19" s="50" t="s">
        <v>242</v>
      </c>
      <c r="C19" s="97">
        <v>0</v>
      </c>
      <c r="D19" s="47" t="str">
        <f t="shared" si="0"/>
        <v/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48">
        <v>4119</v>
      </c>
      <c r="B20" s="4" t="s">
        <v>243</v>
      </c>
      <c r="C20" s="97">
        <v>0</v>
      </c>
      <c r="D20" s="47" t="str">
        <f t="shared" si="0"/>
        <v/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45">
        <v>4120</v>
      </c>
      <c r="B21" s="46" t="s">
        <v>244</v>
      </c>
      <c r="C21" s="98">
        <f>SUM(C22:C26)</f>
        <v>0</v>
      </c>
      <c r="D21" s="47" t="str">
        <f t="shared" ref="D21:D26" si="1">IFERROR(C21/$C$21,"")</f>
        <v/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48">
        <v>4121</v>
      </c>
      <c r="B22" s="4" t="s">
        <v>245</v>
      </c>
      <c r="C22" s="97">
        <v>0</v>
      </c>
      <c r="D22" s="47" t="str">
        <f t="shared" si="1"/>
        <v/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48">
        <v>4122</v>
      </c>
      <c r="B23" s="4" t="s">
        <v>246</v>
      </c>
      <c r="C23" s="97">
        <v>0</v>
      </c>
      <c r="D23" s="47" t="str">
        <f t="shared" si="1"/>
        <v/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48">
        <v>4123</v>
      </c>
      <c r="B24" s="4" t="s">
        <v>247</v>
      </c>
      <c r="C24" s="97">
        <v>0</v>
      </c>
      <c r="D24" s="47" t="str">
        <f t="shared" si="1"/>
        <v/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48">
        <v>4124</v>
      </c>
      <c r="B25" s="4" t="s">
        <v>248</v>
      </c>
      <c r="C25" s="97">
        <v>0</v>
      </c>
      <c r="D25" s="47" t="str">
        <f t="shared" si="1"/>
        <v/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48">
        <v>4129</v>
      </c>
      <c r="B26" s="4" t="s">
        <v>249</v>
      </c>
      <c r="C26" s="97">
        <v>0</v>
      </c>
      <c r="D26" s="47" t="str">
        <f t="shared" si="1"/>
        <v/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45">
        <v>4130</v>
      </c>
      <c r="B27" s="46" t="s">
        <v>250</v>
      </c>
      <c r="C27" s="98">
        <f>SUM(C28:C29)</f>
        <v>1737331.38</v>
      </c>
      <c r="D27" s="47">
        <f t="shared" ref="D27:D29" si="2">IFERROR(C27/$C$27,"")</f>
        <v>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48">
        <v>4131</v>
      </c>
      <c r="B28" s="4" t="s">
        <v>251</v>
      </c>
      <c r="C28" s="97">
        <v>1737331.38</v>
      </c>
      <c r="D28" s="47">
        <f t="shared" si="2"/>
        <v>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48">
        <v>4132</v>
      </c>
      <c r="B29" s="50" t="s">
        <v>252</v>
      </c>
      <c r="C29" s="49">
        <v>0</v>
      </c>
      <c r="D29" s="47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45">
        <v>4140</v>
      </c>
      <c r="B30" s="46" t="s">
        <v>253</v>
      </c>
      <c r="C30" s="98">
        <f>SUM(C31:C35)</f>
        <v>12431895.289999999</v>
      </c>
      <c r="D30" s="47">
        <f t="shared" ref="D30:D35" si="3">IFERROR(C30/$C$30,"")</f>
        <v>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48">
        <v>4141</v>
      </c>
      <c r="B31" s="4" t="s">
        <v>254</v>
      </c>
      <c r="C31" s="97">
        <v>3353189.96</v>
      </c>
      <c r="D31" s="47">
        <f t="shared" si="3"/>
        <v>0.2697247589188792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48">
        <v>4143</v>
      </c>
      <c r="B32" s="4" t="s">
        <v>255</v>
      </c>
      <c r="C32" s="97">
        <v>9078705.3300000001</v>
      </c>
      <c r="D32" s="47">
        <f t="shared" si="3"/>
        <v>0.73027524108112085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48">
        <v>4144</v>
      </c>
      <c r="B33" s="4" t="s">
        <v>256</v>
      </c>
      <c r="C33" s="49">
        <v>0</v>
      </c>
      <c r="D33" s="47">
        <f t="shared" si="3"/>
        <v>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48">
        <v>4145</v>
      </c>
      <c r="B34" s="50" t="s">
        <v>257</v>
      </c>
      <c r="C34" s="49">
        <v>0</v>
      </c>
      <c r="D34" s="47">
        <f t="shared" si="3"/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48">
        <v>4149</v>
      </c>
      <c r="B35" s="4" t="s">
        <v>258</v>
      </c>
      <c r="C35" s="49">
        <v>0</v>
      </c>
      <c r="D35" s="47">
        <f t="shared" si="3"/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45">
        <v>4150</v>
      </c>
      <c r="B36" s="46" t="s">
        <v>259</v>
      </c>
      <c r="C36" s="98">
        <f>SUM(C37:C38)</f>
        <v>19233686.41</v>
      </c>
      <c r="D36" s="47">
        <f t="shared" ref="D36:D38" si="4">IFERROR(C36/$C$36,"")</f>
        <v>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48">
        <v>4151</v>
      </c>
      <c r="B37" s="4" t="s">
        <v>259</v>
      </c>
      <c r="C37" s="97">
        <v>19233686.41</v>
      </c>
      <c r="D37" s="47">
        <f t="shared" si="4"/>
        <v>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48">
        <v>4154</v>
      </c>
      <c r="B38" s="50" t="s">
        <v>260</v>
      </c>
      <c r="C38" s="49">
        <v>0</v>
      </c>
      <c r="D38" s="47">
        <f t="shared" si="4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45">
        <v>4160</v>
      </c>
      <c r="B39" s="46" t="s">
        <v>261</v>
      </c>
      <c r="C39" s="98">
        <f>SUM(C40:C47)</f>
        <v>2149695.11</v>
      </c>
      <c r="D39" s="47">
        <f t="shared" ref="D39:D47" si="5">IFERROR(C39/$C$39,"")</f>
        <v>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48">
        <v>4161</v>
      </c>
      <c r="B40" s="4" t="s">
        <v>262</v>
      </c>
      <c r="C40" s="97">
        <v>0</v>
      </c>
      <c r="D40" s="47">
        <f t="shared" si="5"/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48">
        <v>4162</v>
      </c>
      <c r="B41" s="4" t="s">
        <v>263</v>
      </c>
      <c r="C41" s="97">
        <v>1298427.4099999999</v>
      </c>
      <c r="D41" s="47">
        <f t="shared" si="5"/>
        <v>0.60400537916281527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48">
        <v>4163</v>
      </c>
      <c r="B42" s="4" t="s">
        <v>264</v>
      </c>
      <c r="C42" s="97">
        <v>86085.48</v>
      </c>
      <c r="D42" s="47">
        <f t="shared" si="5"/>
        <v>4.0045436955010796E-2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48">
        <v>4164</v>
      </c>
      <c r="B43" s="4" t="s">
        <v>265</v>
      </c>
      <c r="C43" s="49">
        <v>0</v>
      </c>
      <c r="D43" s="47">
        <f t="shared" si="5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48">
        <v>4165</v>
      </c>
      <c r="B44" s="4" t="s">
        <v>266</v>
      </c>
      <c r="C44" s="49">
        <v>0</v>
      </c>
      <c r="D44" s="47">
        <f t="shared" si="5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48">
        <v>4166</v>
      </c>
      <c r="B45" s="50" t="s">
        <v>267</v>
      </c>
      <c r="C45" s="49">
        <v>0</v>
      </c>
      <c r="D45" s="47">
        <f t="shared" si="5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48">
        <v>4168</v>
      </c>
      <c r="B46" s="4" t="s">
        <v>268</v>
      </c>
      <c r="C46" s="49">
        <v>0</v>
      </c>
      <c r="D46" s="47">
        <f t="shared" si="5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48">
        <v>4169</v>
      </c>
      <c r="B47" s="4" t="s">
        <v>269</v>
      </c>
      <c r="C47" s="106">
        <v>765182.22</v>
      </c>
      <c r="D47" s="47">
        <f t="shared" si="5"/>
        <v>0.35594918388217389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45">
        <v>4170</v>
      </c>
      <c r="B48" s="46" t="s">
        <v>270</v>
      </c>
      <c r="C48" s="98">
        <f>SUM(C49:C56)</f>
        <v>0</v>
      </c>
      <c r="D48" s="47" t="str">
        <f t="shared" ref="D48:D56" si="6">IFERROR(C48/$C$48,"")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48">
        <v>4171</v>
      </c>
      <c r="B49" s="4" t="s">
        <v>271</v>
      </c>
      <c r="C49" s="97">
        <v>0</v>
      </c>
      <c r="D49" s="47" t="str">
        <f t="shared" si="6"/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48">
        <v>4172</v>
      </c>
      <c r="B50" s="4" t="s">
        <v>272</v>
      </c>
      <c r="C50" s="97">
        <v>0</v>
      </c>
      <c r="D50" s="47" t="str">
        <f t="shared" si="6"/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48">
        <v>4173</v>
      </c>
      <c r="B51" s="50" t="s">
        <v>273</v>
      </c>
      <c r="C51" s="97">
        <v>0</v>
      </c>
      <c r="D51" s="47" t="str">
        <f t="shared" si="6"/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48">
        <v>4174</v>
      </c>
      <c r="B52" s="50" t="s">
        <v>274</v>
      </c>
      <c r="C52" s="97">
        <v>0</v>
      </c>
      <c r="D52" s="47" t="str">
        <f t="shared" si="6"/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48">
        <v>4175</v>
      </c>
      <c r="B53" s="50" t="s">
        <v>275</v>
      </c>
      <c r="C53" s="97">
        <v>0</v>
      </c>
      <c r="D53" s="47" t="str">
        <f t="shared" si="6"/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48">
        <v>4176</v>
      </c>
      <c r="B54" s="50" t="s">
        <v>276</v>
      </c>
      <c r="C54" s="97">
        <v>0</v>
      </c>
      <c r="D54" s="47" t="str">
        <f t="shared" si="6"/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48">
        <v>4177</v>
      </c>
      <c r="B55" s="50" t="s">
        <v>277</v>
      </c>
      <c r="C55" s="97">
        <v>0</v>
      </c>
      <c r="D55" s="47" t="str">
        <f t="shared" si="6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48">
        <v>4178</v>
      </c>
      <c r="B56" s="50" t="s">
        <v>278</v>
      </c>
      <c r="C56" s="97">
        <v>0</v>
      </c>
      <c r="D56" s="47" t="str">
        <f t="shared" si="6"/>
        <v/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25">
      <c r="A57" s="45">
        <v>4200</v>
      </c>
      <c r="B57" s="51" t="s">
        <v>279</v>
      </c>
      <c r="C57" s="98">
        <f>+C58+C64</f>
        <v>478001132.18000001</v>
      </c>
      <c r="D57" s="47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3.5" customHeight="1" x14ac:dyDescent="0.25">
      <c r="A58" s="45">
        <v>4210</v>
      </c>
      <c r="B58" s="51" t="s">
        <v>280</v>
      </c>
      <c r="C58" s="98">
        <f>SUM(C59:C63)</f>
        <v>306049168.61000001</v>
      </c>
      <c r="D58" s="47">
        <f t="shared" ref="D58:D63" si="7">IFERROR(C58/$C$58,"")</f>
        <v>1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48">
        <v>4211</v>
      </c>
      <c r="B59" s="4" t="s">
        <v>281</v>
      </c>
      <c r="C59" s="97">
        <v>139021251.30000001</v>
      </c>
      <c r="D59" s="47">
        <f t="shared" si="7"/>
        <v>0.45424482586049919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48">
        <v>4212</v>
      </c>
      <c r="B60" s="4" t="s">
        <v>282</v>
      </c>
      <c r="C60" s="97">
        <v>164737200</v>
      </c>
      <c r="D60" s="47">
        <f t="shared" si="7"/>
        <v>0.53827037252934162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48">
        <v>4213</v>
      </c>
      <c r="B61" s="4" t="s">
        <v>283</v>
      </c>
      <c r="C61" s="97">
        <v>0</v>
      </c>
      <c r="D61" s="47">
        <f t="shared" si="7"/>
        <v>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48">
        <v>4214</v>
      </c>
      <c r="B62" s="4" t="s">
        <v>284</v>
      </c>
      <c r="C62" s="97">
        <v>2290717.31</v>
      </c>
      <c r="D62" s="47">
        <f t="shared" si="7"/>
        <v>7.4848016101591594E-3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48">
        <v>4215</v>
      </c>
      <c r="B63" s="4" t="s">
        <v>285</v>
      </c>
      <c r="C63" s="97">
        <v>0</v>
      </c>
      <c r="D63" s="47">
        <f t="shared" si="7"/>
        <v>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45">
        <v>4220</v>
      </c>
      <c r="B64" s="46" t="s">
        <v>286</v>
      </c>
      <c r="C64" s="98">
        <f>SUM(C65:C68)</f>
        <v>171951963.56999999</v>
      </c>
      <c r="D64" s="47">
        <f t="shared" ref="D64:D68" si="8">IFERROR(C64/$C$64,"")</f>
        <v>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48">
        <v>4221</v>
      </c>
      <c r="B65" s="4" t="s">
        <v>287</v>
      </c>
      <c r="C65" s="97">
        <v>171951963.56999999</v>
      </c>
      <c r="D65" s="47">
        <f t="shared" si="8"/>
        <v>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48">
        <v>4223</v>
      </c>
      <c r="B66" s="4" t="s">
        <v>288</v>
      </c>
      <c r="C66" s="49">
        <v>0</v>
      </c>
      <c r="D66" s="47">
        <f t="shared" si="8"/>
        <v>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48">
        <v>4225</v>
      </c>
      <c r="B67" s="4" t="s">
        <v>289</v>
      </c>
      <c r="C67" s="49">
        <v>0</v>
      </c>
      <c r="D67" s="47">
        <f t="shared" si="8"/>
        <v>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48">
        <v>4227</v>
      </c>
      <c r="B68" s="4" t="s">
        <v>290</v>
      </c>
      <c r="C68" s="49">
        <v>0</v>
      </c>
      <c r="D68" s="47">
        <f t="shared" si="8"/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52">
        <v>4300</v>
      </c>
      <c r="B69" s="46" t="s">
        <v>291</v>
      </c>
      <c r="C69" s="98">
        <f>C70+C73+C79+C81+C83</f>
        <v>0</v>
      </c>
      <c r="D69" s="47"/>
      <c r="E69" s="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52">
        <v>4310</v>
      </c>
      <c r="B70" s="46" t="s">
        <v>292</v>
      </c>
      <c r="C70" s="98">
        <f>SUM(C71:C72)</f>
        <v>0</v>
      </c>
      <c r="D70" s="47" t="str">
        <f t="shared" ref="D70:D72" si="9">IFERROR(C70/$C$70,"")</f>
        <v/>
      </c>
      <c r="E70" s="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5">
        <v>4311</v>
      </c>
      <c r="B71" s="4" t="s">
        <v>293</v>
      </c>
      <c r="C71" s="97">
        <v>0</v>
      </c>
      <c r="D71" s="47" t="str">
        <f t="shared" si="9"/>
        <v/>
      </c>
      <c r="E71" s="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5">
        <v>4319</v>
      </c>
      <c r="B72" s="4" t="s">
        <v>294</v>
      </c>
      <c r="C72" s="97">
        <v>0</v>
      </c>
      <c r="D72" s="47" t="str">
        <f t="shared" si="9"/>
        <v/>
      </c>
      <c r="E72" s="4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52">
        <v>4320</v>
      </c>
      <c r="B73" s="46" t="s">
        <v>295</v>
      </c>
      <c r="C73" s="98">
        <f>SUM(C74:C78)</f>
        <v>0</v>
      </c>
      <c r="D73" s="47" t="str">
        <f t="shared" ref="D73:D78" si="10">IFERROR(C73/$C$73,"")</f>
        <v/>
      </c>
      <c r="E73" s="4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5">
        <v>4321</v>
      </c>
      <c r="B74" s="4" t="s">
        <v>296</v>
      </c>
      <c r="C74" s="97">
        <v>0</v>
      </c>
      <c r="D74" s="47" t="str">
        <f t="shared" si="10"/>
        <v/>
      </c>
      <c r="E74" s="4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5">
        <v>4322</v>
      </c>
      <c r="B75" s="4" t="s">
        <v>297</v>
      </c>
      <c r="C75" s="97">
        <v>0</v>
      </c>
      <c r="D75" s="47" t="str">
        <f t="shared" si="10"/>
        <v/>
      </c>
      <c r="E75" s="4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5">
        <v>4323</v>
      </c>
      <c r="B76" s="4" t="s">
        <v>298</v>
      </c>
      <c r="C76" s="97">
        <v>0</v>
      </c>
      <c r="D76" s="47" t="str">
        <f t="shared" si="10"/>
        <v/>
      </c>
      <c r="E76" s="4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5">
        <v>4324</v>
      </c>
      <c r="B77" s="4" t="s">
        <v>299</v>
      </c>
      <c r="C77" s="97">
        <v>0</v>
      </c>
      <c r="D77" s="47" t="str">
        <f t="shared" si="10"/>
        <v/>
      </c>
      <c r="E77" s="4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5">
        <v>4325</v>
      </c>
      <c r="B78" s="4" t="s">
        <v>300</v>
      </c>
      <c r="C78" s="97">
        <v>0</v>
      </c>
      <c r="D78" s="47" t="str">
        <f t="shared" si="10"/>
        <v/>
      </c>
      <c r="E78" s="4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52">
        <v>4330</v>
      </c>
      <c r="B79" s="46" t="s">
        <v>301</v>
      </c>
      <c r="C79" s="98">
        <f>SUM(C80)</f>
        <v>0</v>
      </c>
      <c r="D79" s="47" t="str">
        <f t="shared" ref="D79:D80" si="11">IFERROR(C79/$C$79,"")</f>
        <v/>
      </c>
      <c r="E79" s="4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5">
        <v>4331</v>
      </c>
      <c r="B80" s="4" t="s">
        <v>301</v>
      </c>
      <c r="C80" s="97">
        <v>0</v>
      </c>
      <c r="D80" s="47" t="str">
        <f t="shared" si="11"/>
        <v/>
      </c>
      <c r="E80" s="4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52">
        <v>4340</v>
      </c>
      <c r="B81" s="46" t="s">
        <v>302</v>
      </c>
      <c r="C81" s="98">
        <f>SUM(C82)</f>
        <v>0</v>
      </c>
      <c r="D81" s="47" t="str">
        <f t="shared" ref="D81:D82" si="12">IFERROR(C81/$C$81,"")</f>
        <v/>
      </c>
      <c r="E81" s="4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5">
        <v>4341</v>
      </c>
      <c r="B82" s="4" t="s">
        <v>302</v>
      </c>
      <c r="C82" s="97">
        <v>0</v>
      </c>
      <c r="D82" s="47" t="str">
        <f t="shared" si="12"/>
        <v/>
      </c>
      <c r="E82" s="4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52">
        <v>4390</v>
      </c>
      <c r="B83" s="46" t="s">
        <v>303</v>
      </c>
      <c r="C83" s="98">
        <f>SUM(C84:C90)</f>
        <v>0</v>
      </c>
      <c r="D83" s="47" t="str">
        <f t="shared" ref="D83:D90" si="13">IFERROR(C83/$C$83,"")</f>
        <v/>
      </c>
      <c r="E83" s="4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5">
        <v>4392</v>
      </c>
      <c r="B84" s="4" t="s">
        <v>304</v>
      </c>
      <c r="C84" s="97">
        <v>0</v>
      </c>
      <c r="D84" s="47" t="str">
        <f t="shared" si="13"/>
        <v/>
      </c>
      <c r="E84" s="4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5">
        <v>4393</v>
      </c>
      <c r="B85" s="4" t="s">
        <v>305</v>
      </c>
      <c r="C85" s="97">
        <v>0</v>
      </c>
      <c r="D85" s="47" t="str">
        <f t="shared" si="13"/>
        <v/>
      </c>
      <c r="E85" s="4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5">
        <v>4394</v>
      </c>
      <c r="B86" s="4" t="s">
        <v>306</v>
      </c>
      <c r="C86" s="97">
        <v>0</v>
      </c>
      <c r="D86" s="47" t="str">
        <f t="shared" si="13"/>
        <v/>
      </c>
      <c r="E86" s="4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5">
        <v>4395</v>
      </c>
      <c r="B87" s="4" t="s">
        <v>307</v>
      </c>
      <c r="C87" s="97">
        <v>0</v>
      </c>
      <c r="D87" s="47" t="str">
        <f t="shared" si="13"/>
        <v/>
      </c>
      <c r="E87" s="4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5">
        <v>4396</v>
      </c>
      <c r="B88" s="4" t="s">
        <v>308</v>
      </c>
      <c r="C88" s="97">
        <v>0</v>
      </c>
      <c r="D88" s="47" t="str">
        <f t="shared" si="13"/>
        <v/>
      </c>
      <c r="E88" s="4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5">
        <v>4397</v>
      </c>
      <c r="B89" s="4" t="s">
        <v>309</v>
      </c>
      <c r="C89" s="97">
        <v>0</v>
      </c>
      <c r="D89" s="47" t="str">
        <f t="shared" si="13"/>
        <v/>
      </c>
      <c r="E89" s="4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5">
        <v>4399</v>
      </c>
      <c r="B90" s="4" t="s">
        <v>303</v>
      </c>
      <c r="C90" s="97">
        <v>0</v>
      </c>
      <c r="D90" s="47" t="str">
        <f t="shared" si="13"/>
        <v/>
      </c>
      <c r="E90" s="4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4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0" t="s">
        <v>310</v>
      </c>
      <c r="B92" s="30"/>
      <c r="C92" s="30"/>
      <c r="D92" s="41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2" t="s">
        <v>69</v>
      </c>
      <c r="B93" s="32" t="s">
        <v>70</v>
      </c>
      <c r="C93" s="43" t="s">
        <v>71</v>
      </c>
      <c r="D93" s="44" t="s">
        <v>231</v>
      </c>
      <c r="E93" s="43" t="s">
        <v>232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52">
        <v>5000</v>
      </c>
      <c r="B94" s="46" t="s">
        <v>12</v>
      </c>
      <c r="C94" s="98">
        <f>C95+C123+C156+C166+C181+C210</f>
        <v>287841095.63999999</v>
      </c>
      <c r="D94" s="47"/>
      <c r="E94" s="4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52">
        <v>5100</v>
      </c>
      <c r="B95" s="46" t="s">
        <v>311</v>
      </c>
      <c r="C95" s="98">
        <f>C96+C103+C113</f>
        <v>223633545.42000002</v>
      </c>
      <c r="D95" s="47"/>
      <c r="E95" s="4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52">
        <v>5110</v>
      </c>
      <c r="B96" s="46" t="s">
        <v>312</v>
      </c>
      <c r="C96" s="98">
        <f>SUM(C97:C102)</f>
        <v>91641707.340000004</v>
      </c>
      <c r="D96" s="47">
        <f t="shared" ref="D96:D102" si="14">IFERROR(C96/$C$96,"")</f>
        <v>1</v>
      </c>
      <c r="E96" s="4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5">
        <v>5111</v>
      </c>
      <c r="B97" s="4" t="s">
        <v>313</v>
      </c>
      <c r="C97" s="97">
        <v>63133334</v>
      </c>
      <c r="D97" s="47">
        <f t="shared" si="14"/>
        <v>0.68891486019317538</v>
      </c>
      <c r="E97" s="4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5">
        <v>5112</v>
      </c>
      <c r="B98" s="4" t="s">
        <v>314</v>
      </c>
      <c r="C98" s="97">
        <v>88020</v>
      </c>
      <c r="D98" s="47">
        <f t="shared" si="14"/>
        <v>9.6047970465496565E-4</v>
      </c>
      <c r="E98" s="4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5">
        <v>5113</v>
      </c>
      <c r="B99" s="4" t="s">
        <v>315</v>
      </c>
      <c r="C99" s="97">
        <v>5108799.0599999996</v>
      </c>
      <c r="D99" s="47">
        <f t="shared" si="14"/>
        <v>5.5747532518636282E-2</v>
      </c>
      <c r="E99" s="4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5">
        <v>5114</v>
      </c>
      <c r="B100" s="4" t="s">
        <v>316</v>
      </c>
      <c r="C100" s="97">
        <v>9794086.8800000008</v>
      </c>
      <c r="D100" s="47">
        <f t="shared" si="14"/>
        <v>0.10687368409301834</v>
      </c>
      <c r="E100" s="4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5">
        <v>5115</v>
      </c>
      <c r="B101" s="4" t="s">
        <v>317</v>
      </c>
      <c r="C101" s="97">
        <v>13517467.4</v>
      </c>
      <c r="D101" s="47">
        <f t="shared" si="14"/>
        <v>0.14750344349051495</v>
      </c>
      <c r="E101" s="4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5">
        <v>5116</v>
      </c>
      <c r="B102" s="4" t="s">
        <v>318</v>
      </c>
      <c r="C102" s="97">
        <v>0</v>
      </c>
      <c r="D102" s="47">
        <f t="shared" si="14"/>
        <v>0</v>
      </c>
      <c r="E102" s="4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52">
        <v>5120</v>
      </c>
      <c r="B103" s="46" t="s">
        <v>319</v>
      </c>
      <c r="C103" s="98">
        <f>SUM(C104:C112)</f>
        <v>21307065.559999999</v>
      </c>
      <c r="D103" s="47">
        <f t="shared" ref="D103:D112" si="15">IFERROR(C103/$C$103,"")</f>
        <v>1</v>
      </c>
      <c r="E103" s="4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5">
        <v>5121</v>
      </c>
      <c r="B104" s="4" t="s">
        <v>320</v>
      </c>
      <c r="C104" s="97">
        <v>1950143.86</v>
      </c>
      <c r="D104" s="47">
        <f t="shared" si="15"/>
        <v>9.1525689190210591E-2</v>
      </c>
      <c r="E104" s="4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5">
        <v>5122</v>
      </c>
      <c r="B105" s="4" t="s">
        <v>321</v>
      </c>
      <c r="C105" s="97">
        <v>17400</v>
      </c>
      <c r="D105" s="47">
        <f t="shared" si="15"/>
        <v>8.1663051868884388E-4</v>
      </c>
      <c r="E105" s="4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5">
        <v>5123</v>
      </c>
      <c r="B106" s="4" t="s">
        <v>322</v>
      </c>
      <c r="C106" s="97">
        <v>0</v>
      </c>
      <c r="D106" s="47">
        <f t="shared" si="15"/>
        <v>0</v>
      </c>
      <c r="E106" s="4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5">
        <v>5124</v>
      </c>
      <c r="B107" s="4" t="s">
        <v>323</v>
      </c>
      <c r="C107" s="97">
        <v>850509.88</v>
      </c>
      <c r="D107" s="47">
        <f t="shared" si="15"/>
        <v>3.9916800255999217E-2</v>
      </c>
      <c r="E107" s="4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5">
        <v>5125</v>
      </c>
      <c r="B108" s="4" t="s">
        <v>324</v>
      </c>
      <c r="C108" s="97">
        <v>88502.5</v>
      </c>
      <c r="D108" s="47">
        <f t="shared" si="15"/>
        <v>4.1536691080608854E-3</v>
      </c>
      <c r="E108" s="4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5">
        <v>5126</v>
      </c>
      <c r="B109" s="4" t="s">
        <v>325</v>
      </c>
      <c r="C109" s="97">
        <v>12798739.689999999</v>
      </c>
      <c r="D109" s="47">
        <f t="shared" si="15"/>
        <v>0.60068054204644783</v>
      </c>
      <c r="E109" s="4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5">
        <v>5127</v>
      </c>
      <c r="B110" s="4" t="s">
        <v>326</v>
      </c>
      <c r="C110" s="97">
        <v>1364281.97</v>
      </c>
      <c r="D110" s="47">
        <f t="shared" si="15"/>
        <v>6.4029557057410216E-2</v>
      </c>
      <c r="E110" s="4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5">
        <v>5128</v>
      </c>
      <c r="B111" s="4" t="s">
        <v>327</v>
      </c>
      <c r="C111" s="97">
        <v>188779.93</v>
      </c>
      <c r="D111" s="47">
        <f t="shared" si="15"/>
        <v>8.8599685145944618E-3</v>
      </c>
      <c r="E111" s="4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5">
        <v>5129</v>
      </c>
      <c r="B112" s="4" t="s">
        <v>328</v>
      </c>
      <c r="C112" s="97">
        <v>4048707.73</v>
      </c>
      <c r="D112" s="47">
        <f t="shared" si="15"/>
        <v>0.19001714330858802</v>
      </c>
      <c r="E112" s="4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52">
        <v>5130</v>
      </c>
      <c r="B113" s="46" t="s">
        <v>329</v>
      </c>
      <c r="C113" s="98">
        <f>SUM(C114:C122)</f>
        <v>110684772.52000001</v>
      </c>
      <c r="D113" s="47">
        <f t="shared" ref="D113:D122" si="16">IFERROR(C113/$C$113,"")</f>
        <v>1</v>
      </c>
      <c r="E113" s="4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5">
        <v>5131</v>
      </c>
      <c r="B114" s="4" t="s">
        <v>330</v>
      </c>
      <c r="C114" s="97">
        <v>21707578.140000001</v>
      </c>
      <c r="D114" s="47">
        <f t="shared" si="16"/>
        <v>0.19612072777289744</v>
      </c>
      <c r="E114" s="4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5">
        <v>5132</v>
      </c>
      <c r="B115" s="4" t="s">
        <v>331</v>
      </c>
      <c r="C115" s="97">
        <v>1715635.91</v>
      </c>
      <c r="D115" s="47">
        <f t="shared" si="16"/>
        <v>1.5500198183901004E-2</v>
      </c>
      <c r="E115" s="4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5">
        <v>5133</v>
      </c>
      <c r="B116" s="4" t="s">
        <v>332</v>
      </c>
      <c r="C116" s="97">
        <v>1577366.43</v>
      </c>
      <c r="D116" s="47">
        <f t="shared" si="16"/>
        <v>1.4250979552900831E-2</v>
      </c>
      <c r="E116" s="4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5">
        <v>5134</v>
      </c>
      <c r="B117" s="4" t="s">
        <v>333</v>
      </c>
      <c r="C117" s="97">
        <v>2246844.63</v>
      </c>
      <c r="D117" s="47">
        <f t="shared" si="16"/>
        <v>2.0299491780533856E-2</v>
      </c>
      <c r="E117" s="4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5">
        <v>5135</v>
      </c>
      <c r="B118" s="4" t="s">
        <v>334</v>
      </c>
      <c r="C118" s="97">
        <v>5306952.3</v>
      </c>
      <c r="D118" s="47">
        <f t="shared" si="16"/>
        <v>4.7946543857612108E-2</v>
      </c>
      <c r="E118" s="4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5">
        <v>5136</v>
      </c>
      <c r="B119" s="4" t="s">
        <v>335</v>
      </c>
      <c r="C119" s="97">
        <v>2815493.4</v>
      </c>
      <c r="D119" s="47">
        <f t="shared" si="16"/>
        <v>2.5437043740513254E-2</v>
      </c>
      <c r="E119" s="4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5">
        <v>5137</v>
      </c>
      <c r="B120" s="4" t="s">
        <v>336</v>
      </c>
      <c r="C120" s="97">
        <v>733888.54</v>
      </c>
      <c r="D120" s="47">
        <f t="shared" si="16"/>
        <v>6.6304381649914057E-3</v>
      </c>
      <c r="E120" s="4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5">
        <v>5138</v>
      </c>
      <c r="B121" s="4" t="s">
        <v>337</v>
      </c>
      <c r="C121" s="97">
        <v>11710113.65</v>
      </c>
      <c r="D121" s="47">
        <f t="shared" si="16"/>
        <v>0.10579697083340041</v>
      </c>
      <c r="E121" s="4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5">
        <v>5139</v>
      </c>
      <c r="B122" s="4" t="s">
        <v>338</v>
      </c>
      <c r="C122" s="97">
        <v>62870899.520000003</v>
      </c>
      <c r="D122" s="47">
        <f t="shared" si="16"/>
        <v>0.56801760611324958</v>
      </c>
      <c r="E122" s="4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 x14ac:dyDescent="0.25">
      <c r="A123" s="52">
        <v>5200</v>
      </c>
      <c r="B123" s="46" t="s">
        <v>339</v>
      </c>
      <c r="C123" s="98">
        <f>C124+C127+C130+C133+C138+C142+C145+C147+C153</f>
        <v>38784265.679999992</v>
      </c>
      <c r="D123" s="47"/>
      <c r="E123" s="4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25">
      <c r="A124" s="52">
        <v>5210</v>
      </c>
      <c r="B124" s="46" t="s">
        <v>340</v>
      </c>
      <c r="C124" s="98">
        <f>SUM(C125:C126)</f>
        <v>13736588.789999999</v>
      </c>
      <c r="D124" s="47">
        <f t="shared" ref="D124:D126" si="17">IFERROR(C124/$C$124,"")</f>
        <v>1</v>
      </c>
      <c r="E124" s="4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5">
        <v>5211</v>
      </c>
      <c r="B125" s="4" t="s">
        <v>341</v>
      </c>
      <c r="C125" s="97">
        <v>0</v>
      </c>
      <c r="D125" s="47">
        <f t="shared" si="17"/>
        <v>0</v>
      </c>
      <c r="E125" s="4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5">
        <v>5212</v>
      </c>
      <c r="B126" s="4" t="s">
        <v>342</v>
      </c>
      <c r="C126" s="97">
        <v>13736588.789999999</v>
      </c>
      <c r="D126" s="47">
        <f t="shared" si="17"/>
        <v>1</v>
      </c>
      <c r="E126" s="4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52">
        <v>5220</v>
      </c>
      <c r="B127" s="46" t="s">
        <v>343</v>
      </c>
      <c r="C127" s="98">
        <f>SUM(C128:C129)</f>
        <v>0</v>
      </c>
      <c r="D127" s="47" t="str">
        <f t="shared" ref="D127:D129" si="18">IFERROR(C127/$C$127,"")</f>
        <v/>
      </c>
      <c r="E127" s="4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5">
        <v>5221</v>
      </c>
      <c r="B128" s="4" t="s">
        <v>344</v>
      </c>
      <c r="C128" s="97">
        <v>0</v>
      </c>
      <c r="D128" s="47" t="str">
        <f t="shared" si="18"/>
        <v/>
      </c>
      <c r="E128" s="4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5">
        <v>5222</v>
      </c>
      <c r="B129" s="4" t="s">
        <v>345</v>
      </c>
      <c r="C129" s="97">
        <v>0</v>
      </c>
      <c r="D129" s="47" t="str">
        <f t="shared" si="18"/>
        <v/>
      </c>
      <c r="E129" s="4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52">
        <v>5230</v>
      </c>
      <c r="B130" s="46" t="s">
        <v>288</v>
      </c>
      <c r="C130" s="98">
        <f>SUM(C131:C132)</f>
        <v>4617118.58</v>
      </c>
      <c r="D130" s="47">
        <f t="shared" ref="D130:D132" si="19">IFERROR(C130/$C$130,"")</f>
        <v>1</v>
      </c>
      <c r="E130" s="4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5">
        <v>5231</v>
      </c>
      <c r="B131" s="4" t="s">
        <v>346</v>
      </c>
      <c r="C131" s="97">
        <v>4617118.58</v>
      </c>
      <c r="D131" s="47">
        <f t="shared" si="19"/>
        <v>1</v>
      </c>
      <c r="E131" s="4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5">
        <v>5232</v>
      </c>
      <c r="B132" s="4" t="s">
        <v>347</v>
      </c>
      <c r="C132" s="97">
        <v>0</v>
      </c>
      <c r="D132" s="47">
        <f t="shared" si="19"/>
        <v>0</v>
      </c>
      <c r="E132" s="4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52">
        <v>5240</v>
      </c>
      <c r="B133" s="46" t="s">
        <v>348</v>
      </c>
      <c r="C133" s="98">
        <f>SUM(C134:C137)</f>
        <v>8721021.8399999999</v>
      </c>
      <c r="D133" s="47">
        <f t="shared" ref="D133:D137" si="20">IFERROR(C133/$C$133,"")</f>
        <v>1</v>
      </c>
      <c r="E133" s="4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5">
        <v>5241</v>
      </c>
      <c r="B134" s="4" t="s">
        <v>349</v>
      </c>
      <c r="C134" s="97">
        <v>4364013.8</v>
      </c>
      <c r="D134" s="47">
        <f t="shared" si="20"/>
        <v>0.50040165935417491</v>
      </c>
      <c r="E134" s="4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5">
        <v>5242</v>
      </c>
      <c r="B135" s="4" t="s">
        <v>350</v>
      </c>
      <c r="C135" s="97">
        <v>2077700</v>
      </c>
      <c r="D135" s="47">
        <f t="shared" si="20"/>
        <v>0.23824043077961149</v>
      </c>
      <c r="E135" s="4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5">
        <v>5243</v>
      </c>
      <c r="B136" s="4" t="s">
        <v>351</v>
      </c>
      <c r="C136" s="97">
        <v>1719283.61</v>
      </c>
      <c r="D136" s="47">
        <f t="shared" si="20"/>
        <v>0.19714244976595544</v>
      </c>
      <c r="E136" s="4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5">
        <v>5244</v>
      </c>
      <c r="B137" s="4" t="s">
        <v>352</v>
      </c>
      <c r="C137" s="97">
        <v>560024.43000000005</v>
      </c>
      <c r="D137" s="47">
        <f t="shared" si="20"/>
        <v>6.4215460100258165E-2</v>
      </c>
      <c r="E137" s="4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52">
        <v>5250</v>
      </c>
      <c r="B138" s="46" t="s">
        <v>289</v>
      </c>
      <c r="C138" s="98">
        <f>SUM(C139:C141)</f>
        <v>11709536.469999999</v>
      </c>
      <c r="D138" s="47">
        <f t="shared" ref="D138:D141" si="21">IFERROR(C138/$C$138,"")</f>
        <v>1</v>
      </c>
      <c r="E138" s="4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5">
        <v>5251</v>
      </c>
      <c r="B139" s="4" t="s">
        <v>353</v>
      </c>
      <c r="C139" s="97">
        <v>4459709</v>
      </c>
      <c r="D139" s="47">
        <f t="shared" si="21"/>
        <v>0.38086127588618379</v>
      </c>
      <c r="E139" s="4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5">
        <v>5252</v>
      </c>
      <c r="B140" s="4" t="s">
        <v>354</v>
      </c>
      <c r="C140" s="97">
        <v>2587140</v>
      </c>
      <c r="D140" s="47">
        <f t="shared" si="21"/>
        <v>0.22094299006867521</v>
      </c>
      <c r="E140" s="4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5">
        <v>5259</v>
      </c>
      <c r="B141" s="4" t="s">
        <v>355</v>
      </c>
      <c r="C141" s="97">
        <v>4662687.47</v>
      </c>
      <c r="D141" s="47">
        <f t="shared" si="21"/>
        <v>0.39819573404514108</v>
      </c>
      <c r="E141" s="4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52">
        <v>5260</v>
      </c>
      <c r="B142" s="46" t="s">
        <v>356</v>
      </c>
      <c r="C142" s="98">
        <f>SUM(C143:C144)</f>
        <v>0</v>
      </c>
      <c r="D142" s="47" t="str">
        <f t="shared" ref="D142:D144" si="22">IFERROR(C142/$C$142,"")</f>
        <v/>
      </c>
      <c r="E142" s="4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5">
        <v>5261</v>
      </c>
      <c r="B143" s="4" t="s">
        <v>357</v>
      </c>
      <c r="C143" s="97">
        <v>0</v>
      </c>
      <c r="D143" s="47" t="str">
        <f t="shared" si="22"/>
        <v/>
      </c>
      <c r="E143" s="4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5">
        <v>5262</v>
      </c>
      <c r="B144" s="4" t="s">
        <v>358</v>
      </c>
      <c r="C144" s="97">
        <v>0</v>
      </c>
      <c r="D144" s="47" t="str">
        <f t="shared" si="22"/>
        <v/>
      </c>
      <c r="E144" s="4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52">
        <v>5270</v>
      </c>
      <c r="B145" s="46" t="s">
        <v>359</v>
      </c>
      <c r="C145" s="98">
        <f>SUM(C146)</f>
        <v>0</v>
      </c>
      <c r="D145" s="47" t="str">
        <f t="shared" ref="D145:D146" si="23">IFERROR(C145/$C$145,"")</f>
        <v/>
      </c>
      <c r="E145" s="4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5">
        <v>5271</v>
      </c>
      <c r="B146" s="4" t="s">
        <v>360</v>
      </c>
      <c r="C146" s="97">
        <v>0</v>
      </c>
      <c r="D146" s="47" t="str">
        <f t="shared" si="23"/>
        <v/>
      </c>
      <c r="E146" s="4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52">
        <v>5280</v>
      </c>
      <c r="B147" s="46" t="s">
        <v>361</v>
      </c>
      <c r="C147" s="98">
        <f>SUM(C148:C152)</f>
        <v>0</v>
      </c>
      <c r="D147" s="47" t="str">
        <f t="shared" ref="D147:D152" si="24">IFERROR(C147/$C$147,"")</f>
        <v/>
      </c>
      <c r="E147" s="4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5">
        <v>5281</v>
      </c>
      <c r="B148" s="4" t="s">
        <v>362</v>
      </c>
      <c r="C148" s="97">
        <v>0</v>
      </c>
      <c r="D148" s="47" t="str">
        <f t="shared" si="24"/>
        <v/>
      </c>
      <c r="E148" s="4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5">
        <v>5282</v>
      </c>
      <c r="B149" s="4" t="s">
        <v>363</v>
      </c>
      <c r="C149" s="97">
        <v>0</v>
      </c>
      <c r="D149" s="47" t="str">
        <f t="shared" si="24"/>
        <v/>
      </c>
      <c r="E149" s="4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5">
        <v>5283</v>
      </c>
      <c r="B150" s="4" t="s">
        <v>364</v>
      </c>
      <c r="C150" s="97">
        <v>0</v>
      </c>
      <c r="D150" s="47" t="str">
        <f t="shared" si="24"/>
        <v/>
      </c>
      <c r="E150" s="4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5">
        <v>5284</v>
      </c>
      <c r="B151" s="4" t="s">
        <v>365</v>
      </c>
      <c r="C151" s="97">
        <v>0</v>
      </c>
      <c r="D151" s="47" t="str">
        <f t="shared" si="24"/>
        <v/>
      </c>
      <c r="E151" s="4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5">
        <v>5285</v>
      </c>
      <c r="B152" s="4" t="s">
        <v>366</v>
      </c>
      <c r="C152" s="97">
        <v>0</v>
      </c>
      <c r="D152" s="47" t="str">
        <f t="shared" si="24"/>
        <v/>
      </c>
      <c r="E152" s="4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52">
        <v>5290</v>
      </c>
      <c r="B153" s="46" t="s">
        <v>367</v>
      </c>
      <c r="C153" s="98">
        <f>SUM(C154:C155)</f>
        <v>0</v>
      </c>
      <c r="D153" s="47" t="str">
        <f t="shared" ref="D153:D155" si="25">IFERROR(C153/$C$153,"")</f>
        <v/>
      </c>
      <c r="E153" s="4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5">
        <v>5291</v>
      </c>
      <c r="B154" s="4" t="s">
        <v>368</v>
      </c>
      <c r="C154" s="97">
        <v>0</v>
      </c>
      <c r="D154" s="47" t="str">
        <f t="shared" si="25"/>
        <v/>
      </c>
      <c r="E154" s="4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5">
        <v>5292</v>
      </c>
      <c r="B155" s="4" t="s">
        <v>369</v>
      </c>
      <c r="C155" s="97">
        <v>0</v>
      </c>
      <c r="D155" s="47" t="str">
        <f t="shared" si="25"/>
        <v/>
      </c>
      <c r="E155" s="4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52">
        <v>5300</v>
      </c>
      <c r="B156" s="46" t="s">
        <v>370</v>
      </c>
      <c r="C156" s="98">
        <f>C157+C160+C163</f>
        <v>24745245.210000001</v>
      </c>
      <c r="D156" s="47"/>
      <c r="E156" s="4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52">
        <v>5310</v>
      </c>
      <c r="B157" s="46" t="s">
        <v>281</v>
      </c>
      <c r="C157" s="98">
        <f>C158+C159</f>
        <v>0</v>
      </c>
      <c r="D157" s="47" t="str">
        <f t="shared" ref="D157:D159" si="26">IFERROR(C157/$C$157,"")</f>
        <v/>
      </c>
      <c r="E157" s="4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5">
        <v>5311</v>
      </c>
      <c r="B158" s="4" t="s">
        <v>371</v>
      </c>
      <c r="C158" s="97">
        <v>0</v>
      </c>
      <c r="D158" s="47" t="str">
        <f t="shared" si="26"/>
        <v/>
      </c>
      <c r="E158" s="4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5">
        <v>5312</v>
      </c>
      <c r="B159" s="4" t="s">
        <v>372</v>
      </c>
      <c r="C159" s="97">
        <v>0</v>
      </c>
      <c r="D159" s="47" t="str">
        <f t="shared" si="26"/>
        <v/>
      </c>
      <c r="E159" s="4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52">
        <v>5320</v>
      </c>
      <c r="B160" s="46" t="s">
        <v>282</v>
      </c>
      <c r="C160" s="98">
        <f>SUM(C161:C162)</f>
        <v>0</v>
      </c>
      <c r="D160" s="47" t="str">
        <f t="shared" ref="D160:D162" si="27">IFERROR(C160/$C$160,"")</f>
        <v/>
      </c>
      <c r="E160" s="4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5">
        <v>5321</v>
      </c>
      <c r="B161" s="4" t="s">
        <v>373</v>
      </c>
      <c r="C161" s="97">
        <v>0</v>
      </c>
      <c r="D161" s="47" t="str">
        <f t="shared" si="27"/>
        <v/>
      </c>
      <c r="E161" s="4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5">
        <v>5322</v>
      </c>
      <c r="B162" s="4" t="s">
        <v>374</v>
      </c>
      <c r="C162" s="97">
        <v>0</v>
      </c>
      <c r="D162" s="47" t="str">
        <f t="shared" si="27"/>
        <v/>
      </c>
      <c r="E162" s="4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52">
        <v>5330</v>
      </c>
      <c r="B163" s="46" t="s">
        <v>283</v>
      </c>
      <c r="C163" s="98">
        <f>SUM(C164:C165)</f>
        <v>24745245.210000001</v>
      </c>
      <c r="D163" s="47">
        <f t="shared" ref="D163:D165" si="28">IFERROR(C163/$C$163,"")</f>
        <v>1</v>
      </c>
      <c r="E163" s="4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5">
        <v>5331</v>
      </c>
      <c r="B164" s="4" t="s">
        <v>375</v>
      </c>
      <c r="C164" s="97">
        <v>0</v>
      </c>
      <c r="D164" s="47">
        <f t="shared" si="28"/>
        <v>0</v>
      </c>
      <c r="E164" s="4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5">
        <v>5332</v>
      </c>
      <c r="B165" s="4" t="s">
        <v>376</v>
      </c>
      <c r="C165" s="97">
        <v>24745245.210000001</v>
      </c>
      <c r="D165" s="47">
        <f t="shared" si="28"/>
        <v>1</v>
      </c>
      <c r="E165" s="4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52">
        <v>5400</v>
      </c>
      <c r="B166" s="46" t="s">
        <v>377</v>
      </c>
      <c r="C166" s="98">
        <f>C167+C170+C173+C176+C178</f>
        <v>356039.33</v>
      </c>
      <c r="D166" s="47"/>
      <c r="E166" s="4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52">
        <v>5410</v>
      </c>
      <c r="B167" s="46" t="s">
        <v>378</v>
      </c>
      <c r="C167" s="98">
        <f>SUM(C168:C169)</f>
        <v>356039.33</v>
      </c>
      <c r="D167" s="47">
        <f t="shared" ref="D167:D169" si="29">IFERROR(C167/$C$167,"")</f>
        <v>1</v>
      </c>
      <c r="E167" s="4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5">
        <v>5411</v>
      </c>
      <c r="B168" s="4" t="s">
        <v>379</v>
      </c>
      <c r="C168" s="97">
        <v>356039.33</v>
      </c>
      <c r="D168" s="47">
        <f t="shared" si="29"/>
        <v>1</v>
      </c>
      <c r="E168" s="4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5">
        <v>5412</v>
      </c>
      <c r="B169" s="4" t="s">
        <v>380</v>
      </c>
      <c r="C169" s="97">
        <v>0</v>
      </c>
      <c r="D169" s="47">
        <f t="shared" si="29"/>
        <v>0</v>
      </c>
      <c r="E169" s="4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52">
        <v>5420</v>
      </c>
      <c r="B170" s="46" t="s">
        <v>381</v>
      </c>
      <c r="C170" s="98">
        <f>SUM(C171:C172)</f>
        <v>0</v>
      </c>
      <c r="D170" s="47" t="str">
        <f t="shared" ref="D170:D172" si="30">IFERROR(C170/$C$170,"")</f>
        <v/>
      </c>
      <c r="E170" s="4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5">
        <v>5421</v>
      </c>
      <c r="B171" s="4" t="s">
        <v>382</v>
      </c>
      <c r="C171" s="97">
        <v>0</v>
      </c>
      <c r="D171" s="47" t="str">
        <f t="shared" si="30"/>
        <v/>
      </c>
      <c r="E171" s="4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5">
        <v>5422</v>
      </c>
      <c r="B172" s="4" t="s">
        <v>383</v>
      </c>
      <c r="C172" s="97">
        <v>0</v>
      </c>
      <c r="D172" s="47" t="str">
        <f t="shared" si="30"/>
        <v/>
      </c>
      <c r="E172" s="4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52">
        <v>5430</v>
      </c>
      <c r="B173" s="46" t="s">
        <v>384</v>
      </c>
      <c r="C173" s="98">
        <f>SUM(C174:C175)</f>
        <v>0</v>
      </c>
      <c r="D173" s="47" t="str">
        <f t="shared" ref="D173:D175" si="31">IFERROR(C173/$C$173,"")</f>
        <v/>
      </c>
      <c r="E173" s="4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5">
        <v>5431</v>
      </c>
      <c r="B174" s="4" t="s">
        <v>385</v>
      </c>
      <c r="C174" s="97">
        <v>0</v>
      </c>
      <c r="D174" s="47" t="str">
        <f t="shared" si="31"/>
        <v/>
      </c>
      <c r="E174" s="4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5">
        <v>5432</v>
      </c>
      <c r="B175" s="4" t="s">
        <v>386</v>
      </c>
      <c r="C175" s="97">
        <v>0</v>
      </c>
      <c r="D175" s="47" t="str">
        <f t="shared" si="31"/>
        <v/>
      </c>
      <c r="E175" s="4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52">
        <v>5440</v>
      </c>
      <c r="B176" s="46" t="s">
        <v>387</v>
      </c>
      <c r="C176" s="98">
        <f>SUM(C177)</f>
        <v>0</v>
      </c>
      <c r="D176" s="47" t="str">
        <f t="shared" ref="D176:D177" si="32">IFERROR(C176/$C$176,"")</f>
        <v/>
      </c>
      <c r="E176" s="4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5">
        <v>5441</v>
      </c>
      <c r="B177" s="4" t="s">
        <v>387</v>
      </c>
      <c r="C177" s="97">
        <v>0</v>
      </c>
      <c r="D177" s="47" t="str">
        <f t="shared" si="32"/>
        <v/>
      </c>
      <c r="E177" s="4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52">
        <v>5450</v>
      </c>
      <c r="B178" s="46" t="s">
        <v>388</v>
      </c>
      <c r="C178" s="98">
        <f>SUM(C179:C180)</f>
        <v>0</v>
      </c>
      <c r="D178" s="47" t="str">
        <f t="shared" ref="D178:D180" si="33">IFERROR(C178/$C$178,"")</f>
        <v/>
      </c>
      <c r="E178" s="4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5">
        <v>5451</v>
      </c>
      <c r="B179" s="4" t="s">
        <v>389</v>
      </c>
      <c r="C179" s="97">
        <v>0</v>
      </c>
      <c r="D179" s="47" t="str">
        <f t="shared" si="33"/>
        <v/>
      </c>
      <c r="E179" s="4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5">
        <v>5452</v>
      </c>
      <c r="B180" s="4" t="s">
        <v>390</v>
      </c>
      <c r="C180" s="97">
        <v>0</v>
      </c>
      <c r="D180" s="47" t="str">
        <f t="shared" si="33"/>
        <v/>
      </c>
      <c r="E180" s="4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52">
        <v>5500</v>
      </c>
      <c r="B181" s="46" t="s">
        <v>391</v>
      </c>
      <c r="C181" s="98">
        <f>C182+C191+C194+C200</f>
        <v>322000</v>
      </c>
      <c r="D181" s="47"/>
      <c r="E181" s="4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52">
        <v>5510</v>
      </c>
      <c r="B182" s="46" t="s">
        <v>392</v>
      </c>
      <c r="C182" s="98">
        <f>SUM(C183:C190)</f>
        <v>322000</v>
      </c>
      <c r="D182" s="47">
        <f t="shared" ref="D182:D190" si="34">IFERROR(C182/$C$182,"")</f>
        <v>1</v>
      </c>
      <c r="E182" s="4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5">
        <v>5511</v>
      </c>
      <c r="B183" s="4" t="s">
        <v>393</v>
      </c>
      <c r="C183" s="97">
        <v>0</v>
      </c>
      <c r="D183" s="47">
        <f t="shared" si="34"/>
        <v>0</v>
      </c>
      <c r="E183" s="4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5">
        <v>5512</v>
      </c>
      <c r="B184" s="4" t="s">
        <v>394</v>
      </c>
      <c r="C184" s="97">
        <v>0</v>
      </c>
      <c r="D184" s="47">
        <f t="shared" si="34"/>
        <v>0</v>
      </c>
      <c r="E184" s="4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5">
        <v>5513</v>
      </c>
      <c r="B185" s="4" t="s">
        <v>395</v>
      </c>
      <c r="C185" s="97">
        <v>0</v>
      </c>
      <c r="D185" s="47">
        <f t="shared" si="34"/>
        <v>0</v>
      </c>
      <c r="E185" s="4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5">
        <v>5514</v>
      </c>
      <c r="B186" s="4" t="s">
        <v>396</v>
      </c>
      <c r="C186" s="97">
        <v>0</v>
      </c>
      <c r="D186" s="47">
        <f t="shared" si="34"/>
        <v>0</v>
      </c>
      <c r="E186" s="4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5">
        <v>5515</v>
      </c>
      <c r="B187" s="4" t="s">
        <v>397</v>
      </c>
      <c r="C187" s="97">
        <v>0</v>
      </c>
      <c r="D187" s="47">
        <f t="shared" si="34"/>
        <v>0</v>
      </c>
      <c r="E187" s="4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5">
        <v>5516</v>
      </c>
      <c r="B188" s="4" t="s">
        <v>398</v>
      </c>
      <c r="C188" s="97">
        <v>0</v>
      </c>
      <c r="D188" s="47">
        <f t="shared" si="34"/>
        <v>0</v>
      </c>
      <c r="E188" s="4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5">
        <v>5517</v>
      </c>
      <c r="B189" s="4" t="s">
        <v>399</v>
      </c>
      <c r="C189" s="97">
        <v>0</v>
      </c>
      <c r="D189" s="47">
        <f t="shared" si="34"/>
        <v>0</v>
      </c>
      <c r="E189" s="4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5">
        <v>5518</v>
      </c>
      <c r="B190" s="4" t="s">
        <v>400</v>
      </c>
      <c r="C190" s="97">
        <v>322000</v>
      </c>
      <c r="D190" s="47">
        <f t="shared" si="34"/>
        <v>1</v>
      </c>
      <c r="E190" s="4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52">
        <v>5520</v>
      </c>
      <c r="B191" s="46" t="s">
        <v>401</v>
      </c>
      <c r="C191" s="98">
        <f>SUM(C192:C193)</f>
        <v>0</v>
      </c>
      <c r="D191" s="47" t="str">
        <f t="shared" ref="D191:D193" si="35">IFERROR(C191/$C$191,"")</f>
        <v/>
      </c>
      <c r="E191" s="4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5">
        <v>5521</v>
      </c>
      <c r="B192" s="4" t="s">
        <v>402</v>
      </c>
      <c r="C192" s="97">
        <v>0</v>
      </c>
      <c r="D192" s="47" t="str">
        <f t="shared" si="35"/>
        <v/>
      </c>
      <c r="E192" s="4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5">
        <v>5522</v>
      </c>
      <c r="B193" s="4" t="s">
        <v>403</v>
      </c>
      <c r="C193" s="97">
        <v>0</v>
      </c>
      <c r="D193" s="47" t="str">
        <f t="shared" si="35"/>
        <v/>
      </c>
      <c r="E193" s="4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52">
        <v>5530</v>
      </c>
      <c r="B194" s="46" t="s">
        <v>404</v>
      </c>
      <c r="C194" s="98">
        <f>SUM(C195:C199)</f>
        <v>0</v>
      </c>
      <c r="D194" s="47" t="str">
        <f t="shared" ref="D194:D199" si="36">IFERROR(C194/$C$194,"")</f>
        <v/>
      </c>
      <c r="E194" s="4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5">
        <v>5531</v>
      </c>
      <c r="B195" s="4" t="s">
        <v>405</v>
      </c>
      <c r="C195" s="97">
        <v>0</v>
      </c>
      <c r="D195" s="47" t="str">
        <f t="shared" si="36"/>
        <v/>
      </c>
      <c r="E195" s="4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5">
        <v>5532</v>
      </c>
      <c r="B196" s="4" t="s">
        <v>406</v>
      </c>
      <c r="C196" s="97">
        <v>0</v>
      </c>
      <c r="D196" s="47" t="str">
        <f t="shared" si="36"/>
        <v/>
      </c>
      <c r="E196" s="4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5">
        <v>5533</v>
      </c>
      <c r="B197" s="4" t="s">
        <v>407</v>
      </c>
      <c r="C197" s="97">
        <v>0</v>
      </c>
      <c r="D197" s="47" t="str">
        <f t="shared" si="36"/>
        <v/>
      </c>
      <c r="E197" s="4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5">
        <v>5534</v>
      </c>
      <c r="B198" s="4" t="s">
        <v>408</v>
      </c>
      <c r="C198" s="97">
        <v>0</v>
      </c>
      <c r="D198" s="47" t="str">
        <f t="shared" si="36"/>
        <v/>
      </c>
      <c r="E198" s="4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5">
        <v>5535</v>
      </c>
      <c r="B199" s="4" t="s">
        <v>409</v>
      </c>
      <c r="C199" s="97">
        <v>0</v>
      </c>
      <c r="D199" s="47" t="str">
        <f t="shared" si="36"/>
        <v/>
      </c>
      <c r="E199" s="4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52">
        <v>5590</v>
      </c>
      <c r="B200" s="46" t="s">
        <v>410</v>
      </c>
      <c r="C200" s="98">
        <f>SUM(C201:C209)</f>
        <v>0</v>
      </c>
      <c r="D200" s="47" t="str">
        <f t="shared" ref="D200:D209" si="37">IFERROR(C200/$C$200,"")</f>
        <v/>
      </c>
      <c r="E200" s="4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5">
        <v>5591</v>
      </c>
      <c r="B201" s="4" t="s">
        <v>411</v>
      </c>
      <c r="C201" s="97">
        <v>0</v>
      </c>
      <c r="D201" s="47" t="str">
        <f t="shared" si="37"/>
        <v/>
      </c>
      <c r="E201" s="4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5">
        <v>5592</v>
      </c>
      <c r="B202" s="4" t="s">
        <v>412</v>
      </c>
      <c r="C202" s="97">
        <v>0</v>
      </c>
      <c r="D202" s="47" t="str">
        <f t="shared" si="37"/>
        <v/>
      </c>
      <c r="E202" s="4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5">
        <v>5593</v>
      </c>
      <c r="B203" s="4" t="s">
        <v>413</v>
      </c>
      <c r="C203" s="97">
        <v>0</v>
      </c>
      <c r="D203" s="47" t="str">
        <f t="shared" si="37"/>
        <v/>
      </c>
      <c r="E203" s="4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5">
        <v>5594</v>
      </c>
      <c r="B204" s="4" t="s">
        <v>414</v>
      </c>
      <c r="C204" s="97">
        <v>0</v>
      </c>
      <c r="D204" s="47" t="str">
        <f t="shared" si="37"/>
        <v/>
      </c>
      <c r="E204" s="4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5">
        <v>5595</v>
      </c>
      <c r="B205" s="4" t="s">
        <v>415</v>
      </c>
      <c r="C205" s="97">
        <v>0</v>
      </c>
      <c r="D205" s="47" t="str">
        <f t="shared" si="37"/>
        <v/>
      </c>
      <c r="E205" s="4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5">
        <v>5596</v>
      </c>
      <c r="B206" s="4" t="s">
        <v>307</v>
      </c>
      <c r="C206" s="97">
        <v>0</v>
      </c>
      <c r="D206" s="47" t="str">
        <f t="shared" si="37"/>
        <v/>
      </c>
      <c r="E206" s="4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5">
        <v>5597</v>
      </c>
      <c r="B207" s="4" t="s">
        <v>416</v>
      </c>
      <c r="C207" s="97">
        <v>0</v>
      </c>
      <c r="D207" s="47" t="str">
        <f t="shared" si="37"/>
        <v/>
      </c>
      <c r="E207" s="4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5">
        <v>5598</v>
      </c>
      <c r="B208" s="4" t="s">
        <v>417</v>
      </c>
      <c r="C208" s="97">
        <v>0</v>
      </c>
      <c r="D208" s="47" t="str">
        <f t="shared" si="37"/>
        <v/>
      </c>
      <c r="E208" s="4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5">
        <v>5599</v>
      </c>
      <c r="B209" s="4" t="s">
        <v>418</v>
      </c>
      <c r="C209" s="97">
        <v>0</v>
      </c>
      <c r="D209" s="47" t="str">
        <f t="shared" si="37"/>
        <v/>
      </c>
      <c r="E209" s="4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52">
        <v>5600</v>
      </c>
      <c r="B210" s="46" t="s">
        <v>419</v>
      </c>
      <c r="C210" s="98">
        <f>C211</f>
        <v>0</v>
      </c>
      <c r="D210" s="47"/>
      <c r="E210" s="4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52">
        <v>5610</v>
      </c>
      <c r="B211" s="46" t="s">
        <v>420</v>
      </c>
      <c r="C211" s="98">
        <f>C212</f>
        <v>0</v>
      </c>
      <c r="D211" s="47" t="str">
        <f t="shared" ref="D211:D212" si="38">IFERROR(C211/$C$211,"")</f>
        <v/>
      </c>
      <c r="E211" s="4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5">
        <v>5611</v>
      </c>
      <c r="B212" s="4" t="s">
        <v>421</v>
      </c>
      <c r="C212" s="97">
        <v>0</v>
      </c>
      <c r="D212" s="47" t="str">
        <f t="shared" si="38"/>
        <v/>
      </c>
      <c r="E212" s="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4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 t="s">
        <v>65</v>
      </c>
      <c r="C214" s="31"/>
      <c r="D214" s="4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4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4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4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4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4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4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4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4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4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4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4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4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4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4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4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4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4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4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4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4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4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4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4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4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4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4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4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4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4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4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4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4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4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4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4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4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4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4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4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4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4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4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4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4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4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4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4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4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4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4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4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4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4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4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4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4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4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4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4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4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4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4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4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4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4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4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4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4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4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4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4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4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4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4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4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4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4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4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4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4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4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4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4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4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4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4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4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4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4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4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4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4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4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4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4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4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4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4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4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4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4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4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4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4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4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4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4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4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4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4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4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4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4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4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4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4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4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4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4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4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4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4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4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4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4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4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4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4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4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4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4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4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4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42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4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42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4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42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4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42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4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42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4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4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42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4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42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4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42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4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42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4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4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42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4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4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42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42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42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42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42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42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42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42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42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42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42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42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42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42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42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42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42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42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42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42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42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42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42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42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42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42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42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42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42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42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42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42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42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42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42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42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42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42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42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42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42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42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42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42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42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42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42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42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42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42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42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42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42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42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42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42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42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42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42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42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42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42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42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42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42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42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42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42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42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42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42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42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42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42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42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42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42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42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42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42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42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42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42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42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42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42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42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42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42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42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42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42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42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42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42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42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42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42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42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42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42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42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42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42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42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42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42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42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42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42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42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42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42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42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42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42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42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42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42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42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42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42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42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42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42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42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42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42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42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42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42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42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42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42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42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42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42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42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42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42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42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42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42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42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42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42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42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42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42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42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42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42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42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42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42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42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42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42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42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42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42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42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42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42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42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42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42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42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42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42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42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42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42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42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42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42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42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42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42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42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42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42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42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42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42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42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42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42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42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42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42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42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42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42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42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42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42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42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42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42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42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42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42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42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42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42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42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42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42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42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42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42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42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42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42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42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42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42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42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42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42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42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42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42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42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42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42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42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42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42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42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42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42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42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42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42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42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42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42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42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42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42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42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42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42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42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42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42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42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42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42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42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42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42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42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42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42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42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42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42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42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42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42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42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42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42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42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42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42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42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42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42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42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42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42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42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42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42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42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42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42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42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42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42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42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42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42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42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42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42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42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42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42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42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4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42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42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42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42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42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42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42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42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42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42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42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42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42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42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42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42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42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42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42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42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42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42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42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42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42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42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42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42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42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42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42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42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42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42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42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42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42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42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42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42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42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42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42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42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42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42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42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42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42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42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42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42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42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42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42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42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42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42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42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42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42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42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42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42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42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42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42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42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42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42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42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42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42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42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42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42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42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42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42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42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42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42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42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42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42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42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42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42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42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42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42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42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42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42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42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42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42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42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42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42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42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42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42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42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42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42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42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42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42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42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42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42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42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42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42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42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42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42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42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42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42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42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42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42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42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42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42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42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42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42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42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42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42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42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42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42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42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42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42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42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42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42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42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42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42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42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42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42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42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42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42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42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42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42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42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42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42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42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42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42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42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42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42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42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42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42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42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42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42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42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42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42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42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42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42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42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42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42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42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42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42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42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42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42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42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42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42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42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42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42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42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42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42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42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42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42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42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42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42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42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42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42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42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42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42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42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42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42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42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42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42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42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42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42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42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42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42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42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42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42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42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42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42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42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42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42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42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42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42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42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42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42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42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42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42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42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42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42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42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42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42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42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42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42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42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42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42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42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42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42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42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42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42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42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42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42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42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42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42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42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42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42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42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42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42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42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42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42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42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42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42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42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42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42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42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42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42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42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42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42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42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42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42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42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42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42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42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42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42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42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42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42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42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42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42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42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42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42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42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42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42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42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42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42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42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42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42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42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42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42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42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42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42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42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42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42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42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42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42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42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42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42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42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42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42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42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42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42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42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42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42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42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42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42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42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26" ht="11.25" customHeight="1" x14ac:dyDescent="0.25">
      <c r="A1" s="166" t="str">
        <f>'Notas a los Edos Financieros'!B1</f>
        <v>Municipio Dolores Hidalgo CIN</v>
      </c>
      <c r="B1" s="164"/>
      <c r="C1" s="164"/>
      <c r="D1" s="164"/>
      <c r="E1" s="164"/>
      <c r="F1" s="165"/>
      <c r="G1" s="26" t="s">
        <v>0</v>
      </c>
      <c r="H1" s="27">
        <f>'Notas a los Edos Financieros'!D1</f>
        <v>2024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166" t="s">
        <v>66</v>
      </c>
      <c r="B2" s="164"/>
      <c r="C2" s="164"/>
      <c r="D2" s="164"/>
      <c r="E2" s="164"/>
      <c r="F2" s="165"/>
      <c r="G2" s="26" t="s">
        <v>2</v>
      </c>
      <c r="H2" s="27" t="str">
        <f>'Notas a los Edos Financieros'!D2</f>
        <v>Trimestral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66" t="str">
        <f>'Notas a los Edos Financieros'!B3</f>
        <v>Del 01 de Enero al 30 de Junio</v>
      </c>
      <c r="B3" s="164"/>
      <c r="C3" s="164"/>
      <c r="D3" s="164"/>
      <c r="E3" s="164"/>
      <c r="F3" s="165"/>
      <c r="G3" s="26" t="s">
        <v>4</v>
      </c>
      <c r="H3" s="27">
        <f>'Notas a los Edos Financieros'!D3</f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63" t="s">
        <v>5</v>
      </c>
      <c r="B4" s="164"/>
      <c r="C4" s="164"/>
      <c r="D4" s="164"/>
      <c r="E4" s="164"/>
      <c r="F4" s="165"/>
      <c r="G4" s="26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68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/>
      <c r="F8" s="32"/>
      <c r="G8" s="32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 x14ac:dyDescent="0.25">
      <c r="A9" s="33">
        <v>1114</v>
      </c>
      <c r="B9" s="31" t="s">
        <v>73</v>
      </c>
      <c r="C9" s="95">
        <v>15034321.35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1115</v>
      </c>
      <c r="B10" s="31" t="s">
        <v>74</v>
      </c>
      <c r="C10" s="34"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1121</v>
      </c>
      <c r="B11" s="31" t="s">
        <v>75</v>
      </c>
      <c r="C11" s="34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76</v>
      </c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>
        <v>2023</v>
      </c>
      <c r="E14" s="32">
        <f t="shared" ref="E14:G14" si="0">D14-1</f>
        <v>2022</v>
      </c>
      <c r="F14" s="32">
        <f t="shared" si="0"/>
        <v>2021</v>
      </c>
      <c r="G14" s="32">
        <f t="shared" si="0"/>
        <v>2020</v>
      </c>
      <c r="H14" s="32" t="s">
        <v>77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1.25" customHeight="1" x14ac:dyDescent="0.25">
      <c r="A15" s="33">
        <v>1122</v>
      </c>
      <c r="B15" s="31" t="s">
        <v>78</v>
      </c>
      <c r="C15" s="95">
        <v>14759741.83</v>
      </c>
      <c r="D15" s="95">
        <v>19738692.190000001</v>
      </c>
      <c r="E15" s="34">
        <v>0</v>
      </c>
      <c r="F15" s="34">
        <v>0</v>
      </c>
      <c r="G15" s="34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1.25" customHeight="1" x14ac:dyDescent="0.25">
      <c r="A16" s="33">
        <v>1124</v>
      </c>
      <c r="B16" s="31" t="s">
        <v>79</v>
      </c>
      <c r="C16" s="95">
        <v>385178.55</v>
      </c>
      <c r="D16" s="95">
        <v>397135.85</v>
      </c>
      <c r="E16" s="34">
        <v>0</v>
      </c>
      <c r="F16" s="34">
        <v>0</v>
      </c>
      <c r="G16" s="34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0" t="s">
        <v>80</v>
      </c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2" t="s">
        <v>69</v>
      </c>
      <c r="B19" s="32" t="s">
        <v>70</v>
      </c>
      <c r="C19" s="32" t="s">
        <v>71</v>
      </c>
      <c r="D19" s="32" t="s">
        <v>81</v>
      </c>
      <c r="E19" s="32" t="s">
        <v>82</v>
      </c>
      <c r="F19" s="32" t="s">
        <v>83</v>
      </c>
      <c r="G19" s="32" t="s">
        <v>84</v>
      </c>
      <c r="H19" s="32" t="s">
        <v>85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3">
        <v>1123</v>
      </c>
      <c r="B20" s="31" t="s">
        <v>86</v>
      </c>
      <c r="C20" s="95">
        <v>1561563.37</v>
      </c>
      <c r="D20" s="95">
        <v>1561563.37</v>
      </c>
      <c r="E20" s="34">
        <v>0</v>
      </c>
      <c r="F20" s="34">
        <v>0</v>
      </c>
      <c r="G20" s="34"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3">
        <v>1125</v>
      </c>
      <c r="B21" s="31" t="s">
        <v>87</v>
      </c>
      <c r="C21" s="95">
        <v>3423.28</v>
      </c>
      <c r="D21" s="95">
        <v>3423.28</v>
      </c>
      <c r="E21" s="34">
        <v>0</v>
      </c>
      <c r="F21" s="34">
        <v>0</v>
      </c>
      <c r="G21" s="34"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5">
        <v>1126</v>
      </c>
      <c r="B22" s="4" t="s">
        <v>88</v>
      </c>
      <c r="C22" s="95">
        <v>0</v>
      </c>
      <c r="D22" s="95">
        <v>0</v>
      </c>
      <c r="E22" s="34">
        <v>0</v>
      </c>
      <c r="F22" s="34">
        <v>0</v>
      </c>
      <c r="G22" s="34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5">
        <v>1129</v>
      </c>
      <c r="B23" s="4" t="s">
        <v>89</v>
      </c>
      <c r="C23" s="95">
        <v>5245096.03</v>
      </c>
      <c r="D23" s="95">
        <v>5245096.03</v>
      </c>
      <c r="E23" s="34">
        <v>0</v>
      </c>
      <c r="F23" s="34">
        <v>0</v>
      </c>
      <c r="G23" s="34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1131</v>
      </c>
      <c r="B24" s="31" t="s">
        <v>90</v>
      </c>
      <c r="C24" s="95">
        <v>15370228.66</v>
      </c>
      <c r="D24" s="95">
        <v>15370228.66</v>
      </c>
      <c r="E24" s="34">
        <v>0</v>
      </c>
      <c r="F24" s="34">
        <v>0</v>
      </c>
      <c r="G24" s="34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1132</v>
      </c>
      <c r="B25" s="31" t="s">
        <v>91</v>
      </c>
      <c r="C25" s="95">
        <v>2010070.67</v>
      </c>
      <c r="D25" s="95">
        <v>2010070.67</v>
      </c>
      <c r="E25" s="34">
        <v>0</v>
      </c>
      <c r="F25" s="34">
        <v>0</v>
      </c>
      <c r="G25" s="34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1133</v>
      </c>
      <c r="B26" s="31" t="s">
        <v>92</v>
      </c>
      <c r="C26" s="95">
        <v>0</v>
      </c>
      <c r="D26" s="95">
        <v>0</v>
      </c>
      <c r="E26" s="34">
        <v>0</v>
      </c>
      <c r="F26" s="34">
        <v>0</v>
      </c>
      <c r="G26" s="34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1134</v>
      </c>
      <c r="B27" s="31" t="s">
        <v>93</v>
      </c>
      <c r="C27" s="95">
        <v>59183949.939999998</v>
      </c>
      <c r="D27" s="95">
        <v>59183949.939999998</v>
      </c>
      <c r="E27" s="34">
        <v>0</v>
      </c>
      <c r="F27" s="34">
        <v>0</v>
      </c>
      <c r="G27" s="34">
        <v>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1139</v>
      </c>
      <c r="B28" s="31" t="s">
        <v>94</v>
      </c>
      <c r="C28" s="95">
        <v>0</v>
      </c>
      <c r="D28" s="95">
        <v>0</v>
      </c>
      <c r="E28" s="34">
        <v>0</v>
      </c>
      <c r="F28" s="34">
        <v>0</v>
      </c>
      <c r="G28" s="34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0" t="s">
        <v>95</v>
      </c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2" t="s">
        <v>69</v>
      </c>
      <c r="B31" s="32" t="s">
        <v>70</v>
      </c>
      <c r="C31" s="32" t="s">
        <v>71</v>
      </c>
      <c r="D31" s="32" t="s">
        <v>96</v>
      </c>
      <c r="E31" s="32" t="s">
        <v>97</v>
      </c>
      <c r="F31" s="32" t="s">
        <v>98</v>
      </c>
      <c r="G31" s="32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3">
        <v>1140</v>
      </c>
      <c r="B32" s="31" t="s">
        <v>99</v>
      </c>
      <c r="C32" s="34"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3">
        <v>1141</v>
      </c>
      <c r="B33" s="31" t="s">
        <v>100</v>
      </c>
      <c r="C33" s="34"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3">
        <v>1142</v>
      </c>
      <c r="B34" s="31" t="s">
        <v>101</v>
      </c>
      <c r="C34" s="34"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3">
        <v>1143</v>
      </c>
      <c r="B35" s="31" t="s">
        <v>102</v>
      </c>
      <c r="C35" s="34"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3">
        <v>1144</v>
      </c>
      <c r="B36" s="31" t="s">
        <v>103</v>
      </c>
      <c r="C36" s="34"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3">
        <v>1145</v>
      </c>
      <c r="B37" s="31" t="s">
        <v>104</v>
      </c>
      <c r="C37" s="34"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0" t="s">
        <v>105</v>
      </c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2" t="s">
        <v>69</v>
      </c>
      <c r="B40" s="32" t="s">
        <v>70</v>
      </c>
      <c r="C40" s="32" t="s">
        <v>71</v>
      </c>
      <c r="D40" s="32" t="s">
        <v>97</v>
      </c>
      <c r="E40" s="32" t="s">
        <v>106</v>
      </c>
      <c r="F40" s="32" t="s">
        <v>98</v>
      </c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3">
        <v>1150</v>
      </c>
      <c r="B41" s="31" t="s">
        <v>107</v>
      </c>
      <c r="C41" s="34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3">
        <v>1151</v>
      </c>
      <c r="B42" s="31" t="s">
        <v>108</v>
      </c>
      <c r="C42" s="34"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0" t="s">
        <v>109</v>
      </c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2" t="s">
        <v>69</v>
      </c>
      <c r="B45" s="32" t="s">
        <v>70</v>
      </c>
      <c r="C45" s="32" t="s">
        <v>71</v>
      </c>
      <c r="D45" s="32" t="s">
        <v>72</v>
      </c>
      <c r="E45" s="32" t="s">
        <v>85</v>
      </c>
      <c r="F45" s="32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3">
        <v>1213</v>
      </c>
      <c r="B46" s="31" t="s">
        <v>110</v>
      </c>
      <c r="C46" s="95">
        <v>21311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0" t="s">
        <v>111</v>
      </c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2" t="s">
        <v>69</v>
      </c>
      <c r="B49" s="32" t="s">
        <v>70</v>
      </c>
      <c r="C49" s="32" t="s">
        <v>71</v>
      </c>
      <c r="D49" s="32"/>
      <c r="E49" s="32"/>
      <c r="F49" s="32"/>
      <c r="G49" s="32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3">
        <v>1211</v>
      </c>
      <c r="B50" s="31" t="s">
        <v>112</v>
      </c>
      <c r="C50" s="34"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3">
        <v>1212</v>
      </c>
      <c r="B51" s="31" t="s">
        <v>113</v>
      </c>
      <c r="C51" s="34"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3">
        <v>1214</v>
      </c>
      <c r="B52" s="31" t="s">
        <v>114</v>
      </c>
      <c r="C52" s="34"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0" t="s">
        <v>115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2" t="s">
        <v>69</v>
      </c>
      <c r="B55" s="32" t="s">
        <v>70</v>
      </c>
      <c r="C55" s="32" t="s">
        <v>71</v>
      </c>
      <c r="D55" s="32" t="s">
        <v>116</v>
      </c>
      <c r="E55" s="32" t="s">
        <v>117</v>
      </c>
      <c r="F55" s="32" t="s">
        <v>118</v>
      </c>
      <c r="G55" s="32" t="s">
        <v>119</v>
      </c>
      <c r="H55" s="32" t="s">
        <v>120</v>
      </c>
      <c r="I55" s="32" t="s">
        <v>121</v>
      </c>
      <c r="J55" s="32" t="s">
        <v>122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33">
        <v>1230</v>
      </c>
      <c r="B56" s="31" t="s">
        <v>123</v>
      </c>
      <c r="C56" s="95">
        <f>SUM(C57:C63)</f>
        <v>2293450126.8599997</v>
      </c>
      <c r="D56" s="34">
        <v>0</v>
      </c>
      <c r="E56" s="34">
        <v>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3">
        <v>1231</v>
      </c>
      <c r="B57" s="31" t="s">
        <v>124</v>
      </c>
      <c r="C57" s="95">
        <v>161953570.25999999</v>
      </c>
      <c r="D57" s="36"/>
      <c r="E57" s="36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3">
        <v>1232</v>
      </c>
      <c r="B58" s="31" t="s">
        <v>125</v>
      </c>
      <c r="C58" s="95">
        <v>0</v>
      </c>
      <c r="D58" s="34">
        <v>0</v>
      </c>
      <c r="E58" s="34">
        <v>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3">
        <v>1233</v>
      </c>
      <c r="B59" s="31" t="s">
        <v>126</v>
      </c>
      <c r="C59" s="95">
        <v>113708886.89</v>
      </c>
      <c r="D59" s="34">
        <v>0</v>
      </c>
      <c r="E59" s="34">
        <v>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3">
        <v>1234</v>
      </c>
      <c r="B60" s="31" t="s">
        <v>127</v>
      </c>
      <c r="C60" s="95">
        <v>0</v>
      </c>
      <c r="D60" s="34">
        <v>0</v>
      </c>
      <c r="E60" s="34">
        <v>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3">
        <v>1235</v>
      </c>
      <c r="B61" s="31" t="s">
        <v>128</v>
      </c>
      <c r="C61" s="95">
        <v>1591924837.03</v>
      </c>
      <c r="D61" s="34">
        <v>0</v>
      </c>
      <c r="E61" s="34">
        <v>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3">
        <v>1236</v>
      </c>
      <c r="B62" s="31" t="s">
        <v>129</v>
      </c>
      <c r="C62" s="95">
        <v>425862832.68000001</v>
      </c>
      <c r="D62" s="34">
        <v>0</v>
      </c>
      <c r="E62" s="34">
        <v>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3">
        <v>1239</v>
      </c>
      <c r="B63" s="31" t="s">
        <v>130</v>
      </c>
      <c r="C63" s="95">
        <v>0</v>
      </c>
      <c r="D63" s="34">
        <v>0</v>
      </c>
      <c r="E63" s="34">
        <v>0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3">
        <v>1240</v>
      </c>
      <c r="B64" s="31" t="s">
        <v>131</v>
      </c>
      <c r="C64" s="95">
        <f>SUM(C65:C72)</f>
        <v>116344091.45000002</v>
      </c>
      <c r="D64" s="34">
        <v>0</v>
      </c>
      <c r="E64" s="95">
        <v>73280726.900000006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3">
        <v>1241</v>
      </c>
      <c r="B65" s="31" t="s">
        <v>132</v>
      </c>
      <c r="C65" s="95">
        <v>11989946.4</v>
      </c>
      <c r="D65" s="34">
        <v>0</v>
      </c>
      <c r="E65" s="34">
        <v>0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3">
        <v>1242</v>
      </c>
      <c r="B66" s="31" t="s">
        <v>133</v>
      </c>
      <c r="C66" s="95">
        <v>3286397.53</v>
      </c>
      <c r="D66" s="34">
        <v>0</v>
      </c>
      <c r="E66" s="34">
        <v>0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3">
        <v>1243</v>
      </c>
      <c r="B67" s="31" t="s">
        <v>134</v>
      </c>
      <c r="C67" s="95">
        <v>218940</v>
      </c>
      <c r="D67" s="34">
        <v>0</v>
      </c>
      <c r="E67" s="34">
        <v>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3">
        <v>1244</v>
      </c>
      <c r="B68" s="31" t="s">
        <v>135</v>
      </c>
      <c r="C68" s="95">
        <v>79564420.370000005</v>
      </c>
      <c r="D68" s="34">
        <v>0</v>
      </c>
      <c r="E68" s="34">
        <v>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3">
        <v>1245</v>
      </c>
      <c r="B69" s="31" t="s">
        <v>136</v>
      </c>
      <c r="C69" s="95">
        <v>3870005.86</v>
      </c>
      <c r="D69" s="34">
        <v>0</v>
      </c>
      <c r="E69" s="95">
        <v>73280726.900000006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3">
        <v>1246</v>
      </c>
      <c r="B70" s="31" t="s">
        <v>137</v>
      </c>
      <c r="C70" s="95">
        <v>17064381.289999999</v>
      </c>
      <c r="D70" s="34">
        <v>0</v>
      </c>
      <c r="E70" s="34">
        <v>0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3">
        <v>1247</v>
      </c>
      <c r="B71" s="31" t="s">
        <v>138</v>
      </c>
      <c r="C71" s="95">
        <v>350000</v>
      </c>
      <c r="D71" s="34">
        <v>0</v>
      </c>
      <c r="E71" s="34">
        <v>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3">
        <v>1248</v>
      </c>
      <c r="B72" s="31" t="s">
        <v>139</v>
      </c>
      <c r="C72" s="95">
        <v>0</v>
      </c>
      <c r="D72" s="34">
        <v>0</v>
      </c>
      <c r="E72" s="34">
        <v>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0" t="s">
        <v>140</v>
      </c>
      <c r="B74" s="30"/>
      <c r="C74" s="30"/>
      <c r="D74" s="30"/>
      <c r="E74" s="30"/>
      <c r="F74" s="30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2" t="s">
        <v>69</v>
      </c>
      <c r="B75" s="32" t="s">
        <v>70</v>
      </c>
      <c r="C75" s="32" t="s">
        <v>71</v>
      </c>
      <c r="D75" s="32" t="s">
        <v>141</v>
      </c>
      <c r="E75" s="32" t="s">
        <v>142</v>
      </c>
      <c r="F75" s="32" t="s">
        <v>143</v>
      </c>
      <c r="G75" s="32" t="s">
        <v>144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3">
        <v>1250</v>
      </c>
      <c r="B76" s="31" t="s">
        <v>145</v>
      </c>
      <c r="C76" s="95">
        <f>SUM(C77:C81)</f>
        <v>908953.74</v>
      </c>
      <c r="D76" s="34">
        <v>0</v>
      </c>
      <c r="E76" s="34"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3">
        <v>1251</v>
      </c>
      <c r="B77" s="31" t="s">
        <v>146</v>
      </c>
      <c r="C77" s="95">
        <v>783105.74</v>
      </c>
      <c r="D77" s="34">
        <v>0</v>
      </c>
      <c r="E77" s="34"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3">
        <v>1252</v>
      </c>
      <c r="B78" s="31" t="s">
        <v>147</v>
      </c>
      <c r="C78" s="95">
        <v>0</v>
      </c>
      <c r="D78" s="34">
        <v>0</v>
      </c>
      <c r="E78" s="34"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3">
        <v>1253</v>
      </c>
      <c r="B79" s="31" t="s">
        <v>148</v>
      </c>
      <c r="C79" s="95">
        <v>0</v>
      </c>
      <c r="D79" s="34">
        <v>0</v>
      </c>
      <c r="E79" s="34">
        <v>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3">
        <v>1254</v>
      </c>
      <c r="B80" s="31" t="s">
        <v>149</v>
      </c>
      <c r="C80" s="95">
        <v>125848</v>
      </c>
      <c r="D80" s="34">
        <v>0</v>
      </c>
      <c r="E80" s="34">
        <v>0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3">
        <v>1259</v>
      </c>
      <c r="B81" s="31" t="s">
        <v>150</v>
      </c>
      <c r="C81" s="95">
        <v>0</v>
      </c>
      <c r="D81" s="34">
        <v>0</v>
      </c>
      <c r="E81" s="34">
        <v>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3">
        <v>1270</v>
      </c>
      <c r="B82" s="31" t="s">
        <v>151</v>
      </c>
      <c r="C82" s="95">
        <f>SUM(C83:C88)</f>
        <v>71333441.519999996</v>
      </c>
      <c r="D82" s="36"/>
      <c r="E82" s="36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3">
        <v>1271</v>
      </c>
      <c r="B83" s="31" t="s">
        <v>152</v>
      </c>
      <c r="C83" s="95">
        <v>71333441.519999996</v>
      </c>
      <c r="D83" s="36"/>
      <c r="E83" s="3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3">
        <v>1272</v>
      </c>
      <c r="B84" s="31" t="s">
        <v>153</v>
      </c>
      <c r="C84" s="34">
        <v>0</v>
      </c>
      <c r="D84" s="36"/>
      <c r="E84" s="36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3">
        <v>1273</v>
      </c>
      <c r="B85" s="31" t="s">
        <v>154</v>
      </c>
      <c r="C85" s="34">
        <v>0</v>
      </c>
      <c r="D85" s="36"/>
      <c r="E85" s="36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3">
        <v>1274</v>
      </c>
      <c r="B86" s="31" t="s">
        <v>155</v>
      </c>
      <c r="C86" s="34">
        <v>0</v>
      </c>
      <c r="D86" s="36"/>
      <c r="E86" s="36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3">
        <v>1275</v>
      </c>
      <c r="B87" s="31" t="s">
        <v>156</v>
      </c>
      <c r="C87" s="34">
        <v>0</v>
      </c>
      <c r="D87" s="36"/>
      <c r="E87" s="36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3">
        <v>1279</v>
      </c>
      <c r="B88" s="31" t="s">
        <v>157</v>
      </c>
      <c r="C88" s="34">
        <v>0</v>
      </c>
      <c r="D88" s="36"/>
      <c r="E88" s="36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0" t="s">
        <v>158</v>
      </c>
      <c r="B90" s="30"/>
      <c r="C90" s="30"/>
      <c r="D90" s="30"/>
      <c r="E90" s="30"/>
      <c r="F90" s="30"/>
      <c r="G90" s="30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2" t="s">
        <v>69</v>
      </c>
      <c r="B91" s="32" t="s">
        <v>70</v>
      </c>
      <c r="C91" s="32" t="s">
        <v>71</v>
      </c>
      <c r="D91" s="32" t="s">
        <v>120</v>
      </c>
      <c r="E91" s="32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3">
        <v>1160</v>
      </c>
      <c r="B92" s="31" t="s">
        <v>159</v>
      </c>
      <c r="C92" s="34"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3">
        <v>1161</v>
      </c>
      <c r="B93" s="31" t="s">
        <v>160</v>
      </c>
      <c r="C93" s="34"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3">
        <v>1162</v>
      </c>
      <c r="B94" s="31" t="s">
        <v>161</v>
      </c>
      <c r="C94" s="34"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0" t="s">
        <v>162</v>
      </c>
      <c r="B96" s="30"/>
      <c r="C96" s="30"/>
      <c r="D96" s="30"/>
      <c r="E96" s="30"/>
      <c r="F96" s="30"/>
      <c r="G96" s="30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2" t="s">
        <v>69</v>
      </c>
      <c r="B97" s="32" t="s">
        <v>70</v>
      </c>
      <c r="C97" s="32" t="s">
        <v>71</v>
      </c>
      <c r="D97" s="32" t="s">
        <v>85</v>
      </c>
      <c r="E97" s="32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3">
        <v>1190</v>
      </c>
      <c r="B98" s="31" t="s">
        <v>163</v>
      </c>
      <c r="C98" s="34"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3">
        <v>1191</v>
      </c>
      <c r="B99" s="31" t="s">
        <v>164</v>
      </c>
      <c r="C99" s="34"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3">
        <v>1192</v>
      </c>
      <c r="B100" s="31" t="s">
        <v>165</v>
      </c>
      <c r="C100" s="34"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3">
        <v>1193</v>
      </c>
      <c r="B101" s="31" t="s">
        <v>166</v>
      </c>
      <c r="C101" s="34"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3">
        <v>1194</v>
      </c>
      <c r="B102" s="31" t="s">
        <v>167</v>
      </c>
      <c r="C102" s="34"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>
        <v>1290</v>
      </c>
      <c r="B103" s="31" t="s">
        <v>168</v>
      </c>
      <c r="C103" s="34"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3">
        <v>1291</v>
      </c>
      <c r="B104" s="31" t="s">
        <v>169</v>
      </c>
      <c r="C104" s="34"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3">
        <v>1292</v>
      </c>
      <c r="B105" s="31" t="s">
        <v>170</v>
      </c>
      <c r="C105" s="34"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3">
        <v>1293</v>
      </c>
      <c r="B106" s="31" t="s">
        <v>171</v>
      </c>
      <c r="C106" s="34"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0" t="s">
        <v>172</v>
      </c>
      <c r="B108" s="30"/>
      <c r="C108" s="30"/>
      <c r="D108" s="30"/>
      <c r="E108" s="30"/>
      <c r="F108" s="30"/>
      <c r="G108" s="30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2" t="s">
        <v>69</v>
      </c>
      <c r="B109" s="32" t="s">
        <v>70</v>
      </c>
      <c r="C109" s="32" t="s">
        <v>71</v>
      </c>
      <c r="D109" s="32" t="s">
        <v>81</v>
      </c>
      <c r="E109" s="32" t="s">
        <v>82</v>
      </c>
      <c r="F109" s="32" t="s">
        <v>83</v>
      </c>
      <c r="G109" s="32" t="s">
        <v>173</v>
      </c>
      <c r="H109" s="32" t="s">
        <v>174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3">
        <v>2110</v>
      </c>
      <c r="B110" s="31" t="s">
        <v>175</v>
      </c>
      <c r="C110" s="95">
        <f>SUM(C111:C119)</f>
        <v>27633572.32</v>
      </c>
      <c r="D110" s="95">
        <f>SUM(D111:D119)</f>
        <v>27633572.32</v>
      </c>
      <c r="E110" s="34">
        <v>0</v>
      </c>
      <c r="F110" s="34">
        <v>0</v>
      </c>
      <c r="G110" s="34">
        <v>0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3">
        <v>2111</v>
      </c>
      <c r="B111" s="31" t="s">
        <v>176</v>
      </c>
      <c r="C111" s="95">
        <v>-4017733.21</v>
      </c>
      <c r="D111" s="95">
        <f>C111</f>
        <v>-4017733.21</v>
      </c>
      <c r="E111" s="34">
        <v>0</v>
      </c>
      <c r="F111" s="34">
        <v>0</v>
      </c>
      <c r="G111" s="34">
        <v>0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3">
        <v>2112</v>
      </c>
      <c r="B112" s="31" t="s">
        <v>177</v>
      </c>
      <c r="C112" s="95">
        <v>5762794.5300000003</v>
      </c>
      <c r="D112" s="95">
        <f t="shared" ref="D112:D119" si="1">C112</f>
        <v>5762794.5300000003</v>
      </c>
      <c r="E112" s="34">
        <v>0</v>
      </c>
      <c r="F112" s="34">
        <v>0</v>
      </c>
      <c r="G112" s="34">
        <v>0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3">
        <v>2113</v>
      </c>
      <c r="B113" s="31" t="s">
        <v>178</v>
      </c>
      <c r="C113" s="95">
        <v>10491991.369999999</v>
      </c>
      <c r="D113" s="95">
        <f t="shared" si="1"/>
        <v>10491991.369999999</v>
      </c>
      <c r="E113" s="34">
        <v>0</v>
      </c>
      <c r="F113" s="34">
        <v>0</v>
      </c>
      <c r="G113" s="34">
        <v>0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3">
        <v>2114</v>
      </c>
      <c r="B114" s="31" t="s">
        <v>179</v>
      </c>
      <c r="C114" s="95">
        <v>0.01</v>
      </c>
      <c r="D114" s="95">
        <f t="shared" si="1"/>
        <v>0.01</v>
      </c>
      <c r="E114" s="34">
        <v>0</v>
      </c>
      <c r="F114" s="34">
        <v>0</v>
      </c>
      <c r="G114" s="34">
        <v>0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3">
        <v>2115</v>
      </c>
      <c r="B115" s="31" t="s">
        <v>180</v>
      </c>
      <c r="C115" s="95">
        <v>719680.53</v>
      </c>
      <c r="D115" s="95">
        <f t="shared" si="1"/>
        <v>719680.53</v>
      </c>
      <c r="E115" s="34">
        <v>0</v>
      </c>
      <c r="F115" s="34">
        <v>0</v>
      </c>
      <c r="G115" s="34">
        <v>0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3">
        <v>2116</v>
      </c>
      <c r="B116" s="31" t="s">
        <v>181</v>
      </c>
      <c r="C116" s="95">
        <v>0</v>
      </c>
      <c r="D116" s="95">
        <f t="shared" si="1"/>
        <v>0</v>
      </c>
      <c r="E116" s="34">
        <v>0</v>
      </c>
      <c r="F116" s="34">
        <v>0</v>
      </c>
      <c r="G116" s="34">
        <v>0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3">
        <v>2117</v>
      </c>
      <c r="B117" s="31" t="s">
        <v>182</v>
      </c>
      <c r="C117" s="95">
        <v>13538287.01</v>
      </c>
      <c r="D117" s="95">
        <f t="shared" si="1"/>
        <v>13538287.01</v>
      </c>
      <c r="E117" s="34">
        <v>0</v>
      </c>
      <c r="F117" s="34">
        <v>0</v>
      </c>
      <c r="G117" s="34">
        <v>0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3">
        <v>2118</v>
      </c>
      <c r="B118" s="31" t="s">
        <v>183</v>
      </c>
      <c r="C118" s="95">
        <v>0</v>
      </c>
      <c r="D118" s="95">
        <f t="shared" si="1"/>
        <v>0</v>
      </c>
      <c r="E118" s="34">
        <v>0</v>
      </c>
      <c r="F118" s="34">
        <v>0</v>
      </c>
      <c r="G118" s="34">
        <v>0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3">
        <v>2119</v>
      </c>
      <c r="B119" s="31" t="s">
        <v>184</v>
      </c>
      <c r="C119" s="95">
        <v>1138552.08</v>
      </c>
      <c r="D119" s="95">
        <f t="shared" si="1"/>
        <v>1138552.08</v>
      </c>
      <c r="E119" s="34">
        <v>0</v>
      </c>
      <c r="F119" s="34">
        <v>0</v>
      </c>
      <c r="G119" s="34">
        <v>0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3">
        <v>2120</v>
      </c>
      <c r="B120" s="31" t="s">
        <v>185</v>
      </c>
      <c r="C120" s="95">
        <f>SUM(C121:C123)</f>
        <v>0</v>
      </c>
      <c r="D120" s="95">
        <f t="shared" ref="D120" si="2">SUM(D121:D123)</f>
        <v>0</v>
      </c>
      <c r="E120" s="34">
        <v>0</v>
      </c>
      <c r="F120" s="34">
        <v>0</v>
      </c>
      <c r="G120" s="34">
        <v>0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3">
        <v>2121</v>
      </c>
      <c r="B121" s="31" t="s">
        <v>186</v>
      </c>
      <c r="C121" s="95">
        <v>0</v>
      </c>
      <c r="D121" s="95">
        <f>C121</f>
        <v>0</v>
      </c>
      <c r="E121" s="34">
        <v>0</v>
      </c>
      <c r="F121" s="34">
        <v>0</v>
      </c>
      <c r="G121" s="34">
        <v>0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3">
        <v>2122</v>
      </c>
      <c r="B122" s="31" t="s">
        <v>187</v>
      </c>
      <c r="C122" s="95">
        <v>0</v>
      </c>
      <c r="D122" s="95">
        <f t="shared" ref="D122:D123" si="3">C122</f>
        <v>0</v>
      </c>
      <c r="E122" s="34">
        <v>0</v>
      </c>
      <c r="F122" s="34">
        <v>0</v>
      </c>
      <c r="G122" s="34">
        <v>0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3">
        <v>2129</v>
      </c>
      <c r="B123" s="31" t="s">
        <v>188</v>
      </c>
      <c r="C123" s="95">
        <v>0</v>
      </c>
      <c r="D123" s="95">
        <f t="shared" si="3"/>
        <v>0</v>
      </c>
      <c r="E123" s="34">
        <v>0</v>
      </c>
      <c r="F123" s="34">
        <v>0</v>
      </c>
      <c r="G123" s="34">
        <v>0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0" t="s">
        <v>189</v>
      </c>
      <c r="B125" s="30"/>
      <c r="C125" s="30"/>
      <c r="D125" s="30"/>
      <c r="E125" s="30"/>
      <c r="F125" s="30"/>
      <c r="G125" s="30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2" t="s">
        <v>69</v>
      </c>
      <c r="B126" s="32" t="s">
        <v>70</v>
      </c>
      <c r="C126" s="32" t="s">
        <v>71</v>
      </c>
      <c r="D126" s="32" t="s">
        <v>190</v>
      </c>
      <c r="E126" s="32" t="s">
        <v>85</v>
      </c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3">
        <v>2160</v>
      </c>
      <c r="B127" s="31" t="s">
        <v>191</v>
      </c>
      <c r="C127" s="95">
        <f>SUM(C128:C133)</f>
        <v>754821.09000000008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3">
        <v>2161</v>
      </c>
      <c r="B128" s="31" t="s">
        <v>192</v>
      </c>
      <c r="C128" s="95">
        <v>110305.66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3">
        <v>2162</v>
      </c>
      <c r="B129" s="31" t="s">
        <v>193</v>
      </c>
      <c r="C129" s="95">
        <v>644515.43000000005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3">
        <v>2163</v>
      </c>
      <c r="B130" s="31" t="s">
        <v>194</v>
      </c>
      <c r="C130" s="34"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3">
        <v>2164</v>
      </c>
      <c r="B131" s="31" t="s">
        <v>195</v>
      </c>
      <c r="C131" s="34"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3">
        <v>2165</v>
      </c>
      <c r="B132" s="31" t="s">
        <v>196</v>
      </c>
      <c r="C132" s="34"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3">
        <v>2166</v>
      </c>
      <c r="B133" s="31" t="s">
        <v>197</v>
      </c>
      <c r="C133" s="34"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3">
        <v>2250</v>
      </c>
      <c r="B134" s="31" t="s">
        <v>198</v>
      </c>
      <c r="C134" s="34"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3">
        <v>2251</v>
      </c>
      <c r="B135" s="31" t="s">
        <v>199</v>
      </c>
      <c r="C135" s="34"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3">
        <v>2252</v>
      </c>
      <c r="B136" s="31" t="s">
        <v>200</v>
      </c>
      <c r="C136" s="34"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3">
        <v>2253</v>
      </c>
      <c r="B137" s="31" t="s">
        <v>201</v>
      </c>
      <c r="C137" s="34"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3">
        <v>2254</v>
      </c>
      <c r="B138" s="31" t="s">
        <v>202</v>
      </c>
      <c r="C138" s="34"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3">
        <v>2255</v>
      </c>
      <c r="B139" s="31" t="s">
        <v>203</v>
      </c>
      <c r="C139" s="34"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3">
        <v>2256</v>
      </c>
      <c r="B140" s="31" t="s">
        <v>204</v>
      </c>
      <c r="C140" s="34"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0" t="s">
        <v>205</v>
      </c>
      <c r="B142" s="30"/>
      <c r="C142" s="30"/>
      <c r="D142" s="30"/>
      <c r="E142" s="30"/>
      <c r="F142" s="30"/>
      <c r="G142" s="30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7" t="s">
        <v>69</v>
      </c>
      <c r="B143" s="37" t="s">
        <v>70</v>
      </c>
      <c r="C143" s="37" t="s">
        <v>71</v>
      </c>
      <c r="D143" s="32" t="s">
        <v>190</v>
      </c>
      <c r="E143" s="32" t="s">
        <v>85</v>
      </c>
      <c r="F143" s="37"/>
      <c r="G143" s="37"/>
      <c r="H143" s="37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3">
        <v>2150</v>
      </c>
      <c r="B144" s="31" t="s">
        <v>206</v>
      </c>
      <c r="C144" s="95">
        <f>SUM(C145:C147)</f>
        <v>192137.35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3">
        <v>2151</v>
      </c>
      <c r="B145" s="31" t="s">
        <v>207</v>
      </c>
      <c r="C145" s="95">
        <v>192137.35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3">
        <v>2152</v>
      </c>
      <c r="B146" s="31" t="s">
        <v>208</v>
      </c>
      <c r="C146" s="34"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3">
        <v>2159</v>
      </c>
      <c r="B147" s="31" t="s">
        <v>209</v>
      </c>
      <c r="C147" s="34"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3">
        <v>2240</v>
      </c>
      <c r="B148" s="31" t="s">
        <v>210</v>
      </c>
      <c r="C148" s="34"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3">
        <v>2241</v>
      </c>
      <c r="B149" s="31" t="s">
        <v>211</v>
      </c>
      <c r="C149" s="34"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3">
        <v>2242</v>
      </c>
      <c r="B150" s="31" t="s">
        <v>212</v>
      </c>
      <c r="C150" s="34"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3">
        <v>2249</v>
      </c>
      <c r="B151" s="31" t="s">
        <v>213</v>
      </c>
      <c r="C151" s="34"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3"/>
      <c r="B152" s="31"/>
      <c r="C152" s="34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0" t="s">
        <v>214</v>
      </c>
      <c r="B153" s="30"/>
      <c r="C153" s="30"/>
      <c r="D153" s="30"/>
      <c r="E153" s="30"/>
      <c r="F153" s="30"/>
      <c r="G153" s="30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7" t="s">
        <v>69</v>
      </c>
      <c r="B154" s="37" t="s">
        <v>70</v>
      </c>
      <c r="C154" s="37" t="s">
        <v>71</v>
      </c>
      <c r="D154" s="32" t="s">
        <v>190</v>
      </c>
      <c r="E154" s="32" t="s">
        <v>85</v>
      </c>
      <c r="F154" s="37"/>
      <c r="G154" s="37"/>
      <c r="H154" s="37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3">
        <v>2170</v>
      </c>
      <c r="B155" s="31" t="s">
        <v>215</v>
      </c>
      <c r="C155" s="34"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3">
        <v>2171</v>
      </c>
      <c r="B156" s="31" t="s">
        <v>216</v>
      </c>
      <c r="C156" s="34"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3">
        <v>2172</v>
      </c>
      <c r="B157" s="31" t="s">
        <v>217</v>
      </c>
      <c r="C157" s="34"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3">
        <v>2179</v>
      </c>
      <c r="B158" s="31" t="s">
        <v>218</v>
      </c>
      <c r="C158" s="34"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3">
        <v>2260</v>
      </c>
      <c r="B159" s="31" t="s">
        <v>219</v>
      </c>
      <c r="C159" s="34"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3">
        <v>2261</v>
      </c>
      <c r="B160" s="31" t="s">
        <v>220</v>
      </c>
      <c r="C160" s="34"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3">
        <v>2262</v>
      </c>
      <c r="B161" s="31" t="s">
        <v>221</v>
      </c>
      <c r="C161" s="34"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3">
        <v>2263</v>
      </c>
      <c r="B162" s="31" t="s">
        <v>222</v>
      </c>
      <c r="C162" s="34"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3">
        <v>2269</v>
      </c>
      <c r="B163" s="31" t="s">
        <v>223</v>
      </c>
      <c r="C163" s="34"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0" t="s">
        <v>224</v>
      </c>
      <c r="B165" s="30"/>
      <c r="C165" s="30"/>
      <c r="D165" s="30"/>
      <c r="E165" s="30"/>
      <c r="F165" s="30"/>
      <c r="G165" s="30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7" t="s">
        <v>69</v>
      </c>
      <c r="B166" s="37" t="s">
        <v>70</v>
      </c>
      <c r="C166" s="37" t="s">
        <v>71</v>
      </c>
      <c r="D166" s="32" t="s">
        <v>190</v>
      </c>
      <c r="E166" s="32" t="s">
        <v>85</v>
      </c>
      <c r="F166" s="37"/>
      <c r="G166" s="37"/>
      <c r="H166" s="37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3">
        <v>2190</v>
      </c>
      <c r="B167" s="31" t="s">
        <v>225</v>
      </c>
      <c r="C167" s="96">
        <f>SUM(C168:C170)</f>
        <v>9902655.1799999997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3">
        <v>2191</v>
      </c>
      <c r="B168" s="31" t="s">
        <v>226</v>
      </c>
      <c r="C168" s="96">
        <v>9899398.1400000006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3">
        <v>2192</v>
      </c>
      <c r="B169" s="31" t="s">
        <v>227</v>
      </c>
      <c r="C169" s="96"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3">
        <v>2199</v>
      </c>
      <c r="B170" s="31" t="s">
        <v>228</v>
      </c>
      <c r="C170" s="96">
        <v>3257.04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 t="s">
        <v>65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32" sqref="E32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26" ht="11.25" customHeight="1" x14ac:dyDescent="0.25">
      <c r="A1" s="163" t="str">
        <f>ESF!A1</f>
        <v>Municipio Dolores Hidalgo CIN</v>
      </c>
      <c r="B1" s="164"/>
      <c r="C1" s="165"/>
      <c r="D1" s="26" t="s">
        <v>0</v>
      </c>
      <c r="E1" s="27">
        <f>'Notas a los Edos Financieros'!D1</f>
        <v>2024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163" t="s">
        <v>422</v>
      </c>
      <c r="B2" s="164"/>
      <c r="C2" s="165"/>
      <c r="D2" s="26" t="s">
        <v>2</v>
      </c>
      <c r="E2" s="27" t="str">
        <f>'Notas a los Edos Financieros'!D2</f>
        <v>Trimestral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163" t="str">
        <f>ESF!A3</f>
        <v>Del 01 de Enero al 30 de Junio</v>
      </c>
      <c r="B3" s="164"/>
      <c r="C3" s="165"/>
      <c r="D3" s="26" t="s">
        <v>4</v>
      </c>
      <c r="E3" s="27">
        <f>'Notas a los Edos Financieros'!D3</f>
        <v>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163" t="s">
        <v>5</v>
      </c>
      <c r="B4" s="164"/>
      <c r="C4" s="165"/>
      <c r="D4" s="26"/>
      <c r="E4" s="2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423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 t="s">
        <v>190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33">
        <v>3110</v>
      </c>
      <c r="B9" s="31" t="s">
        <v>282</v>
      </c>
      <c r="C9" s="99">
        <v>-38628.589999999997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3120</v>
      </c>
      <c r="B10" s="31" t="s">
        <v>424</v>
      </c>
      <c r="C10" s="99">
        <v>21547723.870000001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3130</v>
      </c>
      <c r="B11" s="31" t="s">
        <v>425</v>
      </c>
      <c r="C11" s="99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426</v>
      </c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 t="s">
        <v>427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3">
        <v>3210</v>
      </c>
      <c r="B15" s="31" t="s">
        <v>428</v>
      </c>
      <c r="C15" s="99">
        <v>271910190.86000001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33">
        <v>3220</v>
      </c>
      <c r="B16" s="31" t="s">
        <v>429</v>
      </c>
      <c r="C16" s="99">
        <v>2425831660.6399999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3">
        <v>3230</v>
      </c>
      <c r="B17" s="31" t="s">
        <v>430</v>
      </c>
      <c r="C17" s="34"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3">
        <v>3231</v>
      </c>
      <c r="B18" s="31" t="s">
        <v>431</v>
      </c>
      <c r="C18" s="34"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3">
        <v>3232</v>
      </c>
      <c r="B19" s="31" t="s">
        <v>432</v>
      </c>
      <c r="C19" s="34"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3">
        <v>3233</v>
      </c>
      <c r="B20" s="31" t="s">
        <v>433</v>
      </c>
      <c r="C20" s="34"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3">
        <v>3239</v>
      </c>
      <c r="B21" s="31" t="s">
        <v>434</v>
      </c>
      <c r="C21" s="34"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3">
        <v>3240</v>
      </c>
      <c r="B22" s="31" t="s">
        <v>435</v>
      </c>
      <c r="C22" s="34"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3">
        <v>3241</v>
      </c>
      <c r="B23" s="31" t="s">
        <v>436</v>
      </c>
      <c r="C23" s="34"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3242</v>
      </c>
      <c r="B24" s="31" t="s">
        <v>437</v>
      </c>
      <c r="C24" s="34"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3243</v>
      </c>
      <c r="B25" s="31" t="s">
        <v>438</v>
      </c>
      <c r="C25" s="34"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3250</v>
      </c>
      <c r="B26" s="31" t="s">
        <v>439</v>
      </c>
      <c r="C26" s="34"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3251</v>
      </c>
      <c r="B27" s="31" t="s">
        <v>440</v>
      </c>
      <c r="C27" s="34"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3252</v>
      </c>
      <c r="B28" s="31" t="s">
        <v>441</v>
      </c>
      <c r="C28" s="34"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/>
      <c r="B30" s="31" t="s">
        <v>65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26" ht="11.25" customHeight="1" x14ac:dyDescent="0.25">
      <c r="A1" s="163" t="str">
        <f>ESF!A1</f>
        <v>Municipio Dolores Hidalgo CIN</v>
      </c>
      <c r="B1" s="164"/>
      <c r="C1" s="165"/>
      <c r="D1" s="26" t="s">
        <v>0</v>
      </c>
      <c r="E1" s="27">
        <f>'Notas a los Edos Financieros'!D1</f>
        <v>2024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163" t="s">
        <v>442</v>
      </c>
      <c r="B2" s="164"/>
      <c r="C2" s="165"/>
      <c r="D2" s="26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63" t="str">
        <f>ESF!A3</f>
        <v>Del 01 de Enero al 30 de Junio</v>
      </c>
      <c r="B3" s="164"/>
      <c r="C3" s="165"/>
      <c r="D3" s="26" t="s">
        <v>4</v>
      </c>
      <c r="E3" s="27">
        <f>'Notas a los Edos Financieros'!D3</f>
        <v>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63" t="s">
        <v>5</v>
      </c>
      <c r="B4" s="164"/>
      <c r="C4" s="16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443</v>
      </c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3">
        <v>2024</v>
      </c>
      <c r="D8" s="43">
        <v>2023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33">
        <v>1111</v>
      </c>
      <c r="B9" s="31" t="s">
        <v>444</v>
      </c>
      <c r="C9" s="99">
        <v>0</v>
      </c>
      <c r="D9" s="99"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1112</v>
      </c>
      <c r="B10" s="31" t="s">
        <v>445</v>
      </c>
      <c r="C10" s="99">
        <v>261045567.37</v>
      </c>
      <c r="D10" s="99">
        <v>150040873.13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1113</v>
      </c>
      <c r="B11" s="31" t="s">
        <v>446</v>
      </c>
      <c r="C11" s="99">
        <v>0</v>
      </c>
      <c r="D11" s="99"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3">
        <v>1114</v>
      </c>
      <c r="B12" s="31" t="s">
        <v>73</v>
      </c>
      <c r="C12" s="99">
        <v>15034321.35</v>
      </c>
      <c r="D12" s="99">
        <v>24141831.960000001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3">
        <v>1115</v>
      </c>
      <c r="B13" s="31" t="s">
        <v>74</v>
      </c>
      <c r="C13" s="99">
        <v>0</v>
      </c>
      <c r="D13" s="99"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3">
        <v>1116</v>
      </c>
      <c r="B14" s="31" t="s">
        <v>447</v>
      </c>
      <c r="C14" s="99">
        <v>1904273.32</v>
      </c>
      <c r="D14" s="99">
        <v>1367006.02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3">
        <v>1119</v>
      </c>
      <c r="B15" s="31" t="s">
        <v>448</v>
      </c>
      <c r="C15" s="99">
        <v>0</v>
      </c>
      <c r="D15" s="99"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53">
        <v>1110</v>
      </c>
      <c r="B16" s="54" t="s">
        <v>449</v>
      </c>
      <c r="C16" s="100">
        <f>SUM(C9:C15)</f>
        <v>277984162.04000002</v>
      </c>
      <c r="D16" s="100">
        <f>SUM(D9:D15)</f>
        <v>175549711.11000001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0" t="s">
        <v>450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2" t="s">
        <v>69</v>
      </c>
      <c r="B20" s="32" t="s">
        <v>70</v>
      </c>
      <c r="C20" s="43">
        <v>2024</v>
      </c>
      <c r="D20" s="43">
        <v>2023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53">
        <v>1230</v>
      </c>
      <c r="B21" s="56" t="s">
        <v>123</v>
      </c>
      <c r="C21" s="100">
        <f>SUM(C22:C28)</f>
        <v>179305434.84</v>
      </c>
      <c r="D21" s="100">
        <f>SUM(D22:D28)</f>
        <v>128389279.44999999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3">
        <v>1231</v>
      </c>
      <c r="B22" s="31" t="s">
        <v>124</v>
      </c>
      <c r="C22" s="34">
        <v>0</v>
      </c>
      <c r="D22" s="34"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3">
        <v>1232</v>
      </c>
      <c r="B23" s="31" t="s">
        <v>125</v>
      </c>
      <c r="C23" s="34">
        <v>0</v>
      </c>
      <c r="D23" s="34"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1233</v>
      </c>
      <c r="B24" s="31" t="s">
        <v>126</v>
      </c>
      <c r="C24" s="34">
        <v>0</v>
      </c>
      <c r="D24" s="34"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1234</v>
      </c>
      <c r="B25" s="31" t="s">
        <v>127</v>
      </c>
      <c r="C25" s="34">
        <v>0</v>
      </c>
      <c r="D25" s="34"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1235</v>
      </c>
      <c r="B26" s="31" t="s">
        <v>128</v>
      </c>
      <c r="C26" s="107">
        <v>147712333.18000001</v>
      </c>
      <c r="D26" s="107">
        <v>109966393.77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1236</v>
      </c>
      <c r="B27" s="31" t="s">
        <v>129</v>
      </c>
      <c r="C27" s="107">
        <v>31593101.66</v>
      </c>
      <c r="D27" s="107">
        <v>18422885.68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1239</v>
      </c>
      <c r="B28" s="31" t="s">
        <v>130</v>
      </c>
      <c r="C28" s="34">
        <v>0</v>
      </c>
      <c r="D28" s="34"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53">
        <v>1240</v>
      </c>
      <c r="B29" s="56" t="s">
        <v>131</v>
      </c>
      <c r="C29" s="100">
        <f>SUM(C30:C37)</f>
        <v>8444470.0800000001</v>
      </c>
      <c r="D29" s="100">
        <f>SUM(D30:D37)</f>
        <v>19972967.150000002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3">
        <v>1241</v>
      </c>
      <c r="B30" s="31" t="s">
        <v>132</v>
      </c>
      <c r="C30" s="108">
        <v>839357.68</v>
      </c>
      <c r="D30" s="108">
        <v>1254518.04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3">
        <v>1242</v>
      </c>
      <c r="B31" s="31" t="s">
        <v>133</v>
      </c>
      <c r="C31" s="108">
        <v>31192.41</v>
      </c>
      <c r="D31" s="108">
        <v>1297959.49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3">
        <v>1243</v>
      </c>
      <c r="B32" s="31" t="s">
        <v>134</v>
      </c>
      <c r="C32" s="108">
        <v>0</v>
      </c>
      <c r="D32" s="108"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3">
        <v>1244</v>
      </c>
      <c r="B33" s="31" t="s">
        <v>135</v>
      </c>
      <c r="C33" s="108">
        <v>7456500</v>
      </c>
      <c r="D33" s="108">
        <v>17278335.390000001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3">
        <v>1245</v>
      </c>
      <c r="B34" s="31" t="s">
        <v>136</v>
      </c>
      <c r="C34" s="108">
        <v>0</v>
      </c>
      <c r="D34" s="108"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3">
        <v>1246</v>
      </c>
      <c r="B35" s="31" t="s">
        <v>137</v>
      </c>
      <c r="C35" s="108">
        <v>117419.99</v>
      </c>
      <c r="D35" s="108">
        <v>142154.23000000001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3">
        <v>1247</v>
      </c>
      <c r="B36" s="31" t="s">
        <v>138</v>
      </c>
      <c r="C36" s="108">
        <v>0</v>
      </c>
      <c r="D36" s="108"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3">
        <v>1248</v>
      </c>
      <c r="B37" s="31" t="s">
        <v>139</v>
      </c>
      <c r="C37" s="108">
        <v>0</v>
      </c>
      <c r="D37" s="108"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53">
        <v>1250</v>
      </c>
      <c r="B38" s="56" t="s">
        <v>145</v>
      </c>
      <c r="C38" s="55">
        <v>0</v>
      </c>
      <c r="D38" s="55"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3">
        <v>1251</v>
      </c>
      <c r="B39" s="31" t="s">
        <v>146</v>
      </c>
      <c r="C39" s="34">
        <v>0</v>
      </c>
      <c r="D39" s="34"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3">
        <v>1252</v>
      </c>
      <c r="B40" s="31" t="s">
        <v>147</v>
      </c>
      <c r="C40" s="34">
        <v>0</v>
      </c>
      <c r="D40" s="34"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3">
        <v>1253</v>
      </c>
      <c r="B41" s="31" t="s">
        <v>148</v>
      </c>
      <c r="C41" s="34">
        <v>0</v>
      </c>
      <c r="D41" s="34"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3">
        <v>1254</v>
      </c>
      <c r="B42" s="31" t="s">
        <v>149</v>
      </c>
      <c r="C42" s="34">
        <v>0</v>
      </c>
      <c r="D42" s="34"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3">
        <v>1259</v>
      </c>
      <c r="B43" s="31" t="s">
        <v>150</v>
      </c>
      <c r="C43" s="34">
        <v>0</v>
      </c>
      <c r="D43" s="34"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3"/>
      <c r="B44" s="54" t="s">
        <v>451</v>
      </c>
      <c r="C44" s="55">
        <f t="shared" ref="C44:D44" si="0">C21+C29+C38</f>
        <v>187749904.92000002</v>
      </c>
      <c r="D44" s="55">
        <f t="shared" si="0"/>
        <v>148362246.59999999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0" t="s">
        <v>452</v>
      </c>
      <c r="B46" s="30"/>
      <c r="C46" s="30"/>
      <c r="D46" s="30"/>
      <c r="E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2" t="s">
        <v>69</v>
      </c>
      <c r="B47" s="32" t="s">
        <v>70</v>
      </c>
      <c r="C47" s="43">
        <v>2024</v>
      </c>
      <c r="D47" s="43">
        <v>2023</v>
      </c>
      <c r="E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1.25" customHeight="1" x14ac:dyDescent="0.25">
      <c r="A48" s="53">
        <v>3210</v>
      </c>
      <c r="B48" s="56" t="s">
        <v>453</v>
      </c>
      <c r="C48" s="100">
        <v>271910190.86000001</v>
      </c>
      <c r="D48" s="100">
        <v>321454272.87</v>
      </c>
      <c r="E48" s="5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1.25" customHeight="1" x14ac:dyDescent="0.25">
      <c r="A49" s="33"/>
      <c r="B49" s="54" t="s">
        <v>454</v>
      </c>
      <c r="C49" s="100">
        <f>C66+C94+C97+C54</f>
        <v>650893.04</v>
      </c>
      <c r="D49" s="100">
        <f>D66+D94+D97+D54</f>
        <v>16887637.559999999</v>
      </c>
      <c r="E49" s="5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105" customFormat="1" ht="11.25" customHeight="1" x14ac:dyDescent="0.25">
      <c r="A50" s="109">
        <v>5100</v>
      </c>
      <c r="B50" s="110" t="s">
        <v>311</v>
      </c>
      <c r="C50" s="111">
        <v>0</v>
      </c>
      <c r="D50" s="111">
        <v>0</v>
      </c>
      <c r="E50" s="5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105" customFormat="1" ht="11.25" customHeight="1" x14ac:dyDescent="0.25">
      <c r="A51" s="117">
        <v>5120</v>
      </c>
      <c r="B51" s="118" t="s">
        <v>108</v>
      </c>
      <c r="C51" s="119">
        <v>0</v>
      </c>
      <c r="D51" s="119">
        <v>0</v>
      </c>
      <c r="E51" s="5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105" customFormat="1" ht="11.25" customHeight="1" x14ac:dyDescent="0.25">
      <c r="A52" s="115">
        <v>5120</v>
      </c>
      <c r="B52" s="120" t="s">
        <v>108</v>
      </c>
      <c r="C52" s="116">
        <v>0</v>
      </c>
      <c r="D52" s="116">
        <v>0</v>
      </c>
      <c r="E52" s="58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105" customFormat="1" ht="11.25" customHeight="1" x14ac:dyDescent="0.25">
      <c r="A53" s="112">
        <v>5130</v>
      </c>
      <c r="B53" s="113" t="s">
        <v>588</v>
      </c>
      <c r="C53" s="114">
        <v>0</v>
      </c>
      <c r="D53" s="114">
        <v>0</v>
      </c>
      <c r="E53" s="58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1.25" customHeight="1" x14ac:dyDescent="0.25">
      <c r="A54" s="53">
        <v>5400</v>
      </c>
      <c r="B54" s="56" t="s">
        <v>377</v>
      </c>
      <c r="C54" s="100">
        <f>C55+C57+C59+C61+C63</f>
        <v>356039.33</v>
      </c>
      <c r="D54" s="100">
        <f>D55+D57+D59+D61+D63</f>
        <v>2947702.47</v>
      </c>
      <c r="E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1.25" customHeight="1" x14ac:dyDescent="0.25">
      <c r="A55" s="33">
        <v>5410</v>
      </c>
      <c r="B55" s="31" t="s">
        <v>455</v>
      </c>
      <c r="C55" s="99">
        <f>C56</f>
        <v>356039.33</v>
      </c>
      <c r="D55" s="99">
        <f>D56</f>
        <v>2947702.47</v>
      </c>
      <c r="E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1.25" customHeight="1" x14ac:dyDescent="0.25">
      <c r="A56" s="33">
        <v>5411</v>
      </c>
      <c r="B56" s="31" t="s">
        <v>379</v>
      </c>
      <c r="C56" s="99">
        <v>356039.33</v>
      </c>
      <c r="D56" s="99">
        <v>2947702.47</v>
      </c>
      <c r="E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1.25" customHeight="1" x14ac:dyDescent="0.25">
      <c r="A57" s="33">
        <v>5420</v>
      </c>
      <c r="B57" s="31" t="s">
        <v>456</v>
      </c>
      <c r="C57" s="34">
        <v>0</v>
      </c>
      <c r="D57" s="34">
        <v>0</v>
      </c>
      <c r="E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1.25" customHeight="1" x14ac:dyDescent="0.25">
      <c r="A58" s="33">
        <v>5421</v>
      </c>
      <c r="B58" s="31" t="s">
        <v>382</v>
      </c>
      <c r="C58" s="34">
        <v>0</v>
      </c>
      <c r="D58" s="34">
        <v>0</v>
      </c>
      <c r="E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1.25" customHeight="1" x14ac:dyDescent="0.25">
      <c r="A59" s="33">
        <v>5430</v>
      </c>
      <c r="B59" s="31" t="s">
        <v>457</v>
      </c>
      <c r="C59" s="34">
        <v>0</v>
      </c>
      <c r="D59" s="34">
        <v>0</v>
      </c>
      <c r="E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1.25" customHeight="1" x14ac:dyDescent="0.25">
      <c r="A60" s="33">
        <v>5431</v>
      </c>
      <c r="B60" s="31" t="s">
        <v>385</v>
      </c>
      <c r="C60" s="34">
        <v>0</v>
      </c>
      <c r="D60" s="34">
        <v>0</v>
      </c>
      <c r="E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1.25" customHeight="1" x14ac:dyDescent="0.25">
      <c r="A61" s="33">
        <v>5440</v>
      </c>
      <c r="B61" s="31" t="s">
        <v>458</v>
      </c>
      <c r="C61" s="34">
        <v>0</v>
      </c>
      <c r="D61" s="34">
        <v>0</v>
      </c>
      <c r="E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1.25" customHeight="1" x14ac:dyDescent="0.25">
      <c r="A62" s="33">
        <v>5441</v>
      </c>
      <c r="B62" s="31" t="s">
        <v>458</v>
      </c>
      <c r="C62" s="34">
        <v>0</v>
      </c>
      <c r="D62" s="34">
        <v>0</v>
      </c>
      <c r="E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1.25" customHeight="1" x14ac:dyDescent="0.25">
      <c r="A63" s="33">
        <v>5450</v>
      </c>
      <c r="B63" s="31" t="s">
        <v>459</v>
      </c>
      <c r="C63" s="34">
        <v>0</v>
      </c>
      <c r="D63" s="34">
        <v>0</v>
      </c>
      <c r="E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1.25" customHeight="1" x14ac:dyDescent="0.25">
      <c r="A64" s="33">
        <v>5451</v>
      </c>
      <c r="B64" s="31" t="s">
        <v>389</v>
      </c>
      <c r="C64" s="34">
        <v>0</v>
      </c>
      <c r="D64" s="34">
        <v>0</v>
      </c>
      <c r="E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1.25" customHeight="1" x14ac:dyDescent="0.25">
      <c r="A65" s="33">
        <v>5452</v>
      </c>
      <c r="B65" s="31" t="s">
        <v>390</v>
      </c>
      <c r="C65" s="34">
        <v>0</v>
      </c>
      <c r="D65" s="34">
        <v>0</v>
      </c>
      <c r="E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1.25" customHeight="1" x14ac:dyDescent="0.25">
      <c r="A66" s="53">
        <v>5500</v>
      </c>
      <c r="B66" s="56" t="s">
        <v>391</v>
      </c>
      <c r="C66" s="100">
        <f>C67+C76+C79+C85</f>
        <v>322000</v>
      </c>
      <c r="D66" s="100">
        <f>D67+D76+D79+D85</f>
        <v>13939935.089999998</v>
      </c>
      <c r="E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1.25" customHeight="1" x14ac:dyDescent="0.25">
      <c r="A67" s="53">
        <v>5510</v>
      </c>
      <c r="B67" s="56" t="s">
        <v>392</v>
      </c>
      <c r="C67" s="99">
        <f>SUM(C68:C75)</f>
        <v>322000</v>
      </c>
      <c r="D67" s="99">
        <f>SUM(D68:D75)</f>
        <v>13939935.089999998</v>
      </c>
      <c r="E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1.25" customHeight="1" x14ac:dyDescent="0.25">
      <c r="A68" s="33">
        <v>5511</v>
      </c>
      <c r="B68" s="31" t="s">
        <v>393</v>
      </c>
      <c r="C68" s="34">
        <v>0</v>
      </c>
      <c r="D68" s="34">
        <v>0</v>
      </c>
      <c r="E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1.25" customHeight="1" x14ac:dyDescent="0.25">
      <c r="A69" s="33">
        <v>5512</v>
      </c>
      <c r="B69" s="31" t="s">
        <v>394</v>
      </c>
      <c r="C69" s="34">
        <v>0</v>
      </c>
      <c r="D69" s="34">
        <v>0</v>
      </c>
      <c r="E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1.25" customHeight="1" x14ac:dyDescent="0.25">
      <c r="A70" s="33">
        <v>5513</v>
      </c>
      <c r="B70" s="31" t="s">
        <v>395</v>
      </c>
      <c r="C70" s="34">
        <v>0</v>
      </c>
      <c r="D70" s="99">
        <v>5651277.6699999999</v>
      </c>
      <c r="E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1.25" customHeight="1" x14ac:dyDescent="0.25">
      <c r="A71" s="33">
        <v>5514</v>
      </c>
      <c r="B71" s="31" t="s">
        <v>396</v>
      </c>
      <c r="C71" s="34">
        <v>0</v>
      </c>
      <c r="D71" s="99">
        <v>0</v>
      </c>
      <c r="E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1.25" customHeight="1" x14ac:dyDescent="0.25">
      <c r="A72" s="33">
        <v>5515</v>
      </c>
      <c r="B72" s="31" t="s">
        <v>397</v>
      </c>
      <c r="C72" s="34">
        <v>0</v>
      </c>
      <c r="D72" s="99">
        <v>8197762.0499999998</v>
      </c>
      <c r="E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1.25" customHeight="1" x14ac:dyDescent="0.25">
      <c r="A73" s="33">
        <v>5516</v>
      </c>
      <c r="B73" s="31" t="s">
        <v>398</v>
      </c>
      <c r="C73" s="34">
        <v>0</v>
      </c>
      <c r="D73" s="99">
        <v>0</v>
      </c>
      <c r="E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1.25" customHeight="1" x14ac:dyDescent="0.25">
      <c r="A74" s="33">
        <v>5517</v>
      </c>
      <c r="B74" s="31" t="s">
        <v>399</v>
      </c>
      <c r="C74" s="34">
        <v>0</v>
      </c>
      <c r="D74" s="99">
        <v>90895.37</v>
      </c>
      <c r="E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1.25" customHeight="1" x14ac:dyDescent="0.25">
      <c r="A75" s="33">
        <v>5518</v>
      </c>
      <c r="B75" s="31" t="s">
        <v>400</v>
      </c>
      <c r="C75" s="99">
        <v>322000</v>
      </c>
      <c r="D75" s="34">
        <v>0</v>
      </c>
      <c r="E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1.25" customHeight="1" x14ac:dyDescent="0.25">
      <c r="A76" s="53">
        <v>5520</v>
      </c>
      <c r="B76" s="56" t="s">
        <v>401</v>
      </c>
      <c r="C76" s="55">
        <v>0</v>
      </c>
      <c r="D76" s="55">
        <v>0</v>
      </c>
      <c r="E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1.25" customHeight="1" x14ac:dyDescent="0.25">
      <c r="A77" s="33">
        <v>5521</v>
      </c>
      <c r="B77" s="31" t="s">
        <v>402</v>
      </c>
      <c r="C77" s="34">
        <v>0</v>
      </c>
      <c r="D77" s="34">
        <v>0</v>
      </c>
      <c r="E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1.25" customHeight="1" x14ac:dyDescent="0.25">
      <c r="A78" s="33">
        <v>5522</v>
      </c>
      <c r="B78" s="31" t="s">
        <v>403</v>
      </c>
      <c r="C78" s="34">
        <v>0</v>
      </c>
      <c r="D78" s="34">
        <v>0</v>
      </c>
      <c r="E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1.25" customHeight="1" x14ac:dyDescent="0.25">
      <c r="A79" s="53">
        <v>5530</v>
      </c>
      <c r="B79" s="56" t="s">
        <v>404</v>
      </c>
      <c r="C79" s="55">
        <v>0</v>
      </c>
      <c r="D79" s="55">
        <v>0</v>
      </c>
      <c r="E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1.25" customHeight="1" x14ac:dyDescent="0.25">
      <c r="A80" s="33">
        <v>5531</v>
      </c>
      <c r="B80" s="31" t="s">
        <v>405</v>
      </c>
      <c r="C80" s="34">
        <v>0</v>
      </c>
      <c r="D80" s="34">
        <v>0</v>
      </c>
      <c r="E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1.25" customHeight="1" x14ac:dyDescent="0.25">
      <c r="A81" s="33">
        <v>5532</v>
      </c>
      <c r="B81" s="31" t="s">
        <v>406</v>
      </c>
      <c r="C81" s="34">
        <v>0</v>
      </c>
      <c r="D81" s="34">
        <v>0</v>
      </c>
      <c r="E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1.25" customHeight="1" x14ac:dyDescent="0.25">
      <c r="A82" s="33">
        <v>5533</v>
      </c>
      <c r="B82" s="31" t="s">
        <v>407</v>
      </c>
      <c r="C82" s="34">
        <v>0</v>
      </c>
      <c r="D82" s="34">
        <v>0</v>
      </c>
      <c r="E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1.25" customHeight="1" x14ac:dyDescent="0.25">
      <c r="A83" s="33">
        <v>5534</v>
      </c>
      <c r="B83" s="31" t="s">
        <v>408</v>
      </c>
      <c r="C83" s="34">
        <v>0</v>
      </c>
      <c r="D83" s="34">
        <v>0</v>
      </c>
      <c r="E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1.25" customHeight="1" x14ac:dyDescent="0.25">
      <c r="A84" s="33">
        <v>5535</v>
      </c>
      <c r="B84" s="31" t="s">
        <v>409</v>
      </c>
      <c r="C84" s="34">
        <v>0</v>
      </c>
      <c r="D84" s="34">
        <v>0</v>
      </c>
      <c r="E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1.25" customHeight="1" x14ac:dyDescent="0.25">
      <c r="A85" s="53">
        <v>5590</v>
      </c>
      <c r="B85" s="56" t="s">
        <v>410</v>
      </c>
      <c r="C85" s="55">
        <v>0</v>
      </c>
      <c r="D85" s="55">
        <v>0</v>
      </c>
      <c r="E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1.25" customHeight="1" x14ac:dyDescent="0.25">
      <c r="A86" s="33">
        <v>5591</v>
      </c>
      <c r="B86" s="31" t="s">
        <v>411</v>
      </c>
      <c r="C86" s="34">
        <v>0</v>
      </c>
      <c r="D86" s="34">
        <v>0</v>
      </c>
      <c r="E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1.25" customHeight="1" x14ac:dyDescent="0.25">
      <c r="A87" s="33">
        <v>5592</v>
      </c>
      <c r="B87" s="31" t="s">
        <v>412</v>
      </c>
      <c r="C87" s="34">
        <v>0</v>
      </c>
      <c r="D87" s="34">
        <v>0</v>
      </c>
      <c r="E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1.25" customHeight="1" x14ac:dyDescent="0.25">
      <c r="A88" s="33">
        <v>5593</v>
      </c>
      <c r="B88" s="31" t="s">
        <v>413</v>
      </c>
      <c r="C88" s="34">
        <v>0</v>
      </c>
      <c r="D88" s="34">
        <v>0</v>
      </c>
      <c r="E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1.25" customHeight="1" x14ac:dyDescent="0.25">
      <c r="A89" s="33">
        <v>5594</v>
      </c>
      <c r="B89" s="31" t="s">
        <v>460</v>
      </c>
      <c r="C89" s="34">
        <v>0</v>
      </c>
      <c r="D89" s="34">
        <v>0</v>
      </c>
      <c r="E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1.25" customHeight="1" x14ac:dyDescent="0.25">
      <c r="A90" s="33">
        <v>5595</v>
      </c>
      <c r="B90" s="31" t="s">
        <v>415</v>
      </c>
      <c r="C90" s="34">
        <v>0</v>
      </c>
      <c r="D90" s="34">
        <v>0</v>
      </c>
      <c r="E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1.25" customHeight="1" x14ac:dyDescent="0.25">
      <c r="A91" s="33">
        <v>5596</v>
      </c>
      <c r="B91" s="31" t="s">
        <v>307</v>
      </c>
      <c r="C91" s="34">
        <v>0</v>
      </c>
      <c r="D91" s="34">
        <v>0</v>
      </c>
      <c r="E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1.25" customHeight="1" x14ac:dyDescent="0.25">
      <c r="A92" s="33">
        <v>5597</v>
      </c>
      <c r="B92" s="31" t="s">
        <v>416</v>
      </c>
      <c r="C92" s="34">
        <v>0</v>
      </c>
      <c r="D92" s="34">
        <v>0</v>
      </c>
      <c r="E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1.25" customHeight="1" x14ac:dyDescent="0.25">
      <c r="A93" s="33">
        <v>5599</v>
      </c>
      <c r="B93" s="31" t="s">
        <v>418</v>
      </c>
      <c r="C93" s="34">
        <v>0</v>
      </c>
      <c r="D93" s="34">
        <v>0</v>
      </c>
      <c r="E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1.25" customHeight="1" x14ac:dyDescent="0.25">
      <c r="A94" s="53">
        <v>5600</v>
      </c>
      <c r="B94" s="56" t="s">
        <v>419</v>
      </c>
      <c r="C94" s="55">
        <v>0</v>
      </c>
      <c r="D94" s="55">
        <v>0</v>
      </c>
      <c r="E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1.25" customHeight="1" x14ac:dyDescent="0.25">
      <c r="A95" s="53">
        <v>5610</v>
      </c>
      <c r="B95" s="56" t="s">
        <v>420</v>
      </c>
      <c r="C95" s="55">
        <v>0</v>
      </c>
      <c r="D95" s="55">
        <v>0</v>
      </c>
      <c r="E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1.25" customHeight="1" x14ac:dyDescent="0.25">
      <c r="A96" s="33">
        <v>5611</v>
      </c>
      <c r="B96" s="31" t="s">
        <v>421</v>
      </c>
      <c r="C96" s="34">
        <v>0</v>
      </c>
      <c r="D96" s="34">
        <v>0</v>
      </c>
      <c r="E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1.25" customHeight="1" x14ac:dyDescent="0.25">
      <c r="A97" s="53">
        <v>2110</v>
      </c>
      <c r="B97" s="59" t="s">
        <v>461</v>
      </c>
      <c r="C97" s="122">
        <v>-27146.29</v>
      </c>
      <c r="D97" s="55">
        <v>0</v>
      </c>
      <c r="E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1.25" customHeight="1" x14ac:dyDescent="0.25">
      <c r="A98" s="33">
        <v>2111</v>
      </c>
      <c r="B98" s="31" t="s">
        <v>462</v>
      </c>
      <c r="C98" s="121">
        <v>-1620</v>
      </c>
      <c r="D98" s="34">
        <v>0</v>
      </c>
      <c r="E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1.25" customHeight="1" x14ac:dyDescent="0.25">
      <c r="A99" s="33">
        <v>2112</v>
      </c>
      <c r="B99" s="31" t="s">
        <v>463</v>
      </c>
      <c r="C99" s="121">
        <v>0</v>
      </c>
      <c r="D99" s="34">
        <v>0</v>
      </c>
      <c r="E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1.25" customHeight="1" x14ac:dyDescent="0.25">
      <c r="A100" s="33">
        <v>2112</v>
      </c>
      <c r="B100" s="31" t="s">
        <v>464</v>
      </c>
      <c r="C100" s="121">
        <v>0</v>
      </c>
      <c r="D100" s="34">
        <v>0</v>
      </c>
      <c r="E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3">
        <v>2115</v>
      </c>
      <c r="B101" s="31" t="s">
        <v>465</v>
      </c>
      <c r="C101" s="121">
        <v>-25526.29</v>
      </c>
      <c r="D101" s="34">
        <v>0</v>
      </c>
      <c r="E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1.25" customHeight="1" x14ac:dyDescent="0.25">
      <c r="A102" s="33">
        <v>2114</v>
      </c>
      <c r="B102" s="31" t="s">
        <v>466</v>
      </c>
      <c r="C102" s="34">
        <v>0</v>
      </c>
      <c r="D102" s="34">
        <v>0</v>
      </c>
      <c r="E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/>
      <c r="B103" s="54" t="s">
        <v>467</v>
      </c>
      <c r="C103" s="133">
        <v>0</v>
      </c>
      <c r="D103" s="133">
        <v>0</v>
      </c>
      <c r="E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105" customFormat="1" ht="9.75" customHeight="1" x14ac:dyDescent="0.25">
      <c r="A104" s="123">
        <v>3100</v>
      </c>
      <c r="B104" s="128" t="s">
        <v>589</v>
      </c>
      <c r="C104" s="129">
        <v>0</v>
      </c>
      <c r="D104" s="129">
        <v>0</v>
      </c>
      <c r="E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105" customFormat="1" ht="9.75" customHeight="1" x14ac:dyDescent="0.25">
      <c r="A105" s="126"/>
      <c r="B105" s="130" t="s">
        <v>590</v>
      </c>
      <c r="C105" s="131">
        <v>0</v>
      </c>
      <c r="D105" s="131">
        <v>0</v>
      </c>
      <c r="E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105" customFormat="1" ht="9.75" customHeight="1" x14ac:dyDescent="0.25">
      <c r="A106" s="126"/>
      <c r="B106" s="130" t="s">
        <v>591</v>
      </c>
      <c r="C106" s="131">
        <v>0</v>
      </c>
      <c r="D106" s="131">
        <v>0</v>
      </c>
      <c r="E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s="105" customFormat="1" ht="9.75" customHeight="1" x14ac:dyDescent="0.25">
      <c r="A107" s="126"/>
      <c r="B107" s="130" t="s">
        <v>592</v>
      </c>
      <c r="C107" s="131">
        <v>0</v>
      </c>
      <c r="D107" s="131">
        <v>0</v>
      </c>
      <c r="E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s="105" customFormat="1" ht="9.75" customHeight="1" x14ac:dyDescent="0.25">
      <c r="A108" s="126"/>
      <c r="B108" s="130" t="s">
        <v>593</v>
      </c>
      <c r="C108" s="131">
        <v>0</v>
      </c>
      <c r="D108" s="131">
        <v>0</v>
      </c>
      <c r="E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s="105" customFormat="1" ht="9.75" customHeight="1" x14ac:dyDescent="0.25">
      <c r="A109" s="126"/>
      <c r="B109" s="132" t="s">
        <v>594</v>
      </c>
      <c r="C109" s="125">
        <v>0</v>
      </c>
      <c r="D109" s="125">
        <v>0</v>
      </c>
      <c r="E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105" customFormat="1" ht="9.75" customHeight="1" x14ac:dyDescent="0.25">
      <c r="A110" s="123">
        <v>1270</v>
      </c>
      <c r="B110" s="124" t="s">
        <v>151</v>
      </c>
      <c r="C110" s="129">
        <v>0</v>
      </c>
      <c r="D110" s="129">
        <v>0</v>
      </c>
      <c r="E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105" customFormat="1" ht="9.75" customHeight="1" x14ac:dyDescent="0.25">
      <c r="A111" s="126">
        <v>1273</v>
      </c>
      <c r="B111" s="127" t="s">
        <v>595</v>
      </c>
      <c r="C111" s="131">
        <v>0</v>
      </c>
      <c r="D111" s="131">
        <v>0</v>
      </c>
      <c r="E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105" customFormat="1" ht="11.25" customHeight="1" x14ac:dyDescent="0.25">
      <c r="A112" s="126"/>
      <c r="B112" s="132" t="s">
        <v>596</v>
      </c>
      <c r="C112" s="134">
        <v>6691393.7200000007</v>
      </c>
      <c r="D112" s="134">
        <v>11761100.01</v>
      </c>
      <c r="E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1.25" customHeight="1" x14ac:dyDescent="0.25">
      <c r="A113" s="53">
        <v>4300</v>
      </c>
      <c r="B113" s="54" t="s">
        <v>291</v>
      </c>
      <c r="C113" s="138">
        <v>0</v>
      </c>
      <c r="D113" s="140">
        <v>0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53">
        <v>4310</v>
      </c>
      <c r="B114" s="54" t="s">
        <v>292</v>
      </c>
      <c r="C114" s="138">
        <v>0</v>
      </c>
      <c r="D114" s="138">
        <v>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3">
        <v>4311</v>
      </c>
      <c r="B115" s="60" t="s">
        <v>293</v>
      </c>
      <c r="C115" s="139">
        <v>0</v>
      </c>
      <c r="D115" s="143">
        <v>0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3">
        <v>4319</v>
      </c>
      <c r="B116" s="60" t="s">
        <v>294</v>
      </c>
      <c r="C116" s="139">
        <v>0</v>
      </c>
      <c r="D116" s="143">
        <v>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53">
        <v>4320</v>
      </c>
      <c r="B117" s="54" t="s">
        <v>295</v>
      </c>
      <c r="C117" s="138">
        <v>0</v>
      </c>
      <c r="D117" s="138">
        <v>0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3">
        <v>4321</v>
      </c>
      <c r="B118" s="60" t="s">
        <v>296</v>
      </c>
      <c r="C118" s="139">
        <v>0</v>
      </c>
      <c r="D118" s="143">
        <v>0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3">
        <v>4322</v>
      </c>
      <c r="B119" s="60" t="s">
        <v>297</v>
      </c>
      <c r="C119" s="139">
        <v>0</v>
      </c>
      <c r="D119" s="143">
        <v>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3">
        <v>4323</v>
      </c>
      <c r="B120" s="60" t="s">
        <v>298</v>
      </c>
      <c r="C120" s="139">
        <v>0</v>
      </c>
      <c r="D120" s="143">
        <v>0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3">
        <v>4324</v>
      </c>
      <c r="B121" s="60" t="s">
        <v>299</v>
      </c>
      <c r="C121" s="139">
        <v>0</v>
      </c>
      <c r="D121" s="143">
        <v>0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3">
        <v>4325</v>
      </c>
      <c r="B122" s="60" t="s">
        <v>300</v>
      </c>
      <c r="C122" s="139">
        <v>0</v>
      </c>
      <c r="D122" s="143">
        <v>0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53">
        <v>4330</v>
      </c>
      <c r="B123" s="54" t="s">
        <v>301</v>
      </c>
      <c r="C123" s="138">
        <v>0</v>
      </c>
      <c r="D123" s="138">
        <v>0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3">
        <v>4331</v>
      </c>
      <c r="B124" s="60" t="s">
        <v>301</v>
      </c>
      <c r="C124" s="139">
        <v>0</v>
      </c>
      <c r="D124" s="143">
        <v>0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53">
        <v>4340</v>
      </c>
      <c r="B125" s="54" t="s">
        <v>302</v>
      </c>
      <c r="C125" s="138">
        <v>0</v>
      </c>
      <c r="D125" s="138">
        <v>0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3">
        <v>4341</v>
      </c>
      <c r="B126" s="60" t="s">
        <v>302</v>
      </c>
      <c r="C126" s="139">
        <v>0</v>
      </c>
      <c r="D126" s="143">
        <v>0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53">
        <v>4390</v>
      </c>
      <c r="B127" s="54" t="s">
        <v>303</v>
      </c>
      <c r="C127" s="142">
        <v>0</v>
      </c>
      <c r="D127" s="142">
        <v>0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3">
        <v>4392</v>
      </c>
      <c r="B128" s="60" t="s">
        <v>304</v>
      </c>
      <c r="C128" s="141">
        <v>0</v>
      </c>
      <c r="D128" s="141">
        <v>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3">
        <v>4393</v>
      </c>
      <c r="B129" s="60" t="s">
        <v>305</v>
      </c>
      <c r="C129" s="141">
        <v>0</v>
      </c>
      <c r="D129" s="141">
        <v>0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3">
        <v>4394</v>
      </c>
      <c r="B130" s="60" t="s">
        <v>306</v>
      </c>
      <c r="C130" s="141">
        <v>0</v>
      </c>
      <c r="D130" s="141">
        <v>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3">
        <v>4395</v>
      </c>
      <c r="B131" s="60" t="s">
        <v>307</v>
      </c>
      <c r="C131" s="141">
        <v>0</v>
      </c>
      <c r="D131" s="141">
        <v>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3">
        <v>4396</v>
      </c>
      <c r="B132" s="60" t="s">
        <v>308</v>
      </c>
      <c r="C132" s="141">
        <v>0</v>
      </c>
      <c r="D132" s="141">
        <v>0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3">
        <v>4397</v>
      </c>
      <c r="B133" s="60" t="s">
        <v>309</v>
      </c>
      <c r="C133" s="141">
        <v>0</v>
      </c>
      <c r="D133" s="141">
        <v>0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3">
        <v>4399</v>
      </c>
      <c r="B134" s="60" t="s">
        <v>303</v>
      </c>
      <c r="C134" s="139">
        <v>0</v>
      </c>
      <c r="D134" s="139">
        <v>0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1.25" customHeight="1" x14ac:dyDescent="0.25">
      <c r="A135" s="53">
        <v>1120</v>
      </c>
      <c r="B135" s="59" t="s">
        <v>468</v>
      </c>
      <c r="C135" s="136">
        <v>6691393.7200000007</v>
      </c>
      <c r="D135" s="136">
        <v>11761100.01</v>
      </c>
      <c r="E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1.25" customHeight="1" x14ac:dyDescent="0.25">
      <c r="A136" s="33">
        <v>1124</v>
      </c>
      <c r="B136" s="4" t="s">
        <v>469</v>
      </c>
      <c r="C136" s="137">
        <v>0</v>
      </c>
      <c r="D136" s="135">
        <v>104379.94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1.25" customHeight="1" x14ac:dyDescent="0.25">
      <c r="A137" s="33">
        <v>1124</v>
      </c>
      <c r="B137" s="4" t="s">
        <v>470</v>
      </c>
      <c r="C137" s="137">
        <v>0</v>
      </c>
      <c r="D137" s="135">
        <v>0</v>
      </c>
      <c r="E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1.25" customHeight="1" x14ac:dyDescent="0.25">
      <c r="A138" s="33">
        <v>1124</v>
      </c>
      <c r="B138" s="4" t="s">
        <v>471</v>
      </c>
      <c r="C138" s="137">
        <v>0</v>
      </c>
      <c r="D138" s="135">
        <v>0</v>
      </c>
      <c r="E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1.25" customHeight="1" x14ac:dyDescent="0.25">
      <c r="A139" s="33">
        <v>1124</v>
      </c>
      <c r="B139" s="4" t="s">
        <v>472</v>
      </c>
      <c r="C139" s="137">
        <v>1659181.33</v>
      </c>
      <c r="D139" s="135">
        <v>7938018.2199999997</v>
      </c>
      <c r="E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1.25" customHeight="1" x14ac:dyDescent="0.25">
      <c r="A140" s="33">
        <v>1124</v>
      </c>
      <c r="B140" s="4" t="s">
        <v>473</v>
      </c>
      <c r="C140" s="135">
        <v>0</v>
      </c>
      <c r="D140" s="135">
        <v>0</v>
      </c>
      <c r="E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1.25" customHeight="1" x14ac:dyDescent="0.25">
      <c r="A141" s="33">
        <v>1124</v>
      </c>
      <c r="B141" s="4" t="s">
        <v>474</v>
      </c>
      <c r="C141" s="135">
        <v>23416.1</v>
      </c>
      <c r="D141" s="135">
        <v>0</v>
      </c>
      <c r="E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1.25" customHeight="1" x14ac:dyDescent="0.25">
      <c r="A142" s="33">
        <v>1122</v>
      </c>
      <c r="B142" s="4" t="s">
        <v>475</v>
      </c>
      <c r="C142" s="135">
        <v>0</v>
      </c>
      <c r="D142" s="135">
        <v>0</v>
      </c>
      <c r="E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1.25" customHeight="1" x14ac:dyDescent="0.25">
      <c r="A143" s="33">
        <v>1122</v>
      </c>
      <c r="B143" s="4" t="s">
        <v>476</v>
      </c>
      <c r="C143" s="137">
        <v>0</v>
      </c>
      <c r="D143" s="135">
        <v>0</v>
      </c>
      <c r="E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1.25" customHeight="1" x14ac:dyDescent="0.25">
      <c r="A144" s="33">
        <v>1122</v>
      </c>
      <c r="B144" s="4" t="s">
        <v>477</v>
      </c>
      <c r="C144" s="135">
        <v>5008796.29</v>
      </c>
      <c r="D144" s="135">
        <v>3718701.85</v>
      </c>
      <c r="E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1.25" customHeight="1" x14ac:dyDescent="0.25">
      <c r="A145" s="33"/>
      <c r="B145" s="61" t="s">
        <v>478</v>
      </c>
      <c r="C145" s="144">
        <v>265869690.18000004</v>
      </c>
      <c r="D145" s="144">
        <v>326580810.42000002</v>
      </c>
      <c r="E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" customHeight="1" x14ac:dyDescent="0.25">
      <c r="A146" s="31"/>
      <c r="B146" s="31"/>
      <c r="C146" s="31"/>
      <c r="D146" s="31"/>
      <c r="E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 t="s">
        <v>65</v>
      </c>
      <c r="C147" s="31"/>
      <c r="D147" s="31"/>
      <c r="E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9.75" customHeight="1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9.75" customHeight="1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9.75" customHeight="1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9.75" customHeight="1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9.75" customHeight="1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9.75" customHeight="1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9.75" customHeight="1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9.75" customHeight="1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9.75" customHeight="1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</sheetData>
  <mergeCells count="4">
    <mergeCell ref="A1:C1"/>
    <mergeCell ref="A2:C2"/>
    <mergeCell ref="A3:C3"/>
    <mergeCell ref="A4:C4"/>
  </mergeCells>
  <dataValidations disablePrompts="1" count="2">
    <dataValidation allowBlank="1" showInputMessage="1" showErrorMessage="1" prompt="Importe del trimestre anterior" sqref="D49:D54 C49:C56"/>
    <dataValidation allowBlank="1" showInputMessage="1" showErrorMessage="1" prompt="Importe final del periodo que corresponde la información financiera trimestral que se presenta." sqref="D55:D56"/>
  </dataValidations>
  <pageMargins left="0.7" right="0.7" top="0.75" bottom="0.75" header="0" footer="0"/>
  <pageSetup paperSize="9" orientation="portrait"/>
  <rowBreaks count="1" manualBreakCount="1">
    <brk id="8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6" sqref="C6:C2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26" ht="11.25" customHeight="1" x14ac:dyDescent="0.25">
      <c r="A1" s="167" t="str">
        <f>ESF!A1</f>
        <v>Municipio Dolores Hidalgo CIN</v>
      </c>
      <c r="B1" s="168"/>
      <c r="C1" s="169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1.25" customHeight="1" x14ac:dyDescent="0.25">
      <c r="A2" s="170" t="s">
        <v>479</v>
      </c>
      <c r="B2" s="164"/>
      <c r="C2" s="17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1.25" customHeight="1" x14ac:dyDescent="0.25">
      <c r="A3" s="170" t="str">
        <f>ESF!A3</f>
        <v>Del 01 de Enero al 30 de Junio</v>
      </c>
      <c r="B3" s="164"/>
      <c r="C3" s="17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9.75" customHeight="1" x14ac:dyDescent="0.25">
      <c r="A4" s="172" t="s">
        <v>480</v>
      </c>
      <c r="B4" s="173"/>
      <c r="C4" s="174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9.75" customHeight="1" x14ac:dyDescent="0.25">
      <c r="A5" s="175" t="s">
        <v>481</v>
      </c>
      <c r="B5" s="176"/>
      <c r="C5" s="63">
        <v>2024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9.75" customHeight="1" x14ac:dyDescent="0.25">
      <c r="A6" s="64" t="s">
        <v>482</v>
      </c>
      <c r="B6" s="64"/>
      <c r="C6" s="149">
        <v>561410467.83000004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4"/>
      <c r="B7" s="65"/>
      <c r="C7" s="1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6" t="s">
        <v>483</v>
      </c>
      <c r="B8" s="66"/>
      <c r="C8" s="150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67" t="s">
        <v>484</v>
      </c>
      <c r="B9" s="68" t="s">
        <v>292</v>
      </c>
      <c r="C9" s="148">
        <v>0</v>
      </c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69" t="s">
        <v>485</v>
      </c>
      <c r="B10" s="70" t="s">
        <v>486</v>
      </c>
      <c r="C10" s="148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69" t="s">
        <v>487</v>
      </c>
      <c r="B11" s="70" t="s">
        <v>301</v>
      </c>
      <c r="C11" s="148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69" t="s">
        <v>488</v>
      </c>
      <c r="B12" s="70" t="s">
        <v>302</v>
      </c>
      <c r="C12" s="148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69" t="s">
        <v>489</v>
      </c>
      <c r="B13" s="70" t="s">
        <v>303</v>
      </c>
      <c r="C13" s="148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71" t="s">
        <v>490</v>
      </c>
      <c r="B14" s="72" t="s">
        <v>491</v>
      </c>
      <c r="C14" s="148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.5" customHeight="1" x14ac:dyDescent="0.25">
      <c r="A15" s="4"/>
      <c r="B15" s="73"/>
      <c r="C15" s="14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66" t="s">
        <v>492</v>
      </c>
      <c r="B16" s="65"/>
      <c r="C16" s="150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74">
        <v>3.1</v>
      </c>
      <c r="B17" s="70" t="s">
        <v>493</v>
      </c>
      <c r="C17" s="148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75">
        <v>3.2</v>
      </c>
      <c r="B18" s="70" t="s">
        <v>494</v>
      </c>
      <c r="C18" s="148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75">
        <v>3.3</v>
      </c>
      <c r="B19" s="72" t="s">
        <v>495</v>
      </c>
      <c r="C19" s="151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.5" customHeight="1" x14ac:dyDescent="0.25">
      <c r="A20" s="4"/>
      <c r="B20" s="72"/>
      <c r="C20" s="14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76" t="s">
        <v>496</v>
      </c>
      <c r="B21" s="76"/>
      <c r="C21" s="149">
        <v>561410467.83000004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4"/>
      <c r="B23" s="31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26" ht="11.25" customHeight="1" x14ac:dyDescent="0.25">
      <c r="A1" s="177" t="str">
        <f>ESF!A1</f>
        <v>Municipio Dolores Hidalgo CIN</v>
      </c>
      <c r="B1" s="168"/>
      <c r="C1" s="16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1.25" customHeight="1" x14ac:dyDescent="0.25">
      <c r="A2" s="178" t="s">
        <v>497</v>
      </c>
      <c r="B2" s="164"/>
      <c r="C2" s="17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1.25" customHeight="1" x14ac:dyDescent="0.25">
      <c r="A3" s="178" t="str">
        <f>ESF!A3</f>
        <v>Del 01 de Enero al 30 de Junio</v>
      </c>
      <c r="B3" s="164"/>
      <c r="C3" s="17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9.75" customHeight="1" x14ac:dyDescent="0.25">
      <c r="A4" s="172" t="s">
        <v>480</v>
      </c>
      <c r="B4" s="173"/>
      <c r="C4" s="17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 x14ac:dyDescent="0.25">
      <c r="A5" s="175" t="s">
        <v>481</v>
      </c>
      <c r="B5" s="176"/>
      <c r="C5" s="63">
        <v>2024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77" t="s">
        <v>498</v>
      </c>
      <c r="B6" s="64"/>
      <c r="C6" s="157">
        <v>493675921.44</v>
      </c>
      <c r="D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78"/>
      <c r="B7" s="65"/>
      <c r="C7" s="15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6" t="s">
        <v>499</v>
      </c>
      <c r="B8" s="79"/>
      <c r="C8" s="156">
        <v>206156825.80000001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80">
        <v>2.1</v>
      </c>
      <c r="B9" s="81" t="s">
        <v>322</v>
      </c>
      <c r="C9" s="158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80">
        <v>2.2000000000000002</v>
      </c>
      <c r="B10" s="81" t="s">
        <v>319</v>
      </c>
      <c r="C10" s="158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82">
        <v>2.2999999999999998</v>
      </c>
      <c r="B11" s="83" t="s">
        <v>132</v>
      </c>
      <c r="C11" s="158">
        <v>839357.68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82">
        <v>2.4</v>
      </c>
      <c r="B12" s="83" t="s">
        <v>133</v>
      </c>
      <c r="C12" s="158">
        <v>31192.41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82">
        <v>2.5</v>
      </c>
      <c r="B13" s="83" t="s">
        <v>134</v>
      </c>
      <c r="C13" s="158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82">
        <v>2.6</v>
      </c>
      <c r="B14" s="83" t="s">
        <v>135</v>
      </c>
      <c r="C14" s="158">
        <v>7456500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82">
        <v>2.7</v>
      </c>
      <c r="B15" s="83" t="s">
        <v>136</v>
      </c>
      <c r="C15" s="158"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82">
        <v>2.8</v>
      </c>
      <c r="B16" s="83" t="s">
        <v>137</v>
      </c>
      <c r="C16" s="158">
        <v>117419.99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82">
        <v>2.9</v>
      </c>
      <c r="B17" s="83" t="s">
        <v>139</v>
      </c>
      <c r="C17" s="158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82" t="s">
        <v>500</v>
      </c>
      <c r="B18" s="83" t="s">
        <v>501</v>
      </c>
      <c r="C18" s="158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82" t="s">
        <v>502</v>
      </c>
      <c r="B19" s="83" t="s">
        <v>145</v>
      </c>
      <c r="C19" s="158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82" t="s">
        <v>503</v>
      </c>
      <c r="B20" s="83" t="s">
        <v>504</v>
      </c>
      <c r="C20" s="158">
        <v>149773567.46000001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82" t="s">
        <v>505</v>
      </c>
      <c r="B21" s="83" t="s">
        <v>506</v>
      </c>
      <c r="C21" s="158">
        <v>31593101.66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82" t="s">
        <v>507</v>
      </c>
      <c r="B22" s="83" t="s">
        <v>508</v>
      </c>
      <c r="C22" s="158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82" t="s">
        <v>509</v>
      </c>
      <c r="B23" s="83" t="s">
        <v>510</v>
      </c>
      <c r="C23" s="158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82" t="s">
        <v>511</v>
      </c>
      <c r="B24" s="83" t="s">
        <v>512</v>
      </c>
      <c r="C24" s="158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82" t="s">
        <v>513</v>
      </c>
      <c r="B25" s="83" t="s">
        <v>514</v>
      </c>
      <c r="C25" s="158"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82" t="s">
        <v>515</v>
      </c>
      <c r="B26" s="83" t="s">
        <v>516</v>
      </c>
      <c r="C26" s="158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82" t="s">
        <v>517</v>
      </c>
      <c r="B27" s="83" t="s">
        <v>518</v>
      </c>
      <c r="C27" s="158">
        <v>13666664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82" t="s">
        <v>519</v>
      </c>
      <c r="B28" s="83" t="s">
        <v>520</v>
      </c>
      <c r="C28" s="158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82" t="s">
        <v>521</v>
      </c>
      <c r="B29" s="81" t="s">
        <v>522</v>
      </c>
      <c r="C29" s="158">
        <v>2679022.6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7.5" customHeight="1" x14ac:dyDescent="0.25">
      <c r="A30" s="78"/>
      <c r="B30" s="84"/>
      <c r="C30" s="15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85" t="s">
        <v>523</v>
      </c>
      <c r="B31" s="86"/>
      <c r="C31" s="159">
        <v>322000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82" t="s">
        <v>524</v>
      </c>
      <c r="B32" s="83" t="s">
        <v>392</v>
      </c>
      <c r="C32" s="158">
        <v>322000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82" t="s">
        <v>525</v>
      </c>
      <c r="B33" s="83" t="s">
        <v>401</v>
      </c>
      <c r="C33" s="158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82" t="s">
        <v>526</v>
      </c>
      <c r="B34" s="83" t="s">
        <v>404</v>
      </c>
      <c r="C34" s="158"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82" t="s">
        <v>527</v>
      </c>
      <c r="B35" s="83" t="s">
        <v>410</v>
      </c>
      <c r="C35" s="158"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82" t="s">
        <v>528</v>
      </c>
      <c r="B36" s="83" t="s">
        <v>420</v>
      </c>
      <c r="C36" s="158"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82" t="s">
        <v>529</v>
      </c>
      <c r="B37" s="83" t="s">
        <v>530</v>
      </c>
      <c r="C37" s="158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82" t="s">
        <v>531</v>
      </c>
      <c r="B38" s="81" t="s">
        <v>532</v>
      </c>
      <c r="C38" s="160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7.5" customHeight="1" x14ac:dyDescent="0.25">
      <c r="A39" s="78"/>
      <c r="B39" s="87"/>
      <c r="C39" s="15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88" t="s">
        <v>533</v>
      </c>
      <c r="B40" s="64"/>
      <c r="C40" s="155">
        <v>287841095.63999999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31" t="s">
        <v>65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26" ht="11.25" customHeight="1" x14ac:dyDescent="0.25">
      <c r="A1" s="163" t="str">
        <f>'Notas a los Edos Financieros'!B1</f>
        <v>Municipio Dolores Hidalgo CIN</v>
      </c>
      <c r="B1" s="164"/>
      <c r="C1" s="164"/>
      <c r="D1" s="164"/>
      <c r="E1" s="164"/>
      <c r="F1" s="165"/>
      <c r="G1" s="26" t="s">
        <v>0</v>
      </c>
      <c r="H1" s="27">
        <f>'Notas a los Edos Financieros'!D1</f>
        <v>2024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163" t="s">
        <v>534</v>
      </c>
      <c r="B2" s="164"/>
      <c r="C2" s="164"/>
      <c r="D2" s="164"/>
      <c r="E2" s="164"/>
      <c r="F2" s="165"/>
      <c r="G2" s="26" t="s">
        <v>2</v>
      </c>
      <c r="H2" s="27" t="str">
        <f>'Notas a los Edos Financieros'!D2</f>
        <v>Trimestral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163" t="str">
        <f>'Notas a los Edos Financieros'!B3</f>
        <v>Del 01 de Enero al 30 de Junio</v>
      </c>
      <c r="B3" s="164"/>
      <c r="C3" s="164"/>
      <c r="D3" s="164"/>
      <c r="E3" s="164"/>
      <c r="F3" s="165"/>
      <c r="G3" s="26" t="s">
        <v>4</v>
      </c>
      <c r="H3" s="27">
        <f>'Notas a los Edos Financieros'!D3</f>
        <v>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163" t="s">
        <v>5</v>
      </c>
      <c r="B4" s="164"/>
      <c r="C4" s="164"/>
      <c r="D4" s="164"/>
      <c r="E4" s="164"/>
      <c r="F4" s="165"/>
      <c r="G4" s="26"/>
      <c r="H4" s="2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4.75" customHeight="1" x14ac:dyDescent="0.25">
      <c r="A8" s="89" t="s">
        <v>69</v>
      </c>
      <c r="B8" s="89" t="s">
        <v>481</v>
      </c>
      <c r="C8" s="90" t="s">
        <v>535</v>
      </c>
      <c r="D8" s="90" t="s">
        <v>536</v>
      </c>
      <c r="E8" s="90" t="s">
        <v>537</v>
      </c>
      <c r="F8" s="90" t="s">
        <v>538</v>
      </c>
      <c r="G8" s="90" t="s">
        <v>539</v>
      </c>
      <c r="H8" s="90" t="s">
        <v>540</v>
      </c>
      <c r="I8" s="90" t="s">
        <v>541</v>
      </c>
      <c r="J8" s="90" t="s">
        <v>542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53">
        <v>7000</v>
      </c>
      <c r="B9" s="54" t="s">
        <v>543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9.75" customHeight="1" x14ac:dyDescent="0.25">
      <c r="A10" s="31">
        <v>7110</v>
      </c>
      <c r="B10" s="60" t="s">
        <v>539</v>
      </c>
      <c r="C10" s="34">
        <v>0</v>
      </c>
      <c r="D10" s="34">
        <v>0</v>
      </c>
      <c r="E10" s="34">
        <v>0</v>
      </c>
      <c r="F10" s="34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1">
        <v>7120</v>
      </c>
      <c r="B11" s="60" t="s">
        <v>544</v>
      </c>
      <c r="C11" s="34">
        <v>0</v>
      </c>
      <c r="D11" s="34">
        <v>0</v>
      </c>
      <c r="E11" s="34">
        <v>0</v>
      </c>
      <c r="F11" s="34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>
        <v>7130</v>
      </c>
      <c r="B12" s="60" t="s">
        <v>545</v>
      </c>
      <c r="C12" s="34">
        <v>0</v>
      </c>
      <c r="D12" s="34">
        <v>0</v>
      </c>
      <c r="E12" s="34">
        <v>0</v>
      </c>
      <c r="F12" s="34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1">
        <v>7140</v>
      </c>
      <c r="B13" s="60" t="s">
        <v>546</v>
      </c>
      <c r="C13" s="34">
        <v>0</v>
      </c>
      <c r="D13" s="34">
        <v>0</v>
      </c>
      <c r="E13" s="34">
        <v>0</v>
      </c>
      <c r="F13" s="34"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1">
        <v>7150</v>
      </c>
      <c r="B14" s="60" t="s">
        <v>547</v>
      </c>
      <c r="C14" s="34">
        <v>0</v>
      </c>
      <c r="D14" s="34">
        <v>0</v>
      </c>
      <c r="E14" s="34">
        <v>0</v>
      </c>
      <c r="F14" s="34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1">
        <v>7160</v>
      </c>
      <c r="B15" s="60" t="s">
        <v>548</v>
      </c>
      <c r="C15" s="34">
        <v>0</v>
      </c>
      <c r="D15" s="34">
        <v>0</v>
      </c>
      <c r="E15" s="34">
        <v>0</v>
      </c>
      <c r="F15" s="34"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31">
        <v>7210</v>
      </c>
      <c r="B16" s="60" t="s">
        <v>549</v>
      </c>
      <c r="C16" s="34">
        <v>0</v>
      </c>
      <c r="D16" s="34">
        <v>0</v>
      </c>
      <c r="E16" s="34">
        <v>0</v>
      </c>
      <c r="F16" s="34">
        <v>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>
        <v>7220</v>
      </c>
      <c r="B17" s="60" t="s">
        <v>550</v>
      </c>
      <c r="C17" s="34">
        <v>0</v>
      </c>
      <c r="D17" s="34">
        <v>0</v>
      </c>
      <c r="E17" s="34">
        <v>0</v>
      </c>
      <c r="F17" s="34"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>
        <v>7230</v>
      </c>
      <c r="B18" s="60" t="s">
        <v>551</v>
      </c>
      <c r="C18" s="34">
        <v>0</v>
      </c>
      <c r="D18" s="34">
        <v>0</v>
      </c>
      <c r="E18" s="34">
        <v>0</v>
      </c>
      <c r="F18" s="34"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1">
        <v>7240</v>
      </c>
      <c r="B19" s="60" t="s">
        <v>552</v>
      </c>
      <c r="C19" s="34">
        <v>0</v>
      </c>
      <c r="D19" s="34">
        <v>0</v>
      </c>
      <c r="E19" s="34">
        <v>0</v>
      </c>
      <c r="F19" s="34"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1">
        <v>7250</v>
      </c>
      <c r="B20" s="60" t="s">
        <v>553</v>
      </c>
      <c r="C20" s="34">
        <v>0</v>
      </c>
      <c r="D20" s="34">
        <v>0</v>
      </c>
      <c r="E20" s="34">
        <v>0</v>
      </c>
      <c r="F20" s="34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1">
        <v>7260</v>
      </c>
      <c r="B21" s="60" t="s">
        <v>554</v>
      </c>
      <c r="C21" s="34">
        <v>0</v>
      </c>
      <c r="D21" s="34">
        <v>0</v>
      </c>
      <c r="E21" s="34">
        <v>0</v>
      </c>
      <c r="F21" s="34"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1">
        <v>7310</v>
      </c>
      <c r="B22" s="60" t="s">
        <v>555</v>
      </c>
      <c r="C22" s="34">
        <v>0</v>
      </c>
      <c r="D22" s="34">
        <v>0</v>
      </c>
      <c r="E22" s="34">
        <v>0</v>
      </c>
      <c r="F22" s="34"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1">
        <v>7320</v>
      </c>
      <c r="B23" s="60" t="s">
        <v>556</v>
      </c>
      <c r="C23" s="34">
        <v>0</v>
      </c>
      <c r="D23" s="34">
        <v>0</v>
      </c>
      <c r="E23" s="34">
        <v>0</v>
      </c>
      <c r="F23" s="34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1">
        <v>7330</v>
      </c>
      <c r="B24" s="60" t="s">
        <v>557</v>
      </c>
      <c r="C24" s="34">
        <v>0</v>
      </c>
      <c r="D24" s="34">
        <v>0</v>
      </c>
      <c r="E24" s="34">
        <v>0</v>
      </c>
      <c r="F24" s="34"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1">
        <v>7340</v>
      </c>
      <c r="B25" s="60" t="s">
        <v>558</v>
      </c>
      <c r="C25" s="34">
        <v>0</v>
      </c>
      <c r="D25" s="34">
        <v>0</v>
      </c>
      <c r="E25" s="34">
        <v>0</v>
      </c>
      <c r="F25" s="34"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1">
        <v>7350</v>
      </c>
      <c r="B26" s="60" t="s">
        <v>559</v>
      </c>
      <c r="C26" s="34">
        <v>0</v>
      </c>
      <c r="D26" s="34">
        <v>0</v>
      </c>
      <c r="E26" s="34">
        <v>0</v>
      </c>
      <c r="F26" s="34"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1">
        <v>7360</v>
      </c>
      <c r="B27" s="60" t="s">
        <v>560</v>
      </c>
      <c r="C27" s="34">
        <v>0</v>
      </c>
      <c r="D27" s="34">
        <v>0</v>
      </c>
      <c r="E27" s="34">
        <v>0</v>
      </c>
      <c r="F27" s="34"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1">
        <v>7410</v>
      </c>
      <c r="B28" s="60" t="s">
        <v>561</v>
      </c>
      <c r="C28" s="34">
        <v>0</v>
      </c>
      <c r="D28" s="34">
        <v>0</v>
      </c>
      <c r="E28" s="34">
        <v>0</v>
      </c>
      <c r="F28" s="34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>
        <v>7420</v>
      </c>
      <c r="B29" s="60" t="s">
        <v>562</v>
      </c>
      <c r="C29" s="34">
        <v>0</v>
      </c>
      <c r="D29" s="34">
        <v>0</v>
      </c>
      <c r="E29" s="34">
        <v>0</v>
      </c>
      <c r="F29" s="34"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>
        <v>7510</v>
      </c>
      <c r="B30" s="60" t="s">
        <v>563</v>
      </c>
      <c r="C30" s="34">
        <v>0</v>
      </c>
      <c r="D30" s="34">
        <v>0</v>
      </c>
      <c r="E30" s="34">
        <v>0</v>
      </c>
      <c r="F30" s="34"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>
        <v>7520</v>
      </c>
      <c r="B31" s="60" t="s">
        <v>564</v>
      </c>
      <c r="C31" s="34">
        <v>0</v>
      </c>
      <c r="D31" s="34">
        <v>0</v>
      </c>
      <c r="E31" s="34">
        <v>0</v>
      </c>
      <c r="F31" s="34">
        <v>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>
        <v>7610</v>
      </c>
      <c r="B32" s="60" t="s">
        <v>565</v>
      </c>
      <c r="C32" s="34">
        <v>0</v>
      </c>
      <c r="D32" s="34">
        <v>0</v>
      </c>
      <c r="E32" s="34">
        <v>0</v>
      </c>
      <c r="F32" s="34">
        <v>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>
        <v>7620</v>
      </c>
      <c r="B33" s="60" t="s">
        <v>566</v>
      </c>
      <c r="C33" s="34">
        <v>0</v>
      </c>
      <c r="D33" s="34">
        <v>0</v>
      </c>
      <c r="E33" s="34">
        <v>0</v>
      </c>
      <c r="F33" s="34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>
        <v>7630</v>
      </c>
      <c r="B34" s="60" t="s">
        <v>567</v>
      </c>
      <c r="C34" s="34">
        <v>0</v>
      </c>
      <c r="D34" s="34">
        <v>0</v>
      </c>
      <c r="E34" s="34">
        <v>0</v>
      </c>
      <c r="F34" s="34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>
        <v>7640</v>
      </c>
      <c r="B35" s="60" t="s">
        <v>568</v>
      </c>
      <c r="C35" s="34">
        <v>0</v>
      </c>
      <c r="D35" s="34">
        <v>0</v>
      </c>
      <c r="E35" s="34">
        <v>0</v>
      </c>
      <c r="F35" s="34"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4"/>
      <c r="D36" s="34"/>
      <c r="E36" s="34"/>
      <c r="F36" s="34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53">
        <v>8000</v>
      </c>
      <c r="B37" s="54" t="s">
        <v>569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9.75" customHeight="1" thickBo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179" t="s">
        <v>570</v>
      </c>
      <c r="C39" s="18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91" t="s">
        <v>481</v>
      </c>
      <c r="C40" s="92">
        <v>2024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>
        <v>8110</v>
      </c>
      <c r="B41" s="93" t="s">
        <v>571</v>
      </c>
      <c r="C41" s="103">
        <v>601531346.19000006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>
        <v>8120</v>
      </c>
      <c r="B42" s="93" t="s">
        <v>572</v>
      </c>
      <c r="C42" s="103">
        <v>-275810743.76999998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>
        <v>8130</v>
      </c>
      <c r="B43" s="93" t="s">
        <v>573</v>
      </c>
      <c r="C43" s="103">
        <v>235689865.41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>
        <v>8140</v>
      </c>
      <c r="B44" s="93" t="s">
        <v>574</v>
      </c>
      <c r="C44" s="103">
        <v>-6691393.7244999995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thickBot="1" x14ac:dyDescent="0.3">
      <c r="A45" s="31">
        <v>8150</v>
      </c>
      <c r="B45" s="94" t="s">
        <v>575</v>
      </c>
      <c r="C45" s="104">
        <v>-554719074.11000001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thickBo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179" t="s">
        <v>576</v>
      </c>
      <c r="C48" s="18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91" t="s">
        <v>481</v>
      </c>
      <c r="C49" s="92">
        <v>2024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>
        <v>8210</v>
      </c>
      <c r="B50" s="93" t="s">
        <v>577</v>
      </c>
      <c r="C50" s="101">
        <v>-601531346.19000006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>
        <v>8220</v>
      </c>
      <c r="B51" s="93" t="s">
        <v>578</v>
      </c>
      <c r="C51" s="101">
        <v>426985940.54000002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>
        <v>8230</v>
      </c>
      <c r="B52" s="93" t="s">
        <v>579</v>
      </c>
      <c r="C52" s="101">
        <v>-478200849.60000002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>
        <v>8240</v>
      </c>
      <c r="B53" s="93" t="s">
        <v>580</v>
      </c>
      <c r="C53" s="101">
        <v>159070333.81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>
        <v>8250</v>
      </c>
      <c r="B54" s="93" t="s">
        <v>581</v>
      </c>
      <c r="C54" s="101"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>
        <v>8260</v>
      </c>
      <c r="B55" s="93" t="s">
        <v>582</v>
      </c>
      <c r="C55" s="101">
        <v>2034087.99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thickBot="1" x14ac:dyDescent="0.3">
      <c r="A56" s="31">
        <v>8270</v>
      </c>
      <c r="B56" s="94" t="s">
        <v>583</v>
      </c>
      <c r="C56" s="102">
        <v>491641833.44999999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 t="s">
        <v>65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CTA PCA</cp:lastModifiedBy>
  <dcterms:modified xsi:type="dcterms:W3CDTF">2024-07-26T18:27:48Z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