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000" tabRatio="863" activeTab="7"/>
  </bookViews>
  <sheets>
    <sheet name="Notas a los Edos Financieros" sheetId="1" r:id="rId1"/>
    <sheet name="ACT" sheetId="60" r:id="rId2"/>
    <sheet name="ESF" sheetId="59" r:id="rId3"/>
    <sheet name="VHP" sheetId="61" r:id="rId4"/>
    <sheet name="EFE" sheetId="62" r:id="rId5"/>
    <sheet name="Conciliacion_Ig" sheetId="63" r:id="rId6"/>
    <sheet name="Conciliacion_Eg" sheetId="64" r:id="rId7"/>
    <sheet name="Memoria" sheetId="65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<sst xmlns="http://schemas.openxmlformats.org/spreadsheetml/2006/main" count="860" uniqueCount="604">
  <si>
    <t>Instituto Municipal de Vivienda de Dolores Hidalgo, Gto.</t>
  </si>
  <si>
    <t>Ejercicio</t>
  </si>
  <si>
    <t>Notas de Desglose y Memoria</t>
  </si>
  <si>
    <t>Periodicidad</t>
  </si>
  <si>
    <t>Trimestral</t>
  </si>
  <si>
    <t>Del 1 de Enero al 30 de Junio de 2025</t>
  </si>
  <si>
    <t>Corte</t>
  </si>
  <si>
    <t>(Cifras en Pesos)</t>
  </si>
  <si>
    <t>NOTAS</t>
  </si>
  <si>
    <t>DESCRIPCIÓN</t>
  </si>
  <si>
    <t>I. NOTAS DE DESGLOSE:</t>
  </si>
  <si>
    <t>INFORMACION CONTABLE</t>
  </si>
  <si>
    <t>ACT-01</t>
  </si>
  <si>
    <t>INGRESOS Y OTROS BENEFICIOS</t>
  </si>
  <si>
    <t>ACT-02</t>
  </si>
  <si>
    <t>GASTOS Y OTRAS PERDIDAS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</si>
  <si>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</si>
  <si>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</si>
  <si>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</si>
  <si>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</si>
  <si>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</si>
  <si>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</si>
  <si>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ESF-04</t>
  </si>
  <si>
    <t>BIENES DISPONIBLES PARA SU TRANSFORMACIÓN ESTIMACIONES Y DETERIOROS (INVENTARIOS)</t>
  </si>
  <si>
    <t>ESF-05</t>
  </si>
  <si>
    <t>ALMACENES</t>
  </si>
  <si>
    <t>ESF-06</t>
  </si>
  <si>
    <t>FIDEICOMISOS, MANDATOS Y CONTRATOS ANÁLOGOS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</si>
  <si>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</si>
  <si>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</si>
  <si>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</si>
  <si>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</si>
  <si>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</si>
  <si>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</si>
  <si>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</si>
  <si>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</si>
  <si>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</si>
  <si>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OTROS ACTIVOS</t>
  </si>
  <si>
    <t>ESF-12</t>
  </si>
  <si>
    <t>CUENTAS Y DOCUMENTOS POR PAGAR</t>
  </si>
  <si>
    <t>ESF-13</t>
  </si>
  <si>
    <t>FONDOS Y BIENES DE TERCEROS</t>
  </si>
  <si>
    <t>ESF-14</t>
  </si>
  <si>
    <t>PASIVOS DIFERIDOS</t>
  </si>
  <si>
    <t>ESF-15</t>
  </si>
  <si>
    <t>PROVISIONES</t>
  </si>
  <si>
    <t>ESF-16</t>
  </si>
  <si>
    <t>OTROS PASIVOS</t>
  </si>
  <si>
    <t>VHP-01</t>
  </si>
  <si>
    <t>PATRIMONIO CONTRIBUIDO</t>
  </si>
  <si>
    <t>VHP-02</t>
  </si>
  <si>
    <t>PATRIMONIO GENERADO</t>
  </si>
  <si>
    <t>EFE-01</t>
  </si>
  <si>
    <t>EFECTIVO Y EQUIVALENTES</t>
  </si>
  <si>
    <t>EFE-02</t>
  </si>
  <si>
    <t>ADQ. DE ACT. DE INVERSIÓN EFECTIVAMENTE PAGADAS</t>
  </si>
  <si>
    <t>EFE-03</t>
  </si>
  <si>
    <t>CONCILIACION DE FLUJOS DE EFECTIVO NETOS</t>
  </si>
  <si>
    <t>Conciliacion_Ig</t>
  </si>
  <si>
    <t>CONCILIACIÓN ENTRE LOS INGRESOS PRESUPUESTARIOS Y CONTABLES</t>
  </si>
  <si>
    <t>Conciliacion_Eg</t>
  </si>
  <si>
    <t>CONCILIACIÓN ENTRE LOS EGRESOS PRESUPUESTARIOS Y LOS GASTOS CONTABLES</t>
  </si>
  <si>
    <t>II. DE MEMORIA (DE ORDEN):</t>
  </si>
  <si>
    <t>Memoria</t>
  </si>
  <si>
    <t>CONTABLES</t>
  </si>
  <si>
    <t>PRESUPUESTARIAS</t>
  </si>
  <si>
    <t>INGRESOS</t>
  </si>
  <si>
    <t>EGRESOS</t>
  </si>
  <si>
    <t>Bajo protesta de decir verdad declaramos que los Estados Financieros y sus notas, son razonablemente correctos y son responsabilidad del emisor.</t>
  </si>
  <si>
    <t>Ejercicio:</t>
  </si>
  <si>
    <t>Notas de Desglose Estado de Actividades</t>
  </si>
  <si>
    <t>Periodicidad:</t>
  </si>
  <si>
    <t>Corte:</t>
  </si>
  <si>
    <t>Notas</t>
  </si>
  <si>
    <t>ACT-01 INGRESOS y OTROS BENEFICIOS</t>
  </si>
  <si>
    <t>Cuenta</t>
  </si>
  <si>
    <t>Nombre de la Cuenta</t>
  </si>
  <si>
    <t>Monto</t>
  </si>
  <si>
    <t>%</t>
  </si>
  <si>
    <t>Explicación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</si>
  <si>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</si>
  <si>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</si>
  <si>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</si>
  <si>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</si>
  <si>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</si>
  <si>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</si>
  <si>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</si>
  <si>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</si>
  <si>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</si>
  <si>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Impuestos no Comprendidos en la Ley de Ingresos Vigente, Causados en Ejercicios Fiscales Anteriores Pendientes de Liquidación o Pago</t>
  </si>
  <si>
    <t>Otros Impuestos</t>
  </si>
  <si>
    <t>Cuotas y Aportaciones de Seguridad Social</t>
  </si>
  <si>
    <t>Aportaciones para Fondos de Vivienda</t>
  </si>
  <si>
    <t>Cuotas para la Seguridad Social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</si>
  <si>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</si>
  <si>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</si>
  <si>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</si>
  <si>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</si>
  <si>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</si>
  <si>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Contribuciones de Mejoras no Comprendidas en la Ley de Ingresos Vigente, Causadas en Ejercicios Fiscales Anteriores Pendientes de Liquidación o Pago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</si>
  <si>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</si>
  <si>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</si>
  <si>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</si>
  <si>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</si>
  <si>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Derechos no Comprendidos en la Ley de Ingresos Vigente, Causados en Ejercicios Fiscales Anteriores Pendientes de Liquidación o Pago</t>
  </si>
  <si>
    <t>Otros Derechos</t>
  </si>
  <si>
    <t>Productos</t>
  </si>
  <si>
    <t>Productos no Comprendidos en la Ley de Ingresos Vigente, Causados en Ejercicios Fiscales Anteriores Pendientes de Liquidación o Pago</t>
  </si>
  <si>
    <t>Aprovechamientos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</si>
  <si>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</si>
  <si>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</si>
  <si>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</si>
  <si>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</si>
  <si>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</si>
  <si>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Aprovechamientos no Comprendidos en la Ley de Ingresos Vigente, Causados en Ejercicios Fiscales Anteriores Pendientes de Liquidación o Pago</t>
  </si>
  <si>
    <t>Accesorios de Aprovechamientos</t>
  </si>
  <si>
    <t>Otros Aprovechamientos</t>
  </si>
  <si>
    <t>Ingresos por Venta de Bienes y Prestación de Servicios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</si>
  <si>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</si>
  <si>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</si>
  <si>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</si>
  <si>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</si>
  <si>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</si>
  <si>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</si>
  <si>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</si>
  <si>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</si>
  <si>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</si>
  <si>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</si>
  <si>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Participaciones</t>
  </si>
  <si>
    <t>Aportaciones</t>
  </si>
  <si>
    <t>Convenios</t>
  </si>
  <si>
    <t>Incentivos derivados de la Colaboración Fiscal</t>
  </si>
  <si>
    <t>Fondos Distintos de Aportaciones</t>
  </si>
  <si>
    <t>Transferencias, Asignaciones, Subsidios y Otras ayudas</t>
  </si>
  <si>
    <t>Transferencias Internas y Asignaciones del Sector Público</t>
  </si>
  <si>
    <t>Subsidios y Subvenciones</t>
  </si>
  <si>
    <t>Pensiones y Jubilaciones</t>
  </si>
  <si>
    <t>Transferencias del Fondo Mexicano del Petróleo para la Estabilización y el Desarrollo</t>
  </si>
  <si>
    <t>OTROS INGRESOS Y BENEFICIOS</t>
  </si>
  <si>
    <t>Ingresos Financieros</t>
  </si>
  <si>
    <t>Intereses Ganados de Títulos, Valores y demás Instrumentos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</si>
  <si>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</si>
  <si>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</si>
  <si>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</si>
  <si>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</si>
  <si>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</si>
  <si>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</si>
  <si>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</si>
  <si>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</si>
  <si>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</si>
  <si>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</si>
  <si>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</si>
  <si>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por Tipo de Cambio a Favor</t>
  </si>
  <si>
    <t>Diferencias de Cotizaciones a Favor en Valores Negociables</t>
  </si>
  <si>
    <t>Resultado por Posición Monetaria</t>
  </si>
  <si>
    <t>Utilidades por Participación Patrimonial</t>
  </si>
  <si>
    <t>Diferencias por Reestructuración de Deuda Pública a Favor</t>
  </si>
  <si>
    <t>ACT-02 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</si>
  <si>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</si>
  <si>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</si>
  <si>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</si>
  <si>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</si>
  <si>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</si>
  <si>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</si>
  <si>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</si>
  <si>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</si>
  <si>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</si>
  <si>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</si>
  <si>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</si>
  <si>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</si>
  <si>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</si>
  <si>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</si>
  <si>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</si>
  <si>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</si>
  <si>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</si>
  <si>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</si>
  <si>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</si>
  <si>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</si>
  <si>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</si>
  <si>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</si>
  <si>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</si>
  <si>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</si>
  <si>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</si>
  <si>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</si>
  <si>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</si>
  <si>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</si>
  <si>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</si>
  <si>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</si>
  <si>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</si>
  <si>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</si>
  <si>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</si>
  <si>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</si>
  <si>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</si>
  <si>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</si>
  <si>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</si>
  <si>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</si>
  <si>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</si>
  <si>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</si>
  <si>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</si>
  <si>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</si>
  <si>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</si>
  <si>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</si>
  <si>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</si>
  <si>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</si>
  <si>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</si>
  <si>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</si>
  <si>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</si>
  <si>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</si>
  <si>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</si>
  <si>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</si>
  <si>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</si>
  <si>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</si>
  <si>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</si>
  <si>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</si>
  <si>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</si>
  <si>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</si>
  <si>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</si>
  <si>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</si>
  <si>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</si>
  <si>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</si>
  <si>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</si>
  <si>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</si>
  <si>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</si>
  <si>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</si>
  <si>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</si>
  <si>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</si>
  <si>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</si>
  <si>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</si>
  <si>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</si>
  <si>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</si>
  <si>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</si>
  <si>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</si>
  <si>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</si>
  <si>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</si>
  <si>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</si>
  <si>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</si>
  <si>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</si>
  <si>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</si>
  <si>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</si>
  <si>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</si>
  <si>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</si>
  <si>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</si>
  <si>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</si>
  <si>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</si>
  <si>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</si>
  <si>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</si>
  <si>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</si>
  <si>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Disminución de Bienes por pérdida, obsolescencia y deterioro</t>
  </si>
  <si>
    <t>Provisiones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</si>
  <si>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</si>
  <si>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</si>
  <si>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</si>
  <si>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</si>
  <si>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</si>
  <si>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</si>
  <si>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</si>
  <si>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</si>
  <si>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</si>
  <si>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</si>
  <si>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</si>
  <si>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</si>
  <si>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</t>
  </si>
  <si>
    <t>Diferencias de Cotizaciones Negativas en Valores Negociables</t>
  </si>
  <si>
    <t>Pérdidas por Participación Patrimonial</t>
  </si>
  <si>
    <t>Diferencias por Reestructuración de Deuda Pública Negativas</t>
  </si>
  <si>
    <t>Otros Gastos Varios</t>
  </si>
  <si>
    <t>INVERSIÓN PÚBLICA</t>
  </si>
  <si>
    <t>Inversión Pública no Capitalizable</t>
  </si>
  <si>
    <t>Construcción en Bienes no Capitalizable</t>
  </si>
  <si>
    <t>Notas de Desglose Estado de Situación Financiera</t>
  </si>
  <si>
    <t>ESF-01 FONDOS CON AFECTACIÓN ESPECÍFICA E INVERSIONES FINANCIERAS</t>
  </si>
  <si>
    <t>Tipo</t>
  </si>
  <si>
    <t>Inversiones Temporales (Hasta 3 meses)</t>
  </si>
  <si>
    <t>Fondos con Afectación Específica</t>
  </si>
  <si>
    <t>Inversiones Financieras de Corto Plazo</t>
  </si>
  <si>
    <t>ESF-02 CONTRIBUCIONES POR RECUPERAR</t>
  </si>
  <si>
    <t>Factibilidad de Cobro</t>
  </si>
  <si>
    <t>Cuentas por Cobrar a Corto Plazo</t>
  </si>
  <si>
    <t>Ingresos por Recuperar a Corto Plazo</t>
  </si>
  <si>
    <t>ESF-03 CONTRIBUCIONES POR RECUPERAR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</si>
  <si>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</si>
  <si>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</si>
  <si>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</si>
  <si>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</si>
  <si>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</si>
  <si>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</si>
  <si>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</si>
  <si>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Préstamos Otorgados a Corto Plazo</t>
  </si>
  <si>
    <t>Otros Derechos a Recibir Efectivo o Equivalentes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</si>
  <si>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</si>
  <si>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</si>
  <si>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</si>
  <si>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</si>
  <si>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</si>
  <si>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ESF-04 BIENES DISPONIBLES PARA SU TRANSFORMACIÓN ESTIMACIONES Y DETERIOROS (INVENTARIOS)</t>
  </si>
  <si>
    <t>Sistema de Costeo</t>
  </si>
  <si>
    <t>Método de Valuación</t>
  </si>
  <si>
    <t>Convencia de la Aplicación</t>
  </si>
  <si>
    <t>Impacto de Información Financiera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</si>
  <si>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</si>
  <si>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</si>
  <si>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</si>
  <si>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</si>
  <si>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</si>
  <si>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</si>
  <si>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</si>
  <si>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Método</t>
  </si>
  <si>
    <t>Conveniencia de Aplicación</t>
  </si>
  <si>
    <t>Impacto a la informacion financiera por cambios en el metodo</t>
  </si>
  <si>
    <t>Almacenes</t>
  </si>
  <si>
    <t>Almacén de Materiales y Suministros de Consumo</t>
  </si>
  <si>
    <t>ESF-06 FIDEICOMISOS, MANDATOS Y CONTRATOS ANÁLOGOS</t>
  </si>
  <si>
    <t>Fideicomisos, Mandatos y Contratos Análogos</t>
  </si>
  <si>
    <t>ESF-07 PARTICIPACIONES Y APORTACIONES DE CAPITAL</t>
  </si>
  <si>
    <t>Inversiones a Largo Plazo</t>
  </si>
  <si>
    <t>Títulos y Valores a Largo Plaza</t>
  </si>
  <si>
    <t>Participaciones y Aportaciones de Capital</t>
  </si>
  <si>
    <t>ESF-08 BIENES MUEBLES E INMUEBLES</t>
  </si>
  <si>
    <t>Dep. Gasto</t>
  </si>
  <si>
    <t>Dep. Acumulada</t>
  </si>
  <si>
    <t>Método de depreciación</t>
  </si>
  <si>
    <t>Tasas determinada</t>
  </si>
  <si>
    <t>Criterios</t>
  </si>
  <si>
    <t>Estado del bien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</si>
  <si>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</si>
  <si>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</si>
  <si>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</si>
  <si>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</si>
  <si>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</si>
  <si>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</si>
  <si>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</si>
  <si>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</si>
  <si>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</si>
  <si>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</si>
  <si>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</si>
  <si>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</si>
  <si>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</si>
  <si>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</si>
  <si>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</si>
  <si>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</si>
  <si>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</si>
  <si>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ESF-09 INTANGIBLES Y DIFERIDOS</t>
  </si>
  <si>
    <t>Amort. Gasto</t>
  </si>
  <si>
    <t>Amort. Acum</t>
  </si>
  <si>
    <t>Método aplicados</t>
  </si>
  <si>
    <t>Tasas Aplicada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</si>
  <si>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</si>
  <si>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</si>
  <si>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</si>
  <si>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</si>
  <si>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</si>
  <si>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</si>
  <si>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</si>
  <si>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</si>
  <si>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</si>
  <si>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</si>
  <si>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</si>
  <si>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</si>
  <si>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</si>
  <si>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ESF-10 ESTIMACIONES Y DETERIOROS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</si>
  <si>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</si>
  <si>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</si>
  <si>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</si>
  <si>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</si>
  <si>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 xml:space="preserve">ESF-11 OTROS ACTIVOS </t>
  </si>
  <si>
    <t>Otros Activos Circulantes</t>
  </si>
  <si>
    <t>Valores en Garantía</t>
  </si>
  <si>
    <t>Bienes en Garantía (excluye depósitos de fondos</t>
  </si>
  <si>
    <t>Bienes Derivados de Embargos, Decomisos, Aseguramientos y Dación en Pago</t>
  </si>
  <si>
    <t>Adquisición con Fondos de Terceros</t>
  </si>
  <si>
    <t>Otros Activos no Circulantes</t>
  </si>
  <si>
    <t>Bienes en Concesión</t>
  </si>
  <si>
    <t>Bienes en Arrendamiento Financiero</t>
  </si>
  <si>
    <t>Bienes en Comodato</t>
  </si>
  <si>
    <t>ESF-12 CUENTAS Y DOCUMENTOS POR PAGAR</t>
  </si>
  <si>
    <t>Más 365 Días</t>
  </si>
  <si>
    <t>Características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</si>
  <si>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</si>
  <si>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</si>
  <si>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</si>
  <si>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</si>
  <si>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</si>
  <si>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</si>
  <si>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</si>
  <si>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</si>
  <si>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</si>
  <si>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</si>
  <si>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</si>
  <si>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</si>
  <si>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</si>
  <si>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</si>
  <si>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ESF-13 FONDOS Y BIENES DE TERCEROS</t>
  </si>
  <si>
    <t>Naturaleza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</si>
  <si>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</si>
  <si>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</si>
  <si>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</si>
  <si>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</si>
  <si>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</si>
  <si>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</si>
  <si>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</si>
  <si>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</si>
  <si>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</si>
  <si>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</si>
  <si>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</si>
  <si>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</si>
  <si>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</si>
  <si>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</si>
  <si>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ESF-14 PASIVOS DIFERIDOS</t>
  </si>
  <si>
    <t>Pasivos Diferidos a Corto Plazo</t>
  </si>
  <si>
    <t>Ingresos Cobrados por Adelantado a Corto Plazo</t>
  </si>
  <si>
    <t>Intereses Cobrados por Adelantado a Corto Plazo</t>
  </si>
  <si>
    <t>Otros Pasivos Diferidos a Corto Plazo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</si>
  <si>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</si>
  <si>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</si>
  <si>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</si>
  <si>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</si>
  <si>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ESF-15 PROVISIONES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</si>
  <si>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</si>
  <si>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</si>
  <si>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</si>
  <si>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</si>
  <si>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</si>
  <si>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</si>
  <si>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</si>
  <si>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</si>
  <si>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</si>
  <si>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ESF-16 OTROS PASIVOS</t>
  </si>
  <si>
    <t>Otros Pasivos a Corto Plazo</t>
  </si>
  <si>
    <t>Ingresos por Clasificar</t>
  </si>
  <si>
    <t>Recaudación por Participar</t>
  </si>
  <si>
    <t>Otros Pasivos Circulantes</t>
  </si>
  <si>
    <t>Notas de Desglose Estado de Variación en la Hacienda Pública</t>
  </si>
  <si>
    <t>VHP-01 PATRIMONIO CONTRIBUIDO</t>
  </si>
  <si>
    <t>Donaciones de Capital</t>
  </si>
  <si>
    <t>Actualización de la Hacienda Pública/Patrimonio</t>
  </si>
  <si>
    <t>VHP-02 PATRIMONIO GENERADO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</si>
  <si>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</si>
  <si>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</si>
  <si>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</si>
  <si>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</si>
  <si>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</si>
  <si>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</si>
  <si>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</si>
  <si>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</si>
  <si>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</si>
  <si>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</si>
  <si>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</si>
  <si>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</si>
  <si>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</si>
  <si>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</si>
  <si>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</si>
  <si>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Cambios en Estimaciones Contables</t>
  </si>
  <si>
    <t>Notas de Desglose Estado de Flujos de Efectivo</t>
  </si>
  <si>
    <t>EFE-01 EFECTIVO Y EQUIVALENTES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</si>
  <si>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</si>
  <si>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</si>
  <si>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</si>
  <si>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</si>
  <si>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</si>
  <si>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Total de Efectivo y Equivalentes</t>
  </si>
  <si>
    <t>EFE-02 ADQ. DE ACT. DE INVERSIÓN EFECTIVAMENTE PAGADAS</t>
  </si>
  <si>
    <t>Total de Aplicación de efectivo por Actividades de Inversión</t>
  </si>
  <si>
    <t>EFE-03 CONCILIACION DE FLUJOS DE EFECTIVO NETOS</t>
  </si>
  <si>
    <t>Resultados del Ejercicio Ahorro/Desahorro</t>
  </si>
  <si>
    <t>(+) Movimientos de partidas (o rubros) que no afectan al efectivo</t>
  </si>
  <si>
    <t>Amortización gastos pagados por anticipado CP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</si>
  <si>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</si>
  <si>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</si>
  <si>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</si>
  <si>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</si>
  <si>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</si>
  <si>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Diferencias por Tipo de Cambio Negativas en Efectivo y Equivalentes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</si>
  <si>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</si>
  <si>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</si>
  <si>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</si>
  <si>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</si>
  <si>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</si>
  <si>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</si>
  <si>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(-) Movimientos de partidas (o rubros) que afectan al efectivo</t>
  </si>
  <si>
    <t>Ingresos (Patrimonio Capital)</t>
  </si>
  <si>
    <t xml:space="preserve">Estatal </t>
  </si>
  <si>
    <t>Municipal</t>
  </si>
  <si>
    <t>Convenio Federal</t>
  </si>
  <si>
    <t>Aportaciones Federales</t>
  </si>
  <si>
    <t>(-) Movimientos de partidas (o rubros) que afectan al efectivo (gasto)</t>
  </si>
  <si>
    <t>Gastos pagados por anticipado LP</t>
  </si>
  <si>
    <t>(-) Movimientos de partidas (o rubros) que no afectan al efectivo (Ingreso)</t>
  </si>
  <si>
    <t xml:space="preserve">OTROS INGRESOS Y BENEFICIOS 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</si>
  <si>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</si>
  <si>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</si>
  <si>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</si>
  <si>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</si>
  <si>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</si>
  <si>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</si>
  <si>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</si>
  <si>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</si>
  <si>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</si>
  <si>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</si>
  <si>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</si>
  <si>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Conciliación entre los Ingresos Presupuestarios y Contables</t>
  </si>
  <si>
    <t>(Cifras en pesos)</t>
  </si>
  <si>
    <t>Concepto</t>
  </si>
  <si>
    <t>1. Total de Ingresos Presupuestarios</t>
  </si>
  <si>
    <t>2. Más Ingresos Contables No Presupuestarios</t>
  </si>
  <si>
    <t>2.1</t>
  </si>
  <si>
    <t>2.2</t>
  </si>
  <si>
    <t>Incremento por Variación de inventarios</t>
  </si>
  <si>
    <t>2.3</t>
  </si>
  <si>
    <t>2.4</t>
  </si>
  <si>
    <t>2.5</t>
  </si>
  <si>
    <t>2.6</t>
  </si>
  <si>
    <t>Otros Ingresos Contables No Presupuestarios</t>
  </si>
  <si>
    <t>3. Menos Ingresos Presupuestarios No Contables</t>
  </si>
  <si>
    <t>Aprovechamientos Patrimoniales</t>
  </si>
  <si>
    <t>Ingresos Derivados de Financiamientos</t>
  </si>
  <si>
    <t>Otros Ingresos Presupuestarios No Contables</t>
  </si>
  <si>
    <t>4. Total de Ingresos Contables</t>
  </si>
  <si>
    <t>Conciliación entre los Egresos Presupuestarios y los Gastos Contables</t>
  </si>
  <si>
    <t>1. Total de Egresos Presupuestarios</t>
  </si>
  <si>
    <t>2. Menos Egresos Presupuestarios No Contables</t>
  </si>
  <si>
    <t>2.10</t>
  </si>
  <si>
    <t>Bienes Inmuebles</t>
  </si>
  <si>
    <t>2.11</t>
  </si>
  <si>
    <t>2.12</t>
  </si>
  <si>
    <t>Obra Pública en Bienes de Dominio Público</t>
  </si>
  <si>
    <t>2.13</t>
  </si>
  <si>
    <t>Obra Pública en Bienes Propios</t>
  </si>
  <si>
    <t>2.14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</si>
  <si>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</si>
  <si>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</si>
  <si>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</si>
  <si>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</si>
  <si>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</si>
  <si>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</si>
  <si>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</si>
  <si>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</si>
  <si>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</si>
  <si>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</si>
  <si>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</si>
  <si>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</si>
  <si>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</si>
  <si>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</si>
  <si>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</si>
  <si>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</si>
  <si>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</si>
  <si>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</si>
  <si>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</si>
  <si>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</si>
  <si>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</si>
  <si>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3.6</t>
  </si>
  <si>
    <t>Materiales y Suministros (consumos)</t>
  </si>
  <si>
    <t>3.7</t>
  </si>
  <si>
    <t>Otros Gastos Contables No Presupuestarios</t>
  </si>
  <si>
    <t>4. Total de Gastos Contables</t>
  </si>
  <si>
    <t>Notas de Memoria</t>
  </si>
  <si>
    <t>Saldo Inicial</t>
  </si>
  <si>
    <t>Cargos del Período</t>
  </si>
  <si>
    <t>Abonos del Período</t>
  </si>
  <si>
    <t>Saldo Final</t>
  </si>
  <si>
    <t>Valores en Custodia</t>
  </si>
  <si>
    <t>Tasa</t>
  </si>
  <si>
    <t>Vencimiento</t>
  </si>
  <si>
    <t>Tipo de Contrato</t>
  </si>
  <si>
    <t>CUENTAS DE ORDEN CONTABLES</t>
  </si>
  <si>
    <t>Custodia de Valores</t>
  </si>
  <si>
    <t>Instrumentos de Crédito Prestados a Formadores de Mercado</t>
  </si>
  <si>
    <t>Préstamo de Instrumentos de Crédito a Formadores de Mercado y su Garantía</t>
  </si>
  <si>
    <t>Instrumentos de Crédito Recibidos en Garantía de los Formadores de Mercado</t>
  </si>
  <si>
    <t>Garantía de Créditos Recibidos de los Formadores de Mercado</t>
  </si>
  <si>
    <t>Autorización para la Emisión de Bonos, Títulos y Valores de la Deuda Pública Interna</t>
  </si>
  <si>
    <t>Autorización para la Emisión de Bonos, Títulos y Valores de la Deuda Pública Externa</t>
  </si>
  <si>
    <t>Emisiones Autorizadas de la Deuda Pública Interna y Externa</t>
  </si>
  <si>
    <t>Suscripción de Contratos de Préstamos y Otras Obligaciones de la Deuda Pública Interna</t>
  </si>
  <si>
    <t>Suscripción de Contratos de Préstamos y Otras Obligaciones de la Deuda Pública Externa</t>
  </si>
  <si>
    <t>Contratos de Préstamos y Otras Obligaciones de la Deuda Pública Interna y Externa</t>
  </si>
  <si>
    <t>Avales Autorizados</t>
  </si>
  <si>
    <t>Avales Firmados</t>
  </si>
  <si>
    <t>Fianzas y Garantías Recibidas por Deudas a Cobrar</t>
  </si>
  <si>
    <t>Fianzas y Garantías Recibidas</t>
  </si>
  <si>
    <t>Fianzas Otorgadas para Respaldar Obligaciones no Fiscales del Gobierno</t>
  </si>
  <si>
    <t>Fianzas Otorgadas del Gobierno para Respaldar Obligaciones no Fiscales</t>
  </si>
  <si>
    <t>Demandas Judicial en Proceso de Resolución</t>
  </si>
  <si>
    <t>Resolución de Demandas en Proceso Judicial</t>
  </si>
  <si>
    <t>Contratos para Inversión Mediante Proyectos para Prestación de Servicios (PPS) y Similares</t>
  </si>
  <si>
    <t>Inversión Pública Contratada Mediante Proyectos para Prestación de Servicios (PPS) y Similares</t>
  </si>
  <si>
    <t>Bienes Bajo Contrato en Concesión</t>
  </si>
  <si>
    <t>Contrato de Concesión por Bienes</t>
  </si>
  <si>
    <t>Bienes Bajo Contrato en Comodato</t>
  </si>
  <si>
    <t>Contrato de Comodato por Bienes</t>
  </si>
  <si>
    <t>CUENTAS DE ORDEN PRESUPUESTARIAS</t>
  </si>
  <si>
    <t>Cuentas de Orden Presupuestarias de Ingresos</t>
  </si>
  <si>
    <t>Ley de Ingresos Estimada</t>
  </si>
  <si>
    <t>Ley de Ingresos por Ejecutar</t>
  </si>
  <si>
    <t>Modificaciones a la Ley de Ingresos Estimada</t>
  </si>
  <si>
    <t>Ley de Ingresos Devengada</t>
  </si>
  <si>
    <t>Ley de Ingresos Recaudada</t>
  </si>
  <si>
    <t>Cuentas de Orden Presupuestarias de Egresos</t>
  </si>
  <si>
    <t>Presupuesto de Egresos Aprobado</t>
  </si>
  <si>
    <t>Presupuesto de Egresos por Ejercer</t>
  </si>
  <si>
    <t>Modificaciones al Presupuesto de Egresos Aprobado</t>
  </si>
  <si>
    <t>Presupuesto de Egresos Comprometido</t>
  </si>
  <si>
    <t>Presupuesto de Egresos Devengado</t>
  </si>
  <si>
    <t>Presupuesto de Egresos Ejercido</t>
  </si>
  <si>
    <t>Presupuesto de Egresos Pagado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</si>
</sst>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-* #,##0.00_-;\-* #,##0.00_-;_-* &quot;-&quot;??_-;_-@_-"/>
    <numFmt numFmtId="177" formatCode="_ * #,##0_ ;_ * \-#,##0_ ;_ * &quot;-&quot;_ ;_ @_ "/>
  </numFmts>
  <fonts count="32">
    <font>
      <sz val="11"/>
      <color theme="1"/>
      <name val="Calibri"/>
      <charset val="134"/>
      <scheme val="minor"/>
    </font>
    <font>
      <b/>
      <sz val="8"/>
      <color rgb="FF000000"/>
      <name val="Arial"/>
      <charset val="134"/>
    </font>
    <font>
      <sz val="8"/>
      <color rgb="FF000000"/>
      <name val="Arial"/>
      <charset val="134"/>
    </font>
    <font>
      <b/>
      <sz val="8"/>
      <name val="Arial"/>
      <charset val="134"/>
    </font>
    <font>
      <b/>
      <sz val="8"/>
      <color rgb="FF2B956F"/>
      <name val="Arial"/>
      <charset val="134"/>
    </font>
    <font>
      <b/>
      <sz val="8"/>
      <color rgb="FFFFFFFF"/>
      <name val="Arial"/>
      <charset val="134"/>
    </font>
    <font>
      <b/>
      <sz val="8"/>
      <color theme="1"/>
      <name val="Arial"/>
      <charset val="134"/>
    </font>
    <font>
      <sz val="8"/>
      <name val="Arial"/>
      <charset val="134"/>
    </font>
    <font>
      <sz val="8"/>
      <color theme="1"/>
      <name val="Arial"/>
      <charset val="134"/>
    </font>
    <font>
      <u/>
      <sz val="8"/>
      <color theme="10"/>
      <name val="Arial"/>
      <charset val="134"/>
    </font>
    <font>
      <u/>
      <sz val="11"/>
      <color theme="10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0"/>
      <name val="Arial"/>
      <charset val="134"/>
    </font>
    <font>
      <sz val="11"/>
      <color rgb="FF000000"/>
      <name val="Calibri"/>
      <charset val="134"/>
    </font>
    <font>
      <sz val="11"/>
      <color theme="1"/>
      <name val="Garamond"/>
      <charset val="134"/>
    </font>
  </fonts>
  <fills count="42">
    <fill>
      <patternFill patternType="none"/>
    </fill>
    <fill>
      <patternFill patternType="gray125"/>
    </fill>
    <fill>
      <patternFill patternType="solid">
        <fgColor theme="0" tint="-0.149998474074526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theme="0" tint="-0.14999847407452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471406"/>
        <bgColor rgb="FF000000"/>
      </patternFill>
    </fill>
    <fill>
      <patternFill patternType="solid">
        <fgColor rgb="FFEDE7E7"/>
        <bgColor rgb="FFEDE7E7"/>
      </patternFill>
    </fill>
    <fill>
      <patternFill patternType="solid">
        <fgColor rgb="FF471406"/>
        <bgColor rgb="FF471406"/>
      </patternFill>
    </fill>
    <fill>
      <patternFill patternType="solid">
        <fgColor rgb="FF471306"/>
        <bgColor rgb="FF471306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5">
    <xf numFmtId="0" fontId="0" fillId="0" borderId="0"/>
    <xf numFmtId="176" fontId="0" fillId="0" borderId="0" applyFont="0" applyFill="0" applyBorder="0" applyAlignment="0" applyProtection="0"/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177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>
      <alignment vertical="center"/>
    </xf>
    <xf numFmtId="0" fontId="0" fillId="11" borderId="21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22" applyNumberFormat="0" applyFill="0" applyAlignment="0" applyProtection="0">
      <alignment vertical="center"/>
    </xf>
    <xf numFmtId="0" fontId="16" fillId="0" borderId="22" applyNumberFormat="0" applyFill="0" applyAlignment="0" applyProtection="0">
      <alignment vertical="center"/>
    </xf>
    <xf numFmtId="0" fontId="17" fillId="0" borderId="23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2" borderId="24" applyNumberFormat="0" applyAlignment="0" applyProtection="0">
      <alignment vertical="center"/>
    </xf>
    <xf numFmtId="0" fontId="19" fillId="13" borderId="25" applyNumberFormat="0" applyAlignment="0" applyProtection="0">
      <alignment vertical="center"/>
    </xf>
    <xf numFmtId="0" fontId="20" fillId="13" borderId="24" applyNumberFormat="0" applyAlignment="0" applyProtection="0">
      <alignment vertical="center"/>
    </xf>
    <xf numFmtId="0" fontId="21" fillId="14" borderId="26" applyNumberFormat="0" applyAlignment="0" applyProtection="0">
      <alignment vertical="center"/>
    </xf>
    <xf numFmtId="0" fontId="22" fillId="0" borderId="27" applyNumberFormat="0" applyFill="0" applyAlignment="0" applyProtection="0">
      <alignment vertical="center"/>
    </xf>
    <xf numFmtId="0" fontId="23" fillId="0" borderId="28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/>
    <xf numFmtId="176" fontId="0" fillId="0" borderId="0" applyFont="0" applyFill="0" applyBorder="0" applyAlignment="0" applyProtection="0"/>
    <xf numFmtId="176" fontId="0" fillId="0" borderId="0" applyFont="0" applyFill="0" applyBorder="0" applyAlignment="0" applyProtection="0"/>
    <xf numFmtId="176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0" fontId="0" fillId="0" borderId="0"/>
    <xf numFmtId="0" fontId="29" fillId="0" borderId="0"/>
    <xf numFmtId="0" fontId="30" fillId="0" borderId="0"/>
    <xf numFmtId="0" fontId="30" fillId="0" borderId="0"/>
    <xf numFmtId="0" fontId="0" fillId="0" borderId="0"/>
    <xf numFmtId="0" fontId="0" fillId="0" borderId="0"/>
    <xf numFmtId="0" fontId="30" fillId="0" borderId="0"/>
    <xf numFmtId="0" fontId="31" fillId="0" borderId="0"/>
    <xf numFmtId="0" fontId="0" fillId="0" borderId="0"/>
    <xf numFmtId="0" fontId="0" fillId="0" borderId="0"/>
    <xf numFmtId="9" fontId="0" fillId="0" borderId="0" applyFont="0" applyFill="0" applyBorder="0" applyAlignment="0" applyProtection="0"/>
  </cellStyleXfs>
  <cellXfs count="197">
    <xf numFmtId="0" fontId="0" fillId="0" borderId="0" xfId="0"/>
    <xf numFmtId="0" fontId="1" fillId="0" borderId="0" xfId="56" applyFont="1"/>
    <xf numFmtId="0" fontId="2" fillId="0" borderId="0" xfId="56" applyFont="1"/>
    <xf numFmtId="0" fontId="1" fillId="2" borderId="0" xfId="56" applyFont="1" applyFill="1" applyAlignment="1">
      <alignment horizontal="center" vertical="center"/>
    </xf>
    <xf numFmtId="0" fontId="1" fillId="2" borderId="0" xfId="56" applyFont="1" applyFill="1" applyAlignment="1">
      <alignment vertical="center"/>
    </xf>
    <xf numFmtId="0" fontId="1" fillId="2" borderId="0" xfId="56" applyFont="1" applyFill="1" applyAlignment="1">
      <alignment horizontal="right" vertical="center"/>
    </xf>
    <xf numFmtId="0" fontId="3" fillId="2" borderId="0" xfId="56" applyFont="1" applyFill="1" applyAlignment="1">
      <alignment horizontal="left" vertical="center"/>
    </xf>
    <xf numFmtId="0" fontId="1" fillId="2" borderId="0" xfId="56" applyFont="1" applyFill="1" applyAlignment="1">
      <alignment horizontal="center"/>
    </xf>
    <xf numFmtId="0" fontId="1" fillId="2" borderId="0" xfId="56" applyFont="1" applyFill="1"/>
    <xf numFmtId="0" fontId="4" fillId="2" borderId="0" xfId="56" applyFont="1" applyFill="1"/>
    <xf numFmtId="0" fontId="4" fillId="3" borderId="0" xfId="56" applyFont="1" applyFill="1" applyAlignment="1">
      <alignment horizontal="center" vertical="center"/>
    </xf>
    <xf numFmtId="0" fontId="4" fillId="3" borderId="0" xfId="56" applyFont="1" applyFill="1"/>
    <xf numFmtId="0" fontId="5" fillId="4" borderId="0" xfId="56" applyFont="1" applyFill="1"/>
    <xf numFmtId="0" fontId="1" fillId="0" borderId="0" xfId="56" applyFont="1" applyAlignment="1">
      <alignment horizontal="center"/>
    </xf>
    <xf numFmtId="3" fontId="2" fillId="0" borderId="0" xfId="56" applyNumberFormat="1" applyFont="1"/>
    <xf numFmtId="4" fontId="2" fillId="0" borderId="0" xfId="56" applyNumberFormat="1" applyFont="1"/>
    <xf numFmtId="0" fontId="6" fillId="5" borderId="1" xfId="59" applyFont="1" applyFill="1" applyBorder="1" applyAlignment="1">
      <alignment horizontal="center" vertical="center"/>
    </xf>
    <xf numFmtId="0" fontId="1" fillId="5" borderId="2" xfId="59" applyFont="1" applyFill="1" applyBorder="1" applyAlignment="1">
      <alignment horizontal="center" vertical="center"/>
    </xf>
    <xf numFmtId="0" fontId="3" fillId="5" borderId="1" xfId="56" applyFont="1" applyFill="1" applyBorder="1" applyAlignment="1">
      <alignment horizontal="center" vertical="center"/>
    </xf>
    <xf numFmtId="0" fontId="7" fillId="0" borderId="1" xfId="59" applyFont="1" applyBorder="1" applyAlignment="1">
      <alignment horizontal="left" vertical="center" indent="1"/>
    </xf>
    <xf numFmtId="3" fontId="2" fillId="0" borderId="1" xfId="59" applyNumberFormat="1" applyFont="1" applyBorder="1" applyAlignment="1">
      <alignment horizontal="right" vertical="center" wrapText="1" indent="1"/>
    </xf>
    <xf numFmtId="0" fontId="7" fillId="0" borderId="3" xfId="59" applyFont="1" applyBorder="1" applyAlignment="1">
      <alignment horizontal="left" vertical="center" indent="1"/>
    </xf>
    <xf numFmtId="4" fontId="2" fillId="0" borderId="3" xfId="59" applyNumberFormat="1" applyFont="1" applyBorder="1" applyAlignment="1">
      <alignment horizontal="right" vertical="center" wrapText="1" indent="1"/>
    </xf>
    <xf numFmtId="0" fontId="2" fillId="0" borderId="0" xfId="59" applyFont="1" applyAlignment="1">
      <alignment horizontal="left" vertical="center"/>
    </xf>
    <xf numFmtId="4" fontId="2" fillId="0" borderId="0" xfId="59" applyNumberFormat="1" applyFont="1" applyAlignment="1">
      <alignment horizontal="right" vertical="center" indent="1"/>
    </xf>
    <xf numFmtId="0" fontId="1" fillId="5" borderId="4" xfId="59" applyFont="1" applyFill="1" applyBorder="1" applyAlignment="1">
      <alignment horizontal="center" vertical="center"/>
    </xf>
    <xf numFmtId="3" fontId="2" fillId="0" borderId="5" xfId="59" applyNumberFormat="1" applyFont="1" applyBorder="1" applyAlignment="1">
      <alignment horizontal="right" vertical="center" wrapText="1" indent="1"/>
    </xf>
    <xf numFmtId="0" fontId="2" fillId="0" borderId="0" xfId="57" applyFont="1"/>
    <xf numFmtId="0" fontId="8" fillId="0" borderId="0" xfId="58" applyFont="1" applyAlignment="1">
      <alignment horizontal="center" vertical="center"/>
    </xf>
    <xf numFmtId="0" fontId="8" fillId="0" borderId="0" xfId="58" applyFont="1"/>
    <xf numFmtId="0" fontId="3" fillId="5" borderId="4" xfId="59" applyFont="1" applyFill="1" applyBorder="1" applyAlignment="1" applyProtection="1">
      <alignment horizontal="center" vertical="center" wrapText="1"/>
      <protection locked="0"/>
    </xf>
    <xf numFmtId="0" fontId="3" fillId="5" borderId="3" xfId="59" applyFont="1" applyFill="1" applyBorder="1" applyAlignment="1" applyProtection="1">
      <alignment horizontal="center" vertical="center" wrapText="1"/>
      <protection locked="0"/>
    </xf>
    <xf numFmtId="0" fontId="3" fillId="5" borderId="6" xfId="59" applyFont="1" applyFill="1" applyBorder="1" applyAlignment="1" applyProtection="1">
      <alignment horizontal="center" vertical="center" wrapText="1"/>
      <protection locked="0"/>
    </xf>
    <xf numFmtId="0" fontId="3" fillId="5" borderId="7" xfId="59" applyFont="1" applyFill="1" applyBorder="1" applyAlignment="1" applyProtection="1">
      <alignment horizontal="center" vertical="center" wrapText="1"/>
      <protection locked="0"/>
    </xf>
    <xf numFmtId="0" fontId="3" fillId="5" borderId="0" xfId="59" applyFont="1" applyFill="1" applyAlignment="1" applyProtection="1">
      <alignment horizontal="center" vertical="center" wrapText="1"/>
      <protection locked="0"/>
    </xf>
    <xf numFmtId="0" fontId="3" fillId="5" borderId="8" xfId="59" applyFont="1" applyFill="1" applyBorder="1" applyAlignment="1" applyProtection="1">
      <alignment horizontal="center" vertical="center" wrapText="1"/>
      <protection locked="0"/>
    </xf>
    <xf numFmtId="0" fontId="6" fillId="5" borderId="9" xfId="59" applyFont="1" applyFill="1" applyBorder="1" applyAlignment="1">
      <alignment horizontal="center" vertical="center"/>
    </xf>
    <xf numFmtId="0" fontId="6" fillId="5" borderId="10" xfId="59" applyFont="1" applyFill="1" applyBorder="1" applyAlignment="1">
      <alignment horizontal="center" vertical="center"/>
    </xf>
    <xf numFmtId="0" fontId="6" fillId="5" borderId="11" xfId="59" applyFont="1" applyFill="1" applyBorder="1" applyAlignment="1">
      <alignment horizontal="center" vertical="center"/>
    </xf>
    <xf numFmtId="0" fontId="6" fillId="5" borderId="2" xfId="59" applyFont="1" applyFill="1" applyBorder="1" applyAlignment="1">
      <alignment horizontal="center" vertical="center"/>
    </xf>
    <xf numFmtId="0" fontId="6" fillId="5" borderId="5" xfId="59" applyFont="1" applyFill="1" applyBorder="1" applyAlignment="1">
      <alignment horizontal="center" vertical="center"/>
    </xf>
    <xf numFmtId="0" fontId="1" fillId="5" borderId="1" xfId="59" applyFont="1" applyFill="1" applyBorder="1" applyAlignment="1">
      <alignment horizontal="center" vertical="center" wrapText="1"/>
    </xf>
    <xf numFmtId="0" fontId="1" fillId="5" borderId="9" xfId="59" applyFont="1" applyFill="1" applyBorder="1" applyAlignment="1">
      <alignment vertical="center"/>
    </xf>
    <xf numFmtId="0" fontId="1" fillId="5" borderId="2" xfId="59" applyFont="1" applyFill="1" applyBorder="1" applyAlignment="1">
      <alignment vertical="center"/>
    </xf>
    <xf numFmtId="3" fontId="1" fillId="5" borderId="1" xfId="59" applyNumberFormat="1" applyFont="1" applyFill="1" applyBorder="1" applyAlignment="1">
      <alignment horizontal="right" vertical="center"/>
    </xf>
    <xf numFmtId="0" fontId="8" fillId="0" borderId="12" xfId="59" applyFont="1" applyBorder="1"/>
    <xf numFmtId="0" fontId="1" fillId="0" borderId="12" xfId="59" applyFont="1" applyBorder="1" applyAlignment="1">
      <alignment vertical="center"/>
    </xf>
    <xf numFmtId="4" fontId="1" fillId="0" borderId="12" xfId="59" applyNumberFormat="1" applyFont="1" applyBorder="1" applyAlignment="1">
      <alignment horizontal="right" vertical="center"/>
    </xf>
    <xf numFmtId="0" fontId="1" fillId="0" borderId="2" xfId="59" applyFont="1" applyBorder="1" applyAlignment="1">
      <alignment vertical="center"/>
    </xf>
    <xf numFmtId="0" fontId="1" fillId="0" borderId="5" xfId="59" applyFont="1" applyBorder="1" applyAlignment="1">
      <alignment vertical="center"/>
    </xf>
    <xf numFmtId="3" fontId="1" fillId="0" borderId="1" xfId="59" applyNumberFormat="1" applyFont="1" applyBorder="1" applyAlignment="1">
      <alignment horizontal="right" vertical="center" wrapText="1" indent="1"/>
    </xf>
    <xf numFmtId="49" fontId="7" fillId="0" borderId="2" xfId="59" applyNumberFormat="1" applyFont="1" applyBorder="1" applyAlignment="1">
      <alignment vertical="center"/>
    </xf>
    <xf numFmtId="0" fontId="7" fillId="0" borderId="5" xfId="59" applyFont="1" applyBorder="1" applyAlignment="1">
      <alignment horizontal="left" vertical="center" indent="1"/>
    </xf>
    <xf numFmtId="3" fontId="7" fillId="0" borderId="1" xfId="59" applyNumberFormat="1" applyFont="1" applyBorder="1" applyAlignment="1">
      <alignment horizontal="right" vertical="center" wrapText="1" indent="1"/>
    </xf>
    <xf numFmtId="49" fontId="7" fillId="0" borderId="2" xfId="59" applyNumberFormat="1" applyFont="1" applyBorder="1"/>
    <xf numFmtId="0" fontId="7" fillId="0" borderId="5" xfId="59" applyFont="1" applyBorder="1" applyAlignment="1">
      <alignment horizontal="left" vertical="center" wrapText="1" indent="1"/>
    </xf>
    <xf numFmtId="0" fontId="7" fillId="0" borderId="12" xfId="59" applyFont="1" applyBorder="1"/>
    <xf numFmtId="0" fontId="7" fillId="0" borderId="12" xfId="59" applyFont="1" applyBorder="1" applyAlignment="1">
      <alignment vertical="center"/>
    </xf>
    <xf numFmtId="4" fontId="7" fillId="0" borderId="12" xfId="59" applyNumberFormat="1" applyFont="1" applyBorder="1" applyAlignment="1">
      <alignment horizontal="right" vertical="center"/>
    </xf>
    <xf numFmtId="0" fontId="3" fillId="0" borderId="2" xfId="59" applyFont="1" applyBorder="1" applyAlignment="1">
      <alignment vertical="center"/>
    </xf>
    <xf numFmtId="0" fontId="3" fillId="0" borderId="5" xfId="59" applyFont="1" applyBorder="1" applyAlignment="1">
      <alignment vertical="center"/>
    </xf>
    <xf numFmtId="3" fontId="3" fillId="0" borderId="1" xfId="59" applyNumberFormat="1" applyFont="1" applyBorder="1" applyAlignment="1">
      <alignment horizontal="right" vertical="center" wrapText="1" indent="1"/>
    </xf>
    <xf numFmtId="3" fontId="7" fillId="0" borderId="1" xfId="59" applyNumberFormat="1" applyFont="1" applyBorder="1" applyAlignment="1">
      <alignment horizontal="right" vertical="center" indent="1"/>
    </xf>
    <xf numFmtId="0" fontId="2" fillId="0" borderId="12" xfId="59" applyFont="1" applyBorder="1" applyAlignment="1">
      <alignment vertical="center"/>
    </xf>
    <xf numFmtId="4" fontId="2" fillId="0" borderId="12" xfId="59" applyNumberFormat="1" applyFont="1" applyBorder="1" applyAlignment="1">
      <alignment horizontal="right" vertical="center"/>
    </xf>
    <xf numFmtId="0" fontId="1" fillId="6" borderId="2" xfId="59" applyFont="1" applyFill="1" applyBorder="1" applyAlignment="1">
      <alignment vertical="center"/>
    </xf>
    <xf numFmtId="3" fontId="1" fillId="5" borderId="1" xfId="59" applyNumberFormat="1" applyFont="1" applyFill="1" applyBorder="1" applyAlignment="1">
      <alignment horizontal="right" vertical="center" wrapText="1" indent="1"/>
    </xf>
    <xf numFmtId="0" fontId="8" fillId="0" borderId="0" xfId="58" applyFont="1" applyAlignment="1">
      <alignment vertical="center"/>
    </xf>
    <xf numFmtId="0" fontId="6" fillId="0" borderId="0" xfId="58" applyFont="1"/>
    <xf numFmtId="0" fontId="6" fillId="5" borderId="4" xfId="59" applyFont="1" applyFill="1" applyBorder="1" applyAlignment="1">
      <alignment horizontal="center" vertical="center"/>
    </xf>
    <xf numFmtId="0" fontId="6" fillId="5" borderId="3" xfId="59" applyFont="1" applyFill="1" applyBorder="1" applyAlignment="1">
      <alignment horizontal="center" vertical="center"/>
    </xf>
    <xf numFmtId="0" fontId="6" fillId="5" borderId="6" xfId="59" applyFont="1" applyFill="1" applyBorder="1" applyAlignment="1">
      <alignment horizontal="center" vertical="center"/>
    </xf>
    <xf numFmtId="0" fontId="6" fillId="5" borderId="7" xfId="59" applyFont="1" applyFill="1" applyBorder="1" applyAlignment="1">
      <alignment horizontal="center" vertical="center"/>
    </xf>
    <xf numFmtId="0" fontId="6" fillId="5" borderId="0" xfId="59" applyFont="1" applyFill="1" applyAlignment="1">
      <alignment horizontal="center" vertical="center"/>
    </xf>
    <xf numFmtId="0" fontId="6" fillId="5" borderId="8" xfId="59" applyFont="1" applyFill="1" applyBorder="1" applyAlignment="1">
      <alignment horizontal="center" vertical="center"/>
    </xf>
    <xf numFmtId="0" fontId="1" fillId="5" borderId="5" xfId="59" applyFont="1" applyFill="1" applyBorder="1" applyAlignment="1">
      <alignment horizontal="center" vertical="center"/>
    </xf>
    <xf numFmtId="0" fontId="8" fillId="0" borderId="0" xfId="59" applyFont="1"/>
    <xf numFmtId="0" fontId="1" fillId="0" borderId="12" xfId="59" applyFont="1" applyBorder="1" applyAlignment="1">
      <alignment horizontal="right" vertical="center"/>
    </xf>
    <xf numFmtId="0" fontId="7" fillId="0" borderId="2" xfId="59" applyFont="1" applyBorder="1" applyAlignment="1">
      <alignment vertical="center"/>
    </xf>
    <xf numFmtId="0" fontId="7" fillId="0" borderId="12" xfId="59" applyFont="1" applyBorder="1" applyAlignment="1">
      <alignment horizontal="left" vertical="center" indent="1"/>
    </xf>
    <xf numFmtId="0" fontId="8" fillId="0" borderId="2" xfId="59" applyFont="1" applyBorder="1"/>
    <xf numFmtId="0" fontId="2" fillId="0" borderId="5" xfId="59" applyFont="1" applyBorder="1" applyAlignment="1">
      <alignment horizontal="left" vertical="center" wrapText="1" indent="1"/>
    </xf>
    <xf numFmtId="0" fontId="2" fillId="0" borderId="2" xfId="59" applyFont="1" applyBorder="1" applyAlignment="1">
      <alignment horizontal="left" vertical="center"/>
    </xf>
    <xf numFmtId="0" fontId="2" fillId="0" borderId="12" xfId="59" applyFont="1" applyBorder="1" applyAlignment="1">
      <alignment horizontal="left" vertical="center" indent="1"/>
    </xf>
    <xf numFmtId="0" fontId="2" fillId="0" borderId="12" xfId="59" applyFont="1" applyBorder="1" applyAlignment="1">
      <alignment horizontal="left" vertical="center" wrapText="1"/>
    </xf>
    <xf numFmtId="4" fontId="2" fillId="0" borderId="12" xfId="59" applyNumberFormat="1" applyFont="1" applyBorder="1" applyAlignment="1">
      <alignment horizontal="right" vertical="center" wrapText="1" indent="1"/>
    </xf>
    <xf numFmtId="0" fontId="7" fillId="0" borderId="2" xfId="59" applyFont="1" applyBorder="1" applyAlignment="1">
      <alignment horizontal="left" vertical="center"/>
    </xf>
    <xf numFmtId="0" fontId="7" fillId="0" borderId="2" xfId="59" applyFont="1" applyBorder="1" applyAlignment="1">
      <alignment horizontal="left"/>
    </xf>
    <xf numFmtId="3" fontId="2" fillId="0" borderId="1" xfId="59" applyNumberFormat="1" applyFont="1" applyBorder="1" applyAlignment="1">
      <alignment horizontal="right" vertical="center" indent="1"/>
    </xf>
    <xf numFmtId="0" fontId="2" fillId="0" borderId="12" xfId="59" applyFont="1" applyBorder="1" applyAlignment="1">
      <alignment horizontal="left" vertical="center"/>
    </xf>
    <xf numFmtId="4" fontId="2" fillId="0" borderId="3" xfId="59" applyNumberFormat="1" applyFont="1" applyBorder="1" applyAlignment="1">
      <alignment horizontal="right" vertical="center" indent="1"/>
    </xf>
    <xf numFmtId="0" fontId="1" fillId="5" borderId="1" xfId="59" applyFont="1" applyFill="1" applyBorder="1" applyAlignment="1">
      <alignment vertical="center"/>
    </xf>
    <xf numFmtId="0" fontId="2" fillId="0" borderId="0" xfId="56" applyFont="1" applyAlignment="1">
      <alignment vertical="center"/>
    </xf>
    <xf numFmtId="0" fontId="4" fillId="0" borderId="0" xfId="56" applyFont="1" applyFill="1"/>
    <xf numFmtId="0" fontId="5" fillId="4" borderId="0" xfId="56" applyFont="1" applyFill="1" applyAlignment="1">
      <alignment horizontal="center"/>
    </xf>
    <xf numFmtId="0" fontId="5" fillId="0" borderId="0" xfId="56" applyFont="1" applyFill="1"/>
    <xf numFmtId="0" fontId="2" fillId="0" borderId="0" xfId="56" applyFont="1" applyAlignment="1">
      <alignment horizontal="center"/>
    </xf>
    <xf numFmtId="3" fontId="1" fillId="0" borderId="0" xfId="56" applyNumberFormat="1" applyFont="1"/>
    <xf numFmtId="0" fontId="1" fillId="0" borderId="0" xfId="0" applyFont="1" applyAlignment="1">
      <alignment horizontal="center"/>
    </xf>
    <xf numFmtId="0" fontId="1" fillId="0" borderId="0" xfId="0" applyFont="1"/>
    <xf numFmtId="3" fontId="1" fillId="0" borderId="0" xfId="0" applyNumberFormat="1" applyFont="1"/>
    <xf numFmtId="0" fontId="2" fillId="0" borderId="0" xfId="0" applyFont="1" applyAlignment="1">
      <alignment horizontal="center"/>
    </xf>
    <xf numFmtId="0" fontId="2" fillId="0" borderId="0" xfId="0" applyFont="1"/>
    <xf numFmtId="3" fontId="2" fillId="0" borderId="0" xfId="0" applyNumberFormat="1" applyFont="1"/>
    <xf numFmtId="0" fontId="1" fillId="0" borderId="0" xfId="56" applyFont="1" applyAlignment="1">
      <alignment horizontal="left" indent="1"/>
    </xf>
    <xf numFmtId="0" fontId="2" fillId="0" borderId="0" xfId="56" applyFont="1" applyFill="1"/>
    <xf numFmtId="0" fontId="1" fillId="0" borderId="0" xfId="54" applyFont="1" applyAlignment="1">
      <alignment horizontal="center"/>
    </xf>
    <xf numFmtId="0" fontId="1" fillId="0" borderId="0" xfId="54" applyFont="1"/>
    <xf numFmtId="3" fontId="1" fillId="0" borderId="0" xfId="52" applyNumberFormat="1" applyFont="1" applyFill="1"/>
    <xf numFmtId="0" fontId="6" fillId="0" borderId="0" xfId="0" applyFont="1"/>
    <xf numFmtId="0" fontId="8" fillId="0" borderId="0" xfId="0" applyFont="1"/>
    <xf numFmtId="0" fontId="2" fillId="0" borderId="0" xfId="54" applyFont="1" applyAlignment="1">
      <alignment horizontal="center"/>
    </xf>
    <xf numFmtId="0" fontId="2" fillId="0" borderId="0" xfId="54" applyFont="1"/>
    <xf numFmtId="3" fontId="2" fillId="0" borderId="0" xfId="52" applyNumberFormat="1" applyFont="1" applyFill="1"/>
    <xf numFmtId="0" fontId="3" fillId="0" borderId="0" xfId="56" applyFont="1"/>
    <xf numFmtId="0" fontId="3" fillId="0" borderId="0" xfId="54" applyFont="1"/>
    <xf numFmtId="3" fontId="1" fillId="0" borderId="0" xfId="1" applyNumberFormat="1" applyFont="1" applyFill="1"/>
    <xf numFmtId="0" fontId="7" fillId="0" borderId="0" xfId="54" applyFont="1"/>
    <xf numFmtId="3" fontId="2" fillId="0" borderId="0" xfId="1" applyNumberFormat="1" applyFont="1" applyFill="1"/>
    <xf numFmtId="0" fontId="1" fillId="0" borderId="0" xfId="54" applyFont="1" applyAlignment="1">
      <alignment horizontal="left" indent="1"/>
    </xf>
    <xf numFmtId="3" fontId="1" fillId="0" borderId="0" xfId="54" applyNumberFormat="1" applyFont="1"/>
    <xf numFmtId="3" fontId="2" fillId="0" borderId="0" xfId="54" applyNumberFormat="1" applyFont="1"/>
    <xf numFmtId="0" fontId="1" fillId="0" borderId="0" xfId="0" applyFont="1" applyAlignment="1">
      <alignment horizontal="left"/>
    </xf>
    <xf numFmtId="3" fontId="6" fillId="0" borderId="0" xfId="0" applyNumberFormat="1" applyFont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3" fontId="8" fillId="0" borderId="0" xfId="0" applyNumberFormat="1" applyFont="1"/>
    <xf numFmtId="0" fontId="7" fillId="0" borderId="0" xfId="56" applyFont="1"/>
    <xf numFmtId="3" fontId="8" fillId="0" borderId="0" xfId="54" applyNumberFormat="1" applyFont="1" applyAlignment="1" applyProtection="1">
      <alignment vertical="top"/>
      <protection locked="0"/>
    </xf>
    <xf numFmtId="0" fontId="2" fillId="0" borderId="0" xfId="57" applyFont="1" applyAlignment="1">
      <alignment vertical="center"/>
    </xf>
    <xf numFmtId="0" fontId="3" fillId="2" borderId="0" xfId="57" applyFont="1" applyFill="1" applyAlignment="1">
      <alignment horizontal="center" vertical="center"/>
    </xf>
    <xf numFmtId="0" fontId="3" fillId="2" borderId="0" xfId="57" applyFont="1" applyFill="1" applyAlignment="1">
      <alignment vertical="center"/>
    </xf>
    <xf numFmtId="0" fontId="1" fillId="2" borderId="0" xfId="57" applyFont="1" applyFill="1" applyAlignment="1">
      <alignment horizontal="right" vertical="center"/>
    </xf>
    <xf numFmtId="0" fontId="3" fillId="2" borderId="0" xfId="57" applyFont="1" applyFill="1" applyAlignment="1">
      <alignment horizontal="left" vertical="center"/>
    </xf>
    <xf numFmtId="0" fontId="4" fillId="3" borderId="0" xfId="57" applyFont="1" applyFill="1" applyAlignment="1">
      <alignment horizontal="center" vertical="center"/>
    </xf>
    <xf numFmtId="0" fontId="4" fillId="3" borderId="0" xfId="57" applyFont="1" applyFill="1"/>
    <xf numFmtId="0" fontId="5" fillId="4" borderId="0" xfId="57" applyFont="1" applyFill="1"/>
    <xf numFmtId="0" fontId="2" fillId="0" borderId="0" xfId="57" applyFont="1" applyAlignment="1">
      <alignment horizontal="center"/>
    </xf>
    <xf numFmtId="3" fontId="2" fillId="0" borderId="0" xfId="57" applyNumberFormat="1" applyFont="1"/>
    <xf numFmtId="3" fontId="2" fillId="6" borderId="0" xfId="57" applyNumberFormat="1" applyFont="1" applyFill="1"/>
    <xf numFmtId="0" fontId="5" fillId="7" borderId="0" xfId="57" applyFont="1" applyFill="1"/>
    <xf numFmtId="0" fontId="4" fillId="8" borderId="0" xfId="0" applyFont="1" applyFill="1"/>
    <xf numFmtId="0" fontId="5" fillId="9" borderId="0" xfId="0" applyFont="1" applyFill="1"/>
    <xf numFmtId="0" fontId="5" fillId="10" borderId="0" xfId="0" applyFont="1" applyFill="1"/>
    <xf numFmtId="0" fontId="2" fillId="0" borderId="0" xfId="57" applyFont="1" applyAlignment="1">
      <alignment horizontal="center" vertical="center"/>
    </xf>
    <xf numFmtId="0" fontId="1" fillId="2" borderId="0" xfId="57" applyFont="1" applyFill="1" applyAlignment="1">
      <alignment horizontal="center" vertical="center" wrapText="1"/>
    </xf>
    <xf numFmtId="0" fontId="1" fillId="2" borderId="0" xfId="57" applyFont="1" applyFill="1" applyAlignment="1">
      <alignment horizontal="right" vertical="center" wrapText="1"/>
    </xf>
    <xf numFmtId="0" fontId="3" fillId="2" borderId="0" xfId="57" applyFont="1" applyFill="1" applyAlignment="1">
      <alignment horizontal="left" vertical="center" wrapText="1"/>
    </xf>
    <xf numFmtId="0" fontId="4" fillId="3" borderId="0" xfId="57" applyFont="1" applyFill="1" applyAlignment="1">
      <alignment horizontal="center" vertical="center" wrapText="1"/>
    </xf>
    <xf numFmtId="0" fontId="4" fillId="3" borderId="0" xfId="57" applyFont="1" applyFill="1" applyAlignment="1">
      <alignment wrapText="1"/>
    </xf>
    <xf numFmtId="0" fontId="2" fillId="0" borderId="0" xfId="57" applyFont="1" applyAlignment="1">
      <alignment wrapText="1"/>
    </xf>
    <xf numFmtId="0" fontId="4" fillId="3" borderId="0" xfId="60" applyFont="1" applyFill="1" applyAlignment="1">
      <alignment wrapText="1"/>
    </xf>
    <xf numFmtId="0" fontId="5" fillId="4" borderId="0" xfId="60" applyFont="1" applyFill="1" applyAlignment="1">
      <alignment wrapText="1"/>
    </xf>
    <xf numFmtId="0" fontId="5" fillId="4" borderId="0" xfId="60" applyFont="1" applyFill="1" applyAlignment="1">
      <alignment horizontal="center" wrapText="1"/>
    </xf>
    <xf numFmtId="0" fontId="5" fillId="4" borderId="0" xfId="60" applyFont="1" applyFill="1" applyAlignment="1">
      <alignment horizontal="center" vertical="center" wrapText="1"/>
    </xf>
    <xf numFmtId="0" fontId="3" fillId="0" borderId="0" xfId="60" applyFont="1" applyAlignment="1">
      <alignment horizontal="center" vertical="center" wrapText="1"/>
    </xf>
    <xf numFmtId="0" fontId="3" fillId="0" borderId="0" xfId="60" applyFont="1" applyAlignment="1">
      <alignment wrapText="1"/>
    </xf>
    <xf numFmtId="3" fontId="3" fillId="0" borderId="0" xfId="60" applyNumberFormat="1" applyFont="1" applyAlignment="1">
      <alignment wrapText="1"/>
    </xf>
    <xf numFmtId="9" fontId="7" fillId="0" borderId="0" xfId="3" applyFont="1" applyAlignment="1">
      <alignment wrapText="1"/>
    </xf>
    <xf numFmtId="0" fontId="2" fillId="0" borderId="0" xfId="60" applyFont="1" applyAlignment="1">
      <alignment wrapText="1"/>
    </xf>
    <xf numFmtId="0" fontId="7" fillId="0" borderId="0" xfId="60" applyFont="1" applyAlignment="1">
      <alignment horizontal="center" vertical="center" wrapText="1"/>
    </xf>
    <xf numFmtId="0" fontId="7" fillId="0" borderId="0" xfId="60" applyFont="1" applyAlignment="1">
      <alignment wrapText="1"/>
    </xf>
    <xf numFmtId="3" fontId="7" fillId="0" borderId="0" xfId="60" applyNumberFormat="1" applyFont="1" applyAlignment="1">
      <alignment wrapText="1"/>
    </xf>
    <xf numFmtId="0" fontId="7" fillId="0" borderId="0" xfId="60" applyFont="1" applyAlignment="1">
      <alignment wrapText="1"/>
    </xf>
    <xf numFmtId="0" fontId="3" fillId="0" borderId="0" xfId="60" applyFont="1" applyAlignment="1">
      <alignment wrapText="1"/>
    </xf>
    <xf numFmtId="0" fontId="3" fillId="0" borderId="0" xfId="60" applyFont="1" applyAlignment="1">
      <alignment horizontal="center" wrapText="1"/>
    </xf>
    <xf numFmtId="0" fontId="7" fillId="0" borderId="0" xfId="60" applyFont="1" applyAlignment="1">
      <alignment horizontal="center" wrapText="1"/>
    </xf>
    <xf numFmtId="3" fontId="2" fillId="0" borderId="0" xfId="60" applyNumberFormat="1" applyFont="1" applyAlignment="1">
      <alignment wrapText="1"/>
    </xf>
    <xf numFmtId="9" fontId="3" fillId="0" borderId="0" xfId="60" applyNumberFormat="1" applyFont="1" applyAlignment="1">
      <alignment wrapText="1"/>
    </xf>
    <xf numFmtId="9" fontId="7" fillId="0" borderId="0" xfId="60" applyNumberFormat="1" applyFont="1" applyAlignment="1">
      <alignment wrapText="1"/>
    </xf>
    <xf numFmtId="3" fontId="2" fillId="0" borderId="0" xfId="57" applyNumberFormat="1" applyFont="1" applyAlignment="1">
      <alignment wrapText="1"/>
    </xf>
    <xf numFmtId="0" fontId="7" fillId="0" borderId="0" xfId="0" applyFont="1" applyProtection="1">
      <protection locked="0"/>
    </xf>
    <xf numFmtId="0" fontId="4" fillId="2" borderId="4" xfId="57" applyFont="1" applyFill="1" applyBorder="1" applyAlignment="1">
      <alignment horizontal="center" vertical="center"/>
    </xf>
    <xf numFmtId="0" fontId="4" fillId="2" borderId="3" xfId="57" applyFont="1" applyFill="1" applyBorder="1" applyAlignment="1">
      <alignment horizontal="center" vertical="center"/>
    </xf>
    <xf numFmtId="0" fontId="1" fillId="2" borderId="3" xfId="57" applyFont="1" applyFill="1" applyBorder="1" applyAlignment="1">
      <alignment horizontal="right" vertical="center"/>
    </xf>
    <xf numFmtId="0" fontId="4" fillId="2" borderId="6" xfId="57" applyFont="1" applyFill="1" applyBorder="1" applyAlignment="1">
      <alignment horizontal="left" vertical="center"/>
    </xf>
    <xf numFmtId="0" fontId="1" fillId="2" borderId="7" xfId="57" applyFont="1" applyFill="1" applyBorder="1" applyAlignment="1">
      <alignment horizontal="center" vertical="center"/>
    </xf>
    <xf numFmtId="0" fontId="1" fillId="2" borderId="0" xfId="57" applyFont="1" applyFill="1" applyAlignment="1">
      <alignment horizontal="center" vertical="center"/>
    </xf>
    <xf numFmtId="0" fontId="4" fillId="2" borderId="8" xfId="57" applyFont="1" applyFill="1" applyBorder="1" applyAlignment="1">
      <alignment vertical="center"/>
    </xf>
    <xf numFmtId="0" fontId="4" fillId="2" borderId="7" xfId="57" applyFont="1" applyFill="1" applyBorder="1" applyAlignment="1">
      <alignment horizontal="center" vertical="center"/>
    </xf>
    <xf numFmtId="0" fontId="4" fillId="2" borderId="0" xfId="57" applyFont="1" applyFill="1" applyAlignment="1">
      <alignment horizontal="center" vertical="center"/>
    </xf>
    <xf numFmtId="0" fontId="4" fillId="2" borderId="8" xfId="57" applyFont="1" applyFill="1" applyBorder="1" applyAlignment="1">
      <alignment horizontal="left" vertical="center"/>
    </xf>
    <xf numFmtId="0" fontId="4" fillId="2" borderId="9" xfId="57" applyFont="1" applyFill="1" applyBorder="1" applyAlignment="1">
      <alignment horizontal="center" vertical="center"/>
    </xf>
    <xf numFmtId="0" fontId="4" fillId="2" borderId="10" xfId="57" applyFont="1" applyFill="1" applyBorder="1" applyAlignment="1">
      <alignment horizontal="center" vertical="center"/>
    </xf>
    <xf numFmtId="0" fontId="4" fillId="2" borderId="11" xfId="57" applyFont="1" applyFill="1" applyBorder="1" applyAlignment="1">
      <alignment horizontal="center" vertical="center"/>
    </xf>
    <xf numFmtId="0" fontId="3" fillId="6" borderId="13" xfId="0" applyFont="1" applyFill="1" applyBorder="1" applyAlignment="1" applyProtection="1">
      <alignment horizontal="center" vertical="center" wrapText="1"/>
      <protection locked="0"/>
    </xf>
    <xf numFmtId="0" fontId="3" fillId="6" borderId="14" xfId="0" applyFont="1" applyFill="1" applyBorder="1" applyAlignment="1" applyProtection="1">
      <alignment horizontal="center" vertical="center"/>
      <protection locked="0"/>
    </xf>
    <xf numFmtId="0" fontId="3" fillId="0" borderId="15" xfId="0" applyFont="1" applyBorder="1" applyAlignment="1" applyProtection="1">
      <alignment horizontal="center"/>
      <protection locked="0"/>
    </xf>
    <xf numFmtId="0" fontId="7" fillId="0" borderId="16" xfId="0" applyFont="1" applyBorder="1" applyProtection="1">
      <protection locked="0"/>
    </xf>
    <xf numFmtId="0" fontId="3" fillId="0" borderId="17" xfId="0" applyFont="1" applyBorder="1" applyAlignment="1" applyProtection="1">
      <alignment horizontal="center"/>
      <protection locked="0"/>
    </xf>
    <xf numFmtId="0" fontId="3" fillId="0" borderId="18" xfId="0" applyFont="1" applyBorder="1" applyAlignment="1" applyProtection="1">
      <alignment horizontal="center"/>
      <protection locked="0"/>
    </xf>
    <xf numFmtId="0" fontId="3" fillId="0" borderId="18" xfId="0" applyFont="1" applyBorder="1" applyAlignment="1" applyProtection="1">
      <alignment horizontal="left" indent="1"/>
      <protection locked="0"/>
    </xf>
    <xf numFmtId="0" fontId="9" fillId="0" borderId="17" xfId="6" applyFont="1" applyFill="1" applyBorder="1" applyAlignment="1" applyProtection="1">
      <alignment horizontal="center"/>
      <protection locked="0"/>
    </xf>
    <xf numFmtId="0" fontId="9" fillId="0" borderId="18" xfId="6" applyFont="1" applyFill="1" applyBorder="1" applyProtection="1">
      <protection locked="0"/>
    </xf>
    <xf numFmtId="0" fontId="7" fillId="0" borderId="18" xfId="0" applyFont="1" applyBorder="1" applyProtection="1">
      <protection locked="0"/>
    </xf>
    <xf numFmtId="0" fontId="3" fillId="0" borderId="19" xfId="0" applyFont="1" applyBorder="1" applyAlignment="1" applyProtection="1">
      <alignment horizontal="center"/>
      <protection locked="0"/>
    </xf>
    <xf numFmtId="0" fontId="7" fillId="0" borderId="20" xfId="0" applyFont="1" applyBorder="1" applyProtection="1">
      <protection locked="0"/>
    </xf>
    <xf numFmtId="0" fontId="1" fillId="0" borderId="0" xfId="56" applyFont="1" applyAlignment="1" quotePrefix="1">
      <alignment horizontal="left" indent="1"/>
    </xf>
  </cellXfs>
  <cellStyles count="65">
    <cellStyle name="Normal" xfId="0" builtinId="0"/>
    <cellStyle name="Coma" xfId="1" builtinId="3"/>
    <cellStyle name="Moneda" xfId="2" builtinId="4"/>
    <cellStyle name="Porcentaje" xfId="3" builtinId="5"/>
    <cellStyle name="Coma [0]" xfId="4" builtinId="6"/>
    <cellStyle name="Moneda [0]" xfId="5" builtinId="7"/>
    <cellStyle name="Hipervínculo" xfId="6" builtinId="8"/>
    <cellStyle name="Hipervínculo visitado" xfId="7" builtinId="9"/>
    <cellStyle name="Nota" xfId="8" builtinId="10"/>
    <cellStyle name="Texto de advertencia" xfId="9" builtinId="11"/>
    <cellStyle name="Título" xfId="10" builtinId="15"/>
    <cellStyle name="Texto explicativo" xfId="11" builtinId="53"/>
    <cellStyle name="Título 1" xfId="12" builtinId="16"/>
    <cellStyle name="Título 2" xfId="13" builtinId="17"/>
    <cellStyle name="Título 3" xfId="14" builtinId="18"/>
    <cellStyle name="Título 4" xfId="15" builtinId="19"/>
    <cellStyle name="Entrada" xfId="16" builtinId="20"/>
    <cellStyle name="Salida" xfId="17" builtinId="21"/>
    <cellStyle name="Cálculo" xfId="18" builtinId="22"/>
    <cellStyle name="Celda de comprobación" xfId="19" builtinId="23"/>
    <cellStyle name="Celda vinculada" xfId="20" builtinId="24"/>
    <cellStyle name="Total" xfId="21" builtinId="25"/>
    <cellStyle name="Correcto" xfId="22" builtinId="26"/>
    <cellStyle name="Incorrecto" xfId="23" builtinId="27"/>
    <cellStyle name="Neutro" xfId="24" builtinId="28"/>
    <cellStyle name="Énfasis1" xfId="25" builtinId="29"/>
    <cellStyle name="20% - Énfasis1" xfId="26" builtinId="30"/>
    <cellStyle name="40% - Énfasis1" xfId="27" builtinId="31"/>
    <cellStyle name="60% - Énfasis1" xfId="28" builtinId="32"/>
    <cellStyle name="Énfasis2" xfId="29" builtinId="33"/>
    <cellStyle name="20% - Énfasis2" xfId="30" builtinId="34"/>
    <cellStyle name="40% - Énfasis2" xfId="31" builtinId="35"/>
    <cellStyle name="60% - Énfasis2" xfId="32" builtinId="36"/>
    <cellStyle name="Énfasis3" xfId="33" builtinId="37"/>
    <cellStyle name="20% - Énfasis3" xfId="34" builtinId="38"/>
    <cellStyle name="40% - Énfasis3" xfId="35" builtinId="39"/>
    <cellStyle name="60% - Énfasis3" xfId="36" builtinId="40"/>
    <cellStyle name="Énfasis4" xfId="37" builtinId="41"/>
    <cellStyle name="20% - Énfasis4" xfId="38" builtinId="42"/>
    <cellStyle name="40% - Énfasis4" xfId="39" builtinId="43"/>
    <cellStyle name="60% - Énfasis4" xfId="40" builtinId="44"/>
    <cellStyle name="Énfasis5" xfId="41" builtinId="45"/>
    <cellStyle name="20% - Énfasis5" xfId="42" builtinId="46"/>
    <cellStyle name="40% - Énfasis5" xfId="43" builtinId="47"/>
    <cellStyle name="60% - Énfasis5" xfId="44" builtinId="48"/>
    <cellStyle name="Énfasis6" xfId="45" builtinId="49"/>
    <cellStyle name="20% - Énfasis6" xfId="46" builtinId="50"/>
    <cellStyle name="40% - Énfasis6" xfId="47" builtinId="51"/>
    <cellStyle name="60% - Énfasis6" xfId="48" builtinId="52"/>
    <cellStyle name="Millares 2" xfId="49"/>
    <cellStyle name="Millares 2 2" xfId="50"/>
    <cellStyle name="Millares 2 3" xfId="51"/>
    <cellStyle name="Millares 3" xfId="52"/>
    <cellStyle name="Millares 4" xfId="53"/>
    <cellStyle name="Normal 2" xfId="54"/>
    <cellStyle name="Normal 2 2" xfId="55"/>
    <cellStyle name="Normal 2 3" xfId="56"/>
    <cellStyle name="Normal 3" xfId="57"/>
    <cellStyle name="Normal 3 2" xfId="58"/>
    <cellStyle name="Normal 3 2 2" xfId="59"/>
    <cellStyle name="Normal 3 3" xfId="60"/>
    <cellStyle name="Normal 4" xfId="61"/>
    <cellStyle name="Normal 5" xfId="62"/>
    <cellStyle name="Normal 56" xfId="63"/>
    <cellStyle name="Porcentaje 2" xfId="6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customXml" Target="../customXml/item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tyles" Target="styles.xml"/><Relationship Id="rId13" Type="http://schemas.openxmlformats.org/officeDocument/2006/relationships/sharedStrings" Target="sharedStrings.xml"/><Relationship Id="rId12" Type="http://schemas.openxmlformats.org/officeDocument/2006/relationships/theme" Target="theme/theme1.xml"/><Relationship Id="rId11" Type="http://schemas.openxmlformats.org/officeDocument/2006/relationships/customXml" Target="../customXml/item3.xml"/><Relationship Id="rId10" Type="http://schemas.openxmlformats.org/officeDocument/2006/relationships/customXml" Target="../customXml/item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CC6600"/>
    <pageSetUpPr fitToPage="1"/>
  </sheetPr>
  <dimension ref="A1:D45"/>
  <sheetViews>
    <sheetView workbookViewId="0">
      <pane ySplit="5" topLeftCell="A26" activePane="bottomLeft" state="frozen"/>
      <selection/>
      <selection pane="bottomLeft" activeCell="A1" sqref="A1:IV65536"/>
    </sheetView>
  </sheetViews>
  <sheetFormatPr defaultColWidth="12.9047619047619" defaultRowHeight="11.25" outlineLevelCol="3"/>
  <cols>
    <col min="1" max="1" width="14.6285714285714" style="171" customWidth="1"/>
    <col min="2" max="2" width="73.9047619047619" style="171" customWidth="1"/>
    <col min="3" max="3" width="8" style="171" customWidth="1"/>
    <col min="4" max="16384" width="12.9047619047619" style="171"/>
  </cols>
  <sheetData>
    <row r="1" ht="16.25" customHeight="1" spans="1:4">
      <c r="A1" s="172" t="s">
        <v>0</v>
      </c>
      <c r="B1" s="173"/>
      <c r="C1" s="174" t="s">
        <v>1</v>
      </c>
      <c r="D1" s="175">
        <v>2025</v>
      </c>
    </row>
    <row r="2" ht="16.25" customHeight="1" spans="1:4">
      <c r="A2" s="176" t="s">
        <v>2</v>
      </c>
      <c r="B2" s="177"/>
      <c r="C2" s="132" t="s">
        <v>3</v>
      </c>
      <c r="D2" s="178" t="s">
        <v>4</v>
      </c>
    </row>
    <row r="3" ht="16.25" customHeight="1" spans="1:4">
      <c r="A3" s="179" t="s">
        <v>5</v>
      </c>
      <c r="B3" s="180"/>
      <c r="C3" s="132" t="s">
        <v>6</v>
      </c>
      <c r="D3" s="181">
        <v>2</v>
      </c>
    </row>
    <row r="4" ht="16.25" customHeight="1" spans="1:4">
      <c r="A4" s="182" t="s">
        <v>7</v>
      </c>
      <c r="B4" s="183"/>
      <c r="C4" s="183"/>
      <c r="D4" s="184"/>
    </row>
    <row r="5" ht="15" customHeight="1" spans="1:2">
      <c r="A5" s="185" t="s">
        <v>8</v>
      </c>
      <c r="B5" s="186" t="s">
        <v>9</v>
      </c>
    </row>
    <row r="6" spans="1:2">
      <c r="A6" s="187"/>
      <c r="B6" s="188"/>
    </row>
    <row r="7" spans="1:2">
      <c r="A7" s="189"/>
      <c r="B7" s="190" t="s">
        <v>10</v>
      </c>
    </row>
    <row r="8" spans="1:2">
      <c r="A8" s="189"/>
      <c r="B8" s="190"/>
    </row>
    <row r="9" spans="1:2">
      <c r="A9" s="189"/>
      <c r="B9" s="191" t="s">
        <v>11</v>
      </c>
    </row>
    <row r="10" spans="1:2">
      <c r="A10" s="192" t="s">
        <v>12</v>
      </c>
      <c r="B10" s="193" t="s">
        <v>13</v>
      </c>
    </row>
    <row r="11" spans="1:2">
      <c r="A11" s="192" t="s">
        <v>14</v>
      </c>
      <c r="B11" s="193" t="s">
        <v>15</v>
      </c>
    </row>
    <row r="12" spans="1:2">
      <c r="A12" s="192" t="s">
        <v>16</v>
      </c>
      <c r="B12" s="193" t="s">
        <v>17</v>
      </c>
    </row>
    <row r="13" spans="1:2">
      <c r="A13" s="192" t="s">
        <v>18</v>
      </c>
      <c r="B13" s="193" t="s">
        <v>19</v>
      </c>
    </row>
    <row r="14" spans="1:2">
      <c r="A14" s="192" t="s">
        <v>20</v>
      </c>
      <c r="B14" s="193" t="s">
        <v>21</v>
      </c>
    </row>
    <row r="15" spans="1:2">
      <c r="A15" s="192" t="s">
        <v>22</v>
      </c>
      <c r="B15" s="193" t="s">
        <v>23</v>
      </c>
    </row>
    <row r="16" spans="1:2">
      <c r="A16" s="192" t="s">
        <v>24</v>
      </c>
      <c r="B16" s="193" t="s">
        <v>25</v>
      </c>
    </row>
    <row r="17" spans="1:2">
      <c r="A17" s="192" t="s">
        <v>26</v>
      </c>
      <c r="B17" s="193" t="s">
        <v>27</v>
      </c>
    </row>
    <row r="18" spans="1:2">
      <c r="A18" s="192" t="s">
        <v>28</v>
      </c>
      <c r="B18" s="193" t="s">
        <v>29</v>
      </c>
    </row>
    <row r="19" spans="1:2">
      <c r="A19" s="192" t="s">
        <v>30</v>
      </c>
      <c r="B19" s="193" t="s">
        <v>31</v>
      </c>
    </row>
    <row r="20" spans="1:2">
      <c r="A20" s="192" t="s">
        <v>32</v>
      </c>
      <c r="B20" s="193" t="s">
        <v>33</v>
      </c>
    </row>
    <row r="21" spans="1:2">
      <c r="A21" s="192" t="s">
        <v>34</v>
      </c>
      <c r="B21" s="193" t="s">
        <v>35</v>
      </c>
    </row>
    <row r="22" spans="1:2">
      <c r="A22" s="192" t="s">
        <v>36</v>
      </c>
      <c r="B22" s="193" t="s">
        <v>37</v>
      </c>
    </row>
    <row r="23" spans="1:2">
      <c r="A23" s="192" t="s">
        <v>38</v>
      </c>
      <c r="B23" s="193" t="s">
        <v>39</v>
      </c>
    </row>
    <row r="24" spans="1:2">
      <c r="A24" s="192" t="s">
        <v>40</v>
      </c>
      <c r="B24" s="193" t="s">
        <v>41</v>
      </c>
    </row>
    <row r="25" spans="1:2">
      <c r="A25" s="192" t="s">
        <v>42</v>
      </c>
      <c r="B25" s="193" t="s">
        <v>43</v>
      </c>
    </row>
    <row r="26" spans="1:2">
      <c r="A26" s="192" t="s">
        <v>44</v>
      </c>
      <c r="B26" s="193" t="s">
        <v>45</v>
      </c>
    </row>
    <row r="27" spans="1:2">
      <c r="A27" s="192" t="s">
        <v>46</v>
      </c>
      <c r="B27" s="193" t="s">
        <v>47</v>
      </c>
    </row>
    <row r="28" spans="1:2">
      <c r="A28" s="192" t="s">
        <v>48</v>
      </c>
      <c r="B28" s="193" t="s">
        <v>49</v>
      </c>
    </row>
    <row r="29" spans="1:2">
      <c r="A29" s="192" t="s">
        <v>50</v>
      </c>
      <c r="B29" s="193" t="s">
        <v>51</v>
      </c>
    </row>
    <row r="30" spans="1:2">
      <c r="A30" s="192" t="s">
        <v>52</v>
      </c>
      <c r="B30" s="193" t="s">
        <v>53</v>
      </c>
    </row>
    <row r="31" spans="1:2">
      <c r="A31" s="192" t="s">
        <v>54</v>
      </c>
      <c r="B31" s="193" t="s">
        <v>55</v>
      </c>
    </row>
    <row r="32" spans="1:2">
      <c r="A32" s="192" t="s">
        <v>56</v>
      </c>
      <c r="B32" s="193" t="s">
        <v>57</v>
      </c>
    </row>
    <row r="33" spans="1:2">
      <c r="A33" s="189"/>
      <c r="B33" s="194"/>
    </row>
    <row r="34" spans="1:2">
      <c r="A34" s="189"/>
      <c r="B34" s="191"/>
    </row>
    <row r="35" spans="1:2">
      <c r="A35" s="192" t="s">
        <v>58</v>
      </c>
      <c r="B35" s="193" t="s">
        <v>59</v>
      </c>
    </row>
    <row r="36" spans="1:2">
      <c r="A36" s="192" t="s">
        <v>60</v>
      </c>
      <c r="B36" s="193" t="s">
        <v>61</v>
      </c>
    </row>
    <row r="37" spans="1:2">
      <c r="A37" s="189"/>
      <c r="B37" s="194"/>
    </row>
    <row r="38" spans="1:2">
      <c r="A38" s="189"/>
      <c r="B38" s="190" t="s">
        <v>62</v>
      </c>
    </row>
    <row r="39" spans="1:2">
      <c r="A39" s="189" t="s">
        <v>63</v>
      </c>
      <c r="B39" s="193" t="s">
        <v>64</v>
      </c>
    </row>
    <row r="40" spans="1:2">
      <c r="A40" s="189"/>
      <c r="B40" s="193" t="s">
        <v>65</v>
      </c>
    </row>
    <row r="41" spans="1:2">
      <c r="A41" s="189"/>
      <c r="B41" s="193" t="s">
        <v>66</v>
      </c>
    </row>
    <row r="42" spans="1:2">
      <c r="A42" s="189"/>
      <c r="B42" s="193" t="s">
        <v>67</v>
      </c>
    </row>
    <row r="43" ht="12" spans="1:2">
      <c r="A43" s="195"/>
      <c r="B43" s="196"/>
    </row>
    <row r="45" spans="1:1">
      <c r="A45" s="171" t="s">
        <v>68</v>
      </c>
    </row>
  </sheetData>
  <sheetProtection formatCells="0" formatColumns="0" formatRows="0" autoFilter="0" pivotTables="0"/>
  <mergeCells count="4">
    <mergeCell ref="A1:B1"/>
    <mergeCell ref="A2:B2"/>
    <mergeCell ref="A3:B3"/>
    <mergeCell ref="A4:D4"/>
  </mergeCells>
  <dataValidations count="1">
    <dataValidation type="list" allowBlank="1" showInputMessage="1" showErrorMessage="1" sqref="D3">
      <formula1>"1, 2, 3, 4"</formula1>
    </dataValidation>
  </dataValidations>
  <hyperlinks>
    <hyperlink ref="A28:B28" location="VHP!A6" display="VHP-01"/>
    <hyperlink ref="A29:B29" location="VHP!A12" display="VHP-02"/>
    <hyperlink ref="A30:B30" location="EFE!A6" display="EFE-01"/>
    <hyperlink ref="A31:B31" location="EFE!A18" display="EFE-02"/>
    <hyperlink ref="A32:B32" location="EFE!A44" display="EFE-03"/>
    <hyperlink ref="A35:B35" location="Conciliacion_Ig!B6" display="Conciliacion_Ig"/>
    <hyperlink ref="A36:B36" location="Conciliacion_Eg!B5" display="Conciliacion_Eg"/>
    <hyperlink ref="B39" location="Memoria!A8" display="CONTABLES"/>
    <hyperlink ref="B40" location="Memoria!A37" display="PRESUPUESTARIAS"/>
    <hyperlink ref="A10" location="ACT!A7" display="ACT-01"/>
    <hyperlink ref="A11" location="ACT!A92" display="ACT-02"/>
    <hyperlink ref="A12" location="ESF!A7" display="ESF-01"/>
    <hyperlink ref="A13" location="ESF!A13" display="ESF-02"/>
    <hyperlink ref="A14" location="ESF!A18" display="ESF-03"/>
    <hyperlink ref="A15" location="ESF!A30" display="ESF-04"/>
    <hyperlink ref="A16" location="ESF!A39" display="ESF-05"/>
    <hyperlink ref="A17" location="ESF!A44" display="ESF-06"/>
    <hyperlink ref="A18" location="ESF!A48" display="ESF-07"/>
    <hyperlink ref="A19" location="ESF!A54" display="ESF-08"/>
    <hyperlink ref="A20" location="ESF!A74" display="ESF-09"/>
    <hyperlink ref="A21" location="ESF!A90" display="ESF-10"/>
    <hyperlink ref="A22" location="ESF!A96" display="ESF-11"/>
    <hyperlink ref="A23" location="ESF!A108" display="ESF-12"/>
    <hyperlink ref="A24" location="ESF!A125" display="ESF-13"/>
    <hyperlink ref="A25" location="ESF!A142" display="ESF-14"/>
    <hyperlink ref="B10" location="ACT!A7" display="INGRESOS Y OTROS BENEFICIOS"/>
    <hyperlink ref="B11" location="ACT!A92" display="GASTOS Y OTRAS PERDIDAS"/>
    <hyperlink ref="B12" location="ESF!A7" display="FONDOS CON AFECTACIÓN ESPECÍFICA E INVERSIONES FINANCIERAS"/>
    <hyperlink ref="B13" location="ESF!A13" display="CONTRIBUCIONES POR RECUPERAR"/>
    <hyperlink ref="B14" location="ESF!A18" display="CONTRIBUCIONES POR RECUPERAR CORTO PLAZO"/>
    <hyperlink ref="B15" location="ESF!A30" display="BIENES DISPONIBLES PARA SU TRANSFORMACIÓN ESTIMACIONES Y DETERIOROS (INVENTARIOS)"/>
    <hyperlink ref="B16" location="ESF!A39" display="ALMACENES"/>
    <hyperlink ref="B17" location="ESF!A44" display="FIDEICOMISOS, MANDATOS Y CONTRATOS ANÁLOGOS"/>
    <hyperlink ref="B18" location="ESF!A48" display="PARTICIPACIONES Y APORTACIONES DE CAPITAL"/>
    <hyperlink ref="B19" location="ESF!A54" display="BIENES MUEBLES E INMUEBLES"/>
    <hyperlink ref="B20" location="ESF!A74" display="INTANGIBLES Y DIFERIDOS"/>
    <hyperlink ref="B21" location="ESF!A90" display="ESTIMACIONES Y DETERIOROS"/>
    <hyperlink ref="B22" location="ESF!A96" display="OTROS ACTIVOS"/>
    <hyperlink ref="B23" location="ESF!A108" display="CUENTAS Y DOCUMENTOS POR PAGAR"/>
    <hyperlink ref="B24" location="ESF!A125" display="FONDOS Y BIENES DE TERCEROS"/>
    <hyperlink ref="B25" location="ESF!A142" display="PASIVOS DIFERIDOS"/>
    <hyperlink ref="B41" location="Memoria!B39" display="INGRESOS"/>
    <hyperlink ref="B42" location="Memoria!B48" display="EGRESOS"/>
    <hyperlink ref="B28" location="VHP!A7" display="PATRIMONIO CONTRIBUIDO"/>
    <hyperlink ref="A28" location="VHP!A7" display="VHP-01"/>
    <hyperlink ref="B29" location="VHP!A13" display="PATRIMONIO GENERADO"/>
    <hyperlink ref="A29" location="VHP!A13" display="VHP-02"/>
    <hyperlink ref="B30" location="EFE!A7" display="EFECTIVO Y EQUIVALENTES"/>
    <hyperlink ref="A30" location="EFE!A7" display="EFE-01"/>
    <hyperlink ref="B31" location="EFE!A19" display="ADQ. DE ACT. DE INVERSIÓN EFECTIVAMENTE PAGADAS"/>
    <hyperlink ref="A31" location="EFE!A19" display="EFE-02"/>
    <hyperlink ref="B32" location="EFE!A46" display="CONCILIACION DE FLUJOS DE EFECTIVO NETOS"/>
    <hyperlink ref="A32" location="EFE!A46" display="EFE-03"/>
    <hyperlink ref="A26" location="ESF!A153" display="ESF-15"/>
    <hyperlink ref="B26" location="ESF!A153" display="PROVISIONES"/>
    <hyperlink ref="A27" location="ESF!A165" display="ESF-16"/>
    <hyperlink ref="B27" location="ESF!A165" display="OTROS PASIVOS"/>
  </hyperlinks>
  <pageMargins left="0.708661417322835" right="0.708661417322835" top="0.748031496062992" bottom="0.748031496062992" header="0.31496062992126" footer="0.31496062992126"/>
  <pageSetup paperSize="1" scale="98" orientation="landscape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15"/>
  <sheetViews>
    <sheetView view="pageBreakPreview" zoomScaleNormal="100" topLeftCell="A168" workbookViewId="0">
      <selection activeCell="A1" sqref="A1:E215"/>
    </sheetView>
  </sheetViews>
  <sheetFormatPr defaultColWidth="9.08571428571429" defaultRowHeight="11.25" outlineLevelCol="4"/>
  <cols>
    <col min="1" max="1" width="10" style="27" customWidth="1"/>
    <col min="2" max="2" width="83" style="27" customWidth="1"/>
    <col min="3" max="4" width="15.6285714285714" style="27" customWidth="1"/>
    <col min="5" max="5" width="24.1809523809524" style="27" customWidth="1"/>
    <col min="6" max="16384" width="9.08571428571429" style="27"/>
  </cols>
  <sheetData>
    <row r="1" s="144" customFormat="1" ht="18.9" customHeight="1" spans="1:5">
      <c r="A1" s="145" t="s">
        <v>0</v>
      </c>
      <c r="B1" s="145"/>
      <c r="C1" s="145"/>
      <c r="D1" s="146" t="s">
        <v>69</v>
      </c>
      <c r="E1" s="147">
        <v>2025</v>
      </c>
    </row>
    <row r="2" s="129" customFormat="1" ht="18.9" customHeight="1" spans="1:5">
      <c r="A2" s="145" t="s">
        <v>70</v>
      </c>
      <c r="B2" s="145"/>
      <c r="C2" s="145"/>
      <c r="D2" s="146" t="s">
        <v>71</v>
      </c>
      <c r="E2" s="147" t="s">
        <v>4</v>
      </c>
    </row>
    <row r="3" s="129" customFormat="1" ht="18.9" customHeight="1" spans="1:5">
      <c r="A3" s="145" t="s">
        <v>5</v>
      </c>
      <c r="B3" s="145"/>
      <c r="C3" s="145"/>
      <c r="D3" s="146" t="s">
        <v>72</v>
      </c>
      <c r="E3" s="147">
        <v>2</v>
      </c>
    </row>
    <row r="4" s="129" customFormat="1" ht="18.9" customHeight="1" spans="1:5">
      <c r="A4" s="145" t="s">
        <v>7</v>
      </c>
      <c r="B4" s="145"/>
      <c r="C4" s="145"/>
      <c r="D4" s="146"/>
      <c r="E4" s="147"/>
    </row>
    <row r="5" spans="1:5">
      <c r="A5" s="148" t="s">
        <v>73</v>
      </c>
      <c r="B5" s="149"/>
      <c r="C5" s="149"/>
      <c r="D5" s="149"/>
      <c r="E5" s="149"/>
    </row>
    <row r="6" spans="1:5">
      <c r="A6" s="150"/>
      <c r="B6" s="150"/>
      <c r="C6" s="150"/>
      <c r="D6" s="150"/>
      <c r="E6" s="150"/>
    </row>
    <row r="7" ht="45" spans="1:5">
      <c r="A7" s="151" t="s">
        <v>74</v>
      </c>
      <c r="B7" s="151"/>
      <c r="C7" s="151"/>
      <c r="D7" s="151"/>
      <c r="E7" s="151"/>
    </row>
    <row r="8" spans="1:5">
      <c r="A8" s="152" t="s">
        <v>75</v>
      </c>
      <c r="B8" s="152" t="s">
        <v>76</v>
      </c>
      <c r="C8" s="152" t="s">
        <v>77</v>
      </c>
      <c r="D8" s="153" t="s">
        <v>78</v>
      </c>
      <c r="E8" s="154" t="s">
        <v>79</v>
      </c>
    </row>
    <row r="9" spans="1:5">
      <c r="A9" s="155">
        <v>4000</v>
      </c>
      <c r="B9" s="156" t="s">
        <v>13</v>
      </c>
      <c r="C9" s="157">
        <f>SUM(C10+C57+C69)</f>
        <v>2484461.36</v>
      </c>
      <c r="D9" s="158"/>
      <c r="E9" s="159" t="str">
        <f>IF(OR(C9&lt;&gt;0,C10&lt;&gt;0,C11&lt;&gt;0,C12&lt;&gt;0,C13&lt;&gt;0,C14&lt;&gt;0,C15&lt;&gt;0,C16&lt;&gt;0,C17&lt;&gt;0,C18&lt;&gt;0,C19&lt;&gt;0,C20&lt;&gt;0,C21&lt;&gt;0,C22&lt;&gt;0,C23&lt;&gt;0,C24&lt;&gt;0,C25&lt;&gt;0,C26&lt;&gt;0,C27&lt;&gt;0,C28&lt;&gt;0,C29&lt;&gt;0,C30&lt;&gt;0,C31&lt;&gt;0,C32&lt;&gt;0,C33&lt;&gt;0,C34&lt;&gt;0,C35&lt;&gt;0,C36&lt;&gt;0,C37&lt;&gt;0,C38&lt;&gt;0,C39&lt;&gt;0,C40&lt;&gt;0,C41&lt;&gt;0,C42&lt;&gt;0,C43&lt;&gt;0,C44&lt;&gt;0,C45&lt;&gt;0,C46&lt;&gt;0,C47&lt;&gt;0,C48&lt;&gt;0,C49&lt;&gt;0,C50&lt;&gt;0,C51&lt;&gt;0,C52&lt;&gt;0,C53&lt;&gt;0,C54&lt;&gt;0,C55&lt;&gt;0,C56&lt;&gt;0,C57&lt;&gt;0,C58&lt;&gt;0,C59&lt;&gt;0,C60&lt;&gt;0,C61&lt;&gt;0,C62&lt;&gt;0,C63&lt;&gt;0,C64&lt;&gt;0,C65&lt;&gt;0,C66&lt;&gt;0,C67&lt;&gt;0,C68&lt;&gt;0,C69&lt;&gt;0,C70&lt;&gt;0,C71&lt;&gt;0,C72&lt;&gt;0,C73&lt;&gt;0,C74&lt;&gt;0,C75&lt;&gt;0,C76&lt;&gt;0,C77&lt;&gt;0,C78&lt;&gt;0,C79&lt;&gt;0,C80&lt;&gt;0,C81&lt;&gt;0,C82&lt;&gt;0,C83&lt;&gt;0,C84&lt;&gt;0,C85&lt;&gt;0,C86&lt;&gt;0,C87&lt;&gt;0,C88&lt;&gt;0,C89&lt;&gt;0,C90&lt;&gt;0),"","SIN INFORMACIÓN QUE REVELAR")</f>
        <v/>
      </c>
    </row>
    <row r="10" spans="1:5">
      <c r="A10" s="155">
        <v>4100</v>
      </c>
      <c r="B10" s="156" t="s">
        <v>80</v>
      </c>
      <c r="C10" s="157">
        <f>SUM(C11+C21+C27+C30+C36+C39+C48)</f>
        <v>1335988.77</v>
      </c>
      <c r="D10" s="158"/>
      <c r="E10" s="159"/>
    </row>
    <row r="11" spans="1:5">
      <c r="A11" s="155">
        <v>4110</v>
      </c>
      <c r="B11" s="156" t="s">
        <v>81</v>
      </c>
      <c r="C11" s="157">
        <f>SUM(C12:C20)</f>
        <v>0</v>
      </c>
      <c r="D11" s="158"/>
      <c r="E11" s="159"/>
    </row>
    <row r="12" spans="1:5">
      <c r="A12" s="160">
        <v>4111</v>
      </c>
      <c r="B12" s="161" t="s">
        <v>82</v>
      </c>
      <c r="C12" s="162">
        <v>0</v>
      </c>
      <c r="D12" s="158"/>
      <c r="E12" s="159"/>
    </row>
    <row r="13" spans="1:5">
      <c r="A13" s="160">
        <v>4112</v>
      </c>
      <c r="B13" s="161" t="s">
        <v>83</v>
      </c>
      <c r="C13" s="162">
        <v>0</v>
      </c>
      <c r="D13" s="158"/>
      <c r="E13" s="159"/>
    </row>
    <row r="14" spans="1:5">
      <c r="A14" s="160">
        <v>4113</v>
      </c>
      <c r="B14" s="161" t="s">
        <v>84</v>
      </c>
      <c r="C14" s="162">
        <v>0</v>
      </c>
      <c r="D14" s="158"/>
      <c r="E14" s="159"/>
    </row>
    <row r="15" spans="1:5">
      <c r="A15" s="160">
        <v>4114</v>
      </c>
      <c r="B15" s="161" t="s">
        <v>85</v>
      </c>
      <c r="C15" s="162">
        <v>0</v>
      </c>
      <c r="D15" s="158"/>
      <c r="E15" s="159"/>
    </row>
    <row r="16" spans="1:5">
      <c r="A16" s="160">
        <v>4115</v>
      </c>
      <c r="B16" s="161" t="s">
        <v>86</v>
      </c>
      <c r="C16" s="162">
        <v>0</v>
      </c>
      <c r="D16" s="158"/>
      <c r="E16" s="159"/>
    </row>
    <row r="17" spans="1:5">
      <c r="A17" s="160">
        <v>4116</v>
      </c>
      <c r="B17" s="161" t="s">
        <v>87</v>
      </c>
      <c r="C17" s="162">
        <v>0</v>
      </c>
      <c r="D17" s="158"/>
      <c r="E17" s="159"/>
    </row>
    <row r="18" spans="1:5">
      <c r="A18" s="160">
        <v>4117</v>
      </c>
      <c r="B18" s="161" t="s">
        <v>88</v>
      </c>
      <c r="C18" s="162">
        <v>0</v>
      </c>
      <c r="D18" s="158"/>
      <c r="E18" s="159"/>
    </row>
    <row r="19" ht="22.5" spans="1:5">
      <c r="A19" s="160">
        <v>4118</v>
      </c>
      <c r="B19" s="163" t="s">
        <v>89</v>
      </c>
      <c r="C19" s="162">
        <v>0</v>
      </c>
      <c r="D19" s="158"/>
      <c r="E19" s="159"/>
    </row>
    <row r="20" spans="1:5">
      <c r="A20" s="160">
        <v>4119</v>
      </c>
      <c r="B20" s="161" t="s">
        <v>90</v>
      </c>
      <c r="C20" s="162">
        <v>0</v>
      </c>
      <c r="D20" s="158"/>
      <c r="E20" s="159"/>
    </row>
    <row r="21" spans="1:5">
      <c r="A21" s="155">
        <v>4120</v>
      </c>
      <c r="B21" s="156" t="s">
        <v>91</v>
      </c>
      <c r="C21" s="157">
        <f>SUM(C22:C26)</f>
        <v>0</v>
      </c>
      <c r="D21" s="158"/>
      <c r="E21" s="159"/>
    </row>
    <row r="22" spans="1:5">
      <c r="A22" s="160">
        <v>4121</v>
      </c>
      <c r="B22" s="161" t="s">
        <v>92</v>
      </c>
      <c r="C22" s="162">
        <v>0</v>
      </c>
      <c r="D22" s="158"/>
      <c r="E22" s="159"/>
    </row>
    <row r="23" spans="1:5">
      <c r="A23" s="160">
        <v>4122</v>
      </c>
      <c r="B23" s="161" t="s">
        <v>93</v>
      </c>
      <c r="C23" s="162">
        <v>0</v>
      </c>
      <c r="D23" s="158"/>
      <c r="E23" s="159"/>
    </row>
    <row r="24" spans="1:5">
      <c r="A24" s="160">
        <v>4123</v>
      </c>
      <c r="B24" s="161" t="s">
        <v>94</v>
      </c>
      <c r="C24" s="162">
        <v>0</v>
      </c>
      <c r="D24" s="158"/>
      <c r="E24" s="159"/>
    </row>
    <row r="25" spans="1:5">
      <c r="A25" s="160">
        <v>4124</v>
      </c>
      <c r="B25" s="161" t="s">
        <v>95</v>
      </c>
      <c r="C25" s="162">
        <v>0</v>
      </c>
      <c r="D25" s="158"/>
      <c r="E25" s="159"/>
    </row>
    <row r="26" spans="1:5">
      <c r="A26" s="160">
        <v>4129</v>
      </c>
      <c r="B26" s="161" t="s">
        <v>96</v>
      </c>
      <c r="C26" s="162">
        <v>0</v>
      </c>
      <c r="D26" s="158"/>
      <c r="E26" s="159"/>
    </row>
    <row r="27" spans="1:5">
      <c r="A27" s="155">
        <v>4130</v>
      </c>
      <c r="B27" s="156" t="s">
        <v>97</v>
      </c>
      <c r="C27" s="157">
        <f>SUM(C28:C29)</f>
        <v>0</v>
      </c>
      <c r="D27" s="158"/>
      <c r="E27" s="159"/>
    </row>
    <row r="28" spans="1:5">
      <c r="A28" s="160">
        <v>4131</v>
      </c>
      <c r="B28" s="161" t="s">
        <v>98</v>
      </c>
      <c r="C28" s="162">
        <v>0</v>
      </c>
      <c r="D28" s="158"/>
      <c r="E28" s="159"/>
    </row>
    <row r="29" ht="22.5" spans="1:5">
      <c r="A29" s="160">
        <v>4132</v>
      </c>
      <c r="B29" s="163" t="s">
        <v>99</v>
      </c>
      <c r="C29" s="162">
        <v>0</v>
      </c>
      <c r="D29" s="158"/>
      <c r="E29" s="159"/>
    </row>
    <row r="30" spans="1:5">
      <c r="A30" s="155">
        <v>4140</v>
      </c>
      <c r="B30" s="156" t="s">
        <v>100</v>
      </c>
      <c r="C30" s="157">
        <f>SUM(C31:C35)</f>
        <v>0</v>
      </c>
      <c r="D30" s="158"/>
      <c r="E30" s="159"/>
    </row>
    <row r="31" spans="1:5">
      <c r="A31" s="160">
        <v>4141</v>
      </c>
      <c r="B31" s="161" t="s">
        <v>101</v>
      </c>
      <c r="C31" s="162">
        <v>0</v>
      </c>
      <c r="D31" s="158"/>
      <c r="E31" s="159"/>
    </row>
    <row r="32" spans="1:5">
      <c r="A32" s="160">
        <v>4143</v>
      </c>
      <c r="B32" s="161" t="s">
        <v>102</v>
      </c>
      <c r="C32" s="162">
        <v>0</v>
      </c>
      <c r="D32" s="158"/>
      <c r="E32" s="159"/>
    </row>
    <row r="33" spans="1:5">
      <c r="A33" s="160">
        <v>4144</v>
      </c>
      <c r="B33" s="161" t="s">
        <v>103</v>
      </c>
      <c r="C33" s="162">
        <v>0</v>
      </c>
      <c r="D33" s="158"/>
      <c r="E33" s="159"/>
    </row>
    <row r="34" ht="22.5" spans="1:5">
      <c r="A34" s="160">
        <v>4145</v>
      </c>
      <c r="B34" s="163" t="s">
        <v>104</v>
      </c>
      <c r="C34" s="162">
        <v>0</v>
      </c>
      <c r="D34" s="158"/>
      <c r="E34" s="159"/>
    </row>
    <row r="35" spans="1:5">
      <c r="A35" s="160">
        <v>4149</v>
      </c>
      <c r="B35" s="161" t="s">
        <v>105</v>
      </c>
      <c r="C35" s="162">
        <v>0</v>
      </c>
      <c r="D35" s="158"/>
      <c r="E35" s="159"/>
    </row>
    <row r="36" spans="1:5">
      <c r="A36" s="155">
        <v>4150</v>
      </c>
      <c r="B36" s="156" t="s">
        <v>106</v>
      </c>
      <c r="C36" s="157">
        <f>SUM(C37:C38)</f>
        <v>0</v>
      </c>
      <c r="D36" s="158"/>
      <c r="E36" s="159"/>
    </row>
    <row r="37" spans="1:5">
      <c r="A37" s="160">
        <v>4151</v>
      </c>
      <c r="B37" s="161" t="s">
        <v>106</v>
      </c>
      <c r="C37" s="162">
        <v>0</v>
      </c>
      <c r="D37" s="158"/>
      <c r="E37" s="159"/>
    </row>
    <row r="38" ht="22.5" spans="1:5">
      <c r="A38" s="160">
        <v>4154</v>
      </c>
      <c r="B38" s="163" t="s">
        <v>107</v>
      </c>
      <c r="C38" s="162">
        <v>0</v>
      </c>
      <c r="D38" s="158"/>
      <c r="E38" s="159"/>
    </row>
    <row r="39" spans="1:5">
      <c r="A39" s="155">
        <v>4160</v>
      </c>
      <c r="B39" s="156" t="s">
        <v>108</v>
      </c>
      <c r="C39" s="157">
        <f>SUM(C40:C47)</f>
        <v>0</v>
      </c>
      <c r="D39" s="158"/>
      <c r="E39" s="159"/>
    </row>
    <row r="40" spans="1:5">
      <c r="A40" s="160">
        <v>4161</v>
      </c>
      <c r="B40" s="161" t="s">
        <v>109</v>
      </c>
      <c r="C40" s="162">
        <v>0</v>
      </c>
      <c r="D40" s="158"/>
      <c r="E40" s="159"/>
    </row>
    <row r="41" spans="1:5">
      <c r="A41" s="160">
        <v>4162</v>
      </c>
      <c r="B41" s="161" t="s">
        <v>110</v>
      </c>
      <c r="C41" s="162">
        <v>0</v>
      </c>
      <c r="D41" s="158"/>
      <c r="E41" s="159"/>
    </row>
    <row r="42" spans="1:5">
      <c r="A42" s="160">
        <v>4163</v>
      </c>
      <c r="B42" s="161" t="s">
        <v>111</v>
      </c>
      <c r="C42" s="162">
        <v>0</v>
      </c>
      <c r="D42" s="158"/>
      <c r="E42" s="159"/>
    </row>
    <row r="43" spans="1:5">
      <c r="A43" s="160">
        <v>4164</v>
      </c>
      <c r="B43" s="161" t="s">
        <v>112</v>
      </c>
      <c r="C43" s="162">
        <v>0</v>
      </c>
      <c r="D43" s="158"/>
      <c r="E43" s="159"/>
    </row>
    <row r="44" spans="1:5">
      <c r="A44" s="160">
        <v>4165</v>
      </c>
      <c r="B44" s="161" t="s">
        <v>113</v>
      </c>
      <c r="C44" s="162">
        <v>0</v>
      </c>
      <c r="D44" s="158"/>
      <c r="E44" s="159"/>
    </row>
    <row r="45" ht="22.5" spans="1:5">
      <c r="A45" s="160">
        <v>4166</v>
      </c>
      <c r="B45" s="163" t="s">
        <v>114</v>
      </c>
      <c r="C45" s="162">
        <v>0</v>
      </c>
      <c r="D45" s="158"/>
      <c r="E45" s="159"/>
    </row>
    <row r="46" spans="1:5">
      <c r="A46" s="160">
        <v>4168</v>
      </c>
      <c r="B46" s="161" t="s">
        <v>115</v>
      </c>
      <c r="C46" s="162">
        <v>0</v>
      </c>
      <c r="D46" s="158"/>
      <c r="E46" s="159"/>
    </row>
    <row r="47" spans="1:5">
      <c r="A47" s="160">
        <v>4169</v>
      </c>
      <c r="B47" s="161" t="s">
        <v>116</v>
      </c>
      <c r="C47" s="162">
        <v>0</v>
      </c>
      <c r="D47" s="158"/>
      <c r="E47" s="159"/>
    </row>
    <row r="48" spans="1:5">
      <c r="A48" s="155">
        <v>4170</v>
      </c>
      <c r="B48" s="156" t="s">
        <v>117</v>
      </c>
      <c r="C48" s="157">
        <f>SUM(C49:C56)</f>
        <v>1335988.77</v>
      </c>
      <c r="D48" s="158"/>
      <c r="E48" s="159"/>
    </row>
    <row r="49" spans="1:5">
      <c r="A49" s="160">
        <v>4171</v>
      </c>
      <c r="B49" s="161" t="s">
        <v>118</v>
      </c>
      <c r="C49" s="162">
        <v>0</v>
      </c>
      <c r="D49" s="158"/>
      <c r="E49" s="159"/>
    </row>
    <row r="50" spans="1:5">
      <c r="A50" s="160">
        <v>4172</v>
      </c>
      <c r="B50" s="161" t="s">
        <v>119</v>
      </c>
      <c r="C50" s="162">
        <v>0</v>
      </c>
      <c r="D50" s="158"/>
      <c r="E50" s="159"/>
    </row>
    <row r="51" ht="22.5" spans="1:5">
      <c r="A51" s="160">
        <v>4173</v>
      </c>
      <c r="B51" s="163" t="s">
        <v>120</v>
      </c>
      <c r="C51" s="162">
        <v>1335988.77</v>
      </c>
      <c r="D51" s="158"/>
      <c r="E51" s="159"/>
    </row>
    <row r="52" ht="22.5" spans="1:5">
      <c r="A52" s="160">
        <v>4174</v>
      </c>
      <c r="B52" s="163" t="s">
        <v>121</v>
      </c>
      <c r="C52" s="162">
        <v>0</v>
      </c>
      <c r="D52" s="158"/>
      <c r="E52" s="159"/>
    </row>
    <row r="53" ht="22.5" spans="1:5">
      <c r="A53" s="160">
        <v>4175</v>
      </c>
      <c r="B53" s="163" t="s">
        <v>122</v>
      </c>
      <c r="C53" s="162">
        <v>0</v>
      </c>
      <c r="D53" s="158"/>
      <c r="E53" s="159"/>
    </row>
    <row r="54" ht="22.5" spans="1:5">
      <c r="A54" s="160">
        <v>4176</v>
      </c>
      <c r="B54" s="163" t="s">
        <v>123</v>
      </c>
      <c r="C54" s="162">
        <v>0</v>
      </c>
      <c r="D54" s="158"/>
      <c r="E54" s="159"/>
    </row>
    <row r="55" ht="22.5" spans="1:5">
      <c r="A55" s="160">
        <v>4177</v>
      </c>
      <c r="B55" s="163" t="s">
        <v>124</v>
      </c>
      <c r="C55" s="162">
        <v>0</v>
      </c>
      <c r="D55" s="158"/>
      <c r="E55" s="159"/>
    </row>
    <row r="56" ht="22.5" spans="1:5">
      <c r="A56" s="160">
        <v>4178</v>
      </c>
      <c r="B56" s="163" t="s">
        <v>125</v>
      </c>
      <c r="C56" s="162">
        <v>0</v>
      </c>
      <c r="D56" s="158"/>
      <c r="E56" s="159"/>
    </row>
    <row r="57" ht="33.75" spans="1:5">
      <c r="A57" s="155">
        <v>4200</v>
      </c>
      <c r="B57" s="164" t="s">
        <v>126</v>
      </c>
      <c r="C57" s="157">
        <f>+C58+C64</f>
        <v>1000000</v>
      </c>
      <c r="D57" s="158"/>
      <c r="E57" s="159"/>
    </row>
    <row r="58" ht="22.5" spans="1:5">
      <c r="A58" s="155">
        <v>4210</v>
      </c>
      <c r="B58" s="164" t="s">
        <v>127</v>
      </c>
      <c r="C58" s="157">
        <f>SUM(C59:C63)</f>
        <v>0</v>
      </c>
      <c r="D58" s="158"/>
      <c r="E58" s="159"/>
    </row>
    <row r="59" spans="1:5">
      <c r="A59" s="160">
        <v>4211</v>
      </c>
      <c r="B59" s="161" t="s">
        <v>128</v>
      </c>
      <c r="C59" s="162">
        <v>0</v>
      </c>
      <c r="D59" s="158"/>
      <c r="E59" s="159"/>
    </row>
    <row r="60" spans="1:5">
      <c r="A60" s="160">
        <v>4212</v>
      </c>
      <c r="B60" s="161" t="s">
        <v>129</v>
      </c>
      <c r="C60" s="162">
        <v>0</v>
      </c>
      <c r="D60" s="158"/>
      <c r="E60" s="159"/>
    </row>
    <row r="61" spans="1:5">
      <c r="A61" s="160">
        <v>4213</v>
      </c>
      <c r="B61" s="161" t="s">
        <v>130</v>
      </c>
      <c r="C61" s="162">
        <v>0</v>
      </c>
      <c r="D61" s="158"/>
      <c r="E61" s="159"/>
    </row>
    <row r="62" spans="1:5">
      <c r="A62" s="160">
        <v>4214</v>
      </c>
      <c r="B62" s="161" t="s">
        <v>131</v>
      </c>
      <c r="C62" s="162">
        <v>0</v>
      </c>
      <c r="D62" s="158"/>
      <c r="E62" s="159"/>
    </row>
    <row r="63" spans="1:5">
      <c r="A63" s="160">
        <v>4215</v>
      </c>
      <c r="B63" s="161" t="s">
        <v>132</v>
      </c>
      <c r="C63" s="162">
        <v>0</v>
      </c>
      <c r="D63" s="158"/>
      <c r="E63" s="159"/>
    </row>
    <row r="64" spans="1:5">
      <c r="A64" s="155">
        <v>4220</v>
      </c>
      <c r="B64" s="156" t="s">
        <v>133</v>
      </c>
      <c r="C64" s="157">
        <f>SUM(C65:C68)</f>
        <v>1000000</v>
      </c>
      <c r="D64" s="158"/>
      <c r="E64" s="159"/>
    </row>
    <row r="65" spans="1:5">
      <c r="A65" s="160">
        <v>4221</v>
      </c>
      <c r="B65" s="161" t="s">
        <v>134</v>
      </c>
      <c r="C65" s="162">
        <v>1000000</v>
      </c>
      <c r="D65" s="158"/>
      <c r="E65" s="159"/>
    </row>
    <row r="66" spans="1:5">
      <c r="A66" s="160">
        <v>4223</v>
      </c>
      <c r="B66" s="161" t="s">
        <v>135</v>
      </c>
      <c r="C66" s="162">
        <v>0</v>
      </c>
      <c r="D66" s="158"/>
      <c r="E66" s="159"/>
    </row>
    <row r="67" spans="1:5">
      <c r="A67" s="160">
        <v>4225</v>
      </c>
      <c r="B67" s="161" t="s">
        <v>136</v>
      </c>
      <c r="C67" s="162">
        <v>0</v>
      </c>
      <c r="D67" s="158"/>
      <c r="E67" s="159"/>
    </row>
    <row r="68" spans="1:5">
      <c r="A68" s="160">
        <v>4227</v>
      </c>
      <c r="B68" s="161" t="s">
        <v>137</v>
      </c>
      <c r="C68" s="162">
        <v>0</v>
      </c>
      <c r="D68" s="158"/>
      <c r="E68" s="159"/>
    </row>
    <row r="69" spans="1:5">
      <c r="A69" s="165">
        <v>4300</v>
      </c>
      <c r="B69" s="156" t="s">
        <v>138</v>
      </c>
      <c r="C69" s="157">
        <f>C70+C73+C79+C81+C83</f>
        <v>148472.59</v>
      </c>
      <c r="D69" s="161"/>
      <c r="E69" s="161"/>
    </row>
    <row r="70" spans="1:5">
      <c r="A70" s="165">
        <v>4310</v>
      </c>
      <c r="B70" s="156" t="s">
        <v>139</v>
      </c>
      <c r="C70" s="157">
        <f>SUM(C71:C72)</f>
        <v>0</v>
      </c>
      <c r="D70" s="161"/>
      <c r="E70" s="161"/>
    </row>
    <row r="71" spans="1:5">
      <c r="A71" s="166">
        <v>4311</v>
      </c>
      <c r="B71" s="161" t="s">
        <v>140</v>
      </c>
      <c r="C71" s="162">
        <v>0</v>
      </c>
      <c r="D71" s="161"/>
      <c r="E71" s="161"/>
    </row>
    <row r="72" spans="1:5">
      <c r="A72" s="166">
        <v>4319</v>
      </c>
      <c r="B72" s="161" t="s">
        <v>141</v>
      </c>
      <c r="C72" s="162">
        <v>0</v>
      </c>
      <c r="D72" s="161"/>
      <c r="E72" s="161"/>
    </row>
    <row r="73" spans="1:5">
      <c r="A73" s="165">
        <v>4320</v>
      </c>
      <c r="B73" s="156" t="s">
        <v>142</v>
      </c>
      <c r="C73" s="157">
        <f>SUM(C74:C78)</f>
        <v>0</v>
      </c>
      <c r="D73" s="161"/>
      <c r="E73" s="161"/>
    </row>
    <row r="74" spans="1:5">
      <c r="A74" s="166">
        <v>4321</v>
      </c>
      <c r="B74" s="161" t="s">
        <v>143</v>
      </c>
      <c r="C74" s="162">
        <v>0</v>
      </c>
      <c r="D74" s="161"/>
      <c r="E74" s="161"/>
    </row>
    <row r="75" spans="1:5">
      <c r="A75" s="166">
        <v>4322</v>
      </c>
      <c r="B75" s="161" t="s">
        <v>144</v>
      </c>
      <c r="C75" s="162">
        <v>0</v>
      </c>
      <c r="D75" s="161"/>
      <c r="E75" s="161"/>
    </row>
    <row r="76" spans="1:5">
      <c r="A76" s="166">
        <v>4323</v>
      </c>
      <c r="B76" s="161" t="s">
        <v>145</v>
      </c>
      <c r="C76" s="162">
        <v>0</v>
      </c>
      <c r="D76" s="161"/>
      <c r="E76" s="161"/>
    </row>
    <row r="77" spans="1:5">
      <c r="A77" s="166">
        <v>4324</v>
      </c>
      <c r="B77" s="161" t="s">
        <v>146</v>
      </c>
      <c r="C77" s="162">
        <v>0</v>
      </c>
      <c r="D77" s="161"/>
      <c r="E77" s="161"/>
    </row>
    <row r="78" spans="1:5">
      <c r="A78" s="166">
        <v>4325</v>
      </c>
      <c r="B78" s="161" t="s">
        <v>147</v>
      </c>
      <c r="C78" s="162">
        <v>0</v>
      </c>
      <c r="D78" s="161"/>
      <c r="E78" s="161"/>
    </row>
    <row r="79" spans="1:5">
      <c r="A79" s="165">
        <v>4330</v>
      </c>
      <c r="B79" s="156" t="s">
        <v>148</v>
      </c>
      <c r="C79" s="157">
        <f>SUM(C80)</f>
        <v>0</v>
      </c>
      <c r="D79" s="161"/>
      <c r="E79" s="161"/>
    </row>
    <row r="80" spans="1:5">
      <c r="A80" s="166">
        <v>4331</v>
      </c>
      <c r="B80" s="161" t="s">
        <v>148</v>
      </c>
      <c r="C80" s="162">
        <v>0</v>
      </c>
      <c r="D80" s="161"/>
      <c r="E80" s="161"/>
    </row>
    <row r="81" spans="1:5">
      <c r="A81" s="165">
        <v>4340</v>
      </c>
      <c r="B81" s="156" t="s">
        <v>149</v>
      </c>
      <c r="C81" s="157">
        <f>SUM(C82)</f>
        <v>0</v>
      </c>
      <c r="D81" s="161"/>
      <c r="E81" s="161"/>
    </row>
    <row r="82" spans="1:5">
      <c r="A82" s="166">
        <v>4341</v>
      </c>
      <c r="B82" s="161" t="s">
        <v>149</v>
      </c>
      <c r="C82" s="162">
        <v>0</v>
      </c>
      <c r="D82" s="161"/>
      <c r="E82" s="161"/>
    </row>
    <row r="83" spans="1:5">
      <c r="A83" s="165">
        <v>4390</v>
      </c>
      <c r="B83" s="156" t="s">
        <v>150</v>
      </c>
      <c r="C83" s="157">
        <f>SUM(C84:C90)</f>
        <v>148472.59</v>
      </c>
      <c r="D83" s="161"/>
      <c r="E83" s="161"/>
    </row>
    <row r="84" spans="1:5">
      <c r="A84" s="166">
        <v>4392</v>
      </c>
      <c r="B84" s="161" t="s">
        <v>151</v>
      </c>
      <c r="C84" s="162">
        <v>0</v>
      </c>
      <c r="D84" s="161"/>
      <c r="E84" s="161"/>
    </row>
    <row r="85" spans="1:5">
      <c r="A85" s="166">
        <v>4393</v>
      </c>
      <c r="B85" s="161" t="s">
        <v>152</v>
      </c>
      <c r="C85" s="162">
        <v>0</v>
      </c>
      <c r="D85" s="161"/>
      <c r="E85" s="161"/>
    </row>
    <row r="86" spans="1:5">
      <c r="A86" s="166">
        <v>4394</v>
      </c>
      <c r="B86" s="161" t="s">
        <v>153</v>
      </c>
      <c r="C86" s="162">
        <v>0</v>
      </c>
      <c r="D86" s="161"/>
      <c r="E86" s="161"/>
    </row>
    <row r="87" spans="1:5">
      <c r="A87" s="166">
        <v>4395</v>
      </c>
      <c r="B87" s="161" t="s">
        <v>154</v>
      </c>
      <c r="C87" s="162">
        <v>0</v>
      </c>
      <c r="D87" s="161"/>
      <c r="E87" s="161"/>
    </row>
    <row r="88" spans="1:5">
      <c r="A88" s="166">
        <v>4396</v>
      </c>
      <c r="B88" s="161" t="s">
        <v>155</v>
      </c>
      <c r="C88" s="162">
        <v>0</v>
      </c>
      <c r="D88" s="161"/>
      <c r="E88" s="161"/>
    </row>
    <row r="89" spans="1:5">
      <c r="A89" s="166">
        <v>4397</v>
      </c>
      <c r="B89" s="161" t="s">
        <v>156</v>
      </c>
      <c r="C89" s="162">
        <v>0</v>
      </c>
      <c r="D89" s="161"/>
      <c r="E89" s="161"/>
    </row>
    <row r="90" spans="1:5">
      <c r="A90" s="166">
        <v>4399</v>
      </c>
      <c r="B90" s="161" t="s">
        <v>150</v>
      </c>
      <c r="C90" s="162">
        <v>148472.59</v>
      </c>
      <c r="D90" s="161"/>
      <c r="E90" s="161"/>
    </row>
    <row r="91" spans="1:5">
      <c r="A91" s="159"/>
      <c r="B91" s="159"/>
      <c r="C91" s="167"/>
      <c r="D91" s="159"/>
      <c r="E91" s="159"/>
    </row>
    <row r="92" ht="45" spans="1:5">
      <c r="A92" s="151" t="s">
        <v>157</v>
      </c>
      <c r="B92" s="151"/>
      <c r="C92" s="151"/>
      <c r="D92" s="151"/>
      <c r="E92" s="151"/>
    </row>
    <row r="93" spans="1:5">
      <c r="A93" s="152" t="s">
        <v>75</v>
      </c>
      <c r="B93" s="152" t="s">
        <v>76</v>
      </c>
      <c r="C93" s="152" t="s">
        <v>77</v>
      </c>
      <c r="D93" s="152" t="s">
        <v>78</v>
      </c>
      <c r="E93" s="152" t="s">
        <v>79</v>
      </c>
    </row>
    <row r="94" spans="1:5">
      <c r="A94" s="165">
        <v>5000</v>
      </c>
      <c r="B94" s="156" t="s">
        <v>15</v>
      </c>
      <c r="C94" s="157">
        <f>C95+C123+C156+C166+C181+C210</f>
        <v>3541556.43</v>
      </c>
      <c r="D94" s="168">
        <v>1</v>
      </c>
      <c r="E94" s="161" t="str">
        <f>IF(OR(C94&lt;&gt;0,C95&lt;&gt;0,C96&lt;&gt;0,C97&lt;&gt;0,C98&lt;&gt;0,C99&lt;&gt;0,C100&lt;&gt;0,C101&lt;&gt;0,C102&lt;&gt;0,C103&lt;&gt;0,C104&lt;&gt;0,C105&lt;&gt;0,C106&lt;&gt;0,C107&lt;&gt;0,C108&lt;&gt;0,C109&lt;&gt;0,C110&lt;&gt;0,C111&lt;&gt;0,C112&lt;&gt;0,C113&lt;&gt;0,C114&lt;&gt;0,C115&lt;&gt;0,C116&lt;&gt;0,C117&lt;&gt;0,C118&lt;&gt;0,C119&lt;&gt;0,C120&lt;&gt;0,C121&lt;&gt;0,C122&lt;&gt;0,C123&lt;&gt;0,C124&lt;&gt;0,C125&lt;&gt;0,C126&lt;&gt;0,C127&lt;&gt;0,C128&lt;&gt;0,C129&lt;&gt;0,C130&lt;&gt;0,C131&lt;&gt;0,C132&lt;&gt;0,C133&lt;&gt;0,C134&lt;&gt;0,C135&lt;&gt;0,C136&lt;&gt;0,C137&lt;&gt;0,C138&lt;&gt;0,C139&lt;&gt;0,C140&lt;&gt;0,C141&lt;&gt;0,C142&lt;&gt;0,C143&lt;&gt;0,C144&lt;&gt;0,C145&lt;&gt;0,C146&lt;&gt;0,C147&lt;&gt;0,C148&lt;&gt;0,C149&lt;&gt;0,C150&lt;&gt;0,C151&lt;&gt;0,C152&lt;&gt;0,C153&lt;&gt;0,C154&lt;&gt;0,C155&lt;&gt;0,C156&lt;&gt;0,C157&lt;&gt;0,C158&lt;&gt;0,C159&lt;&gt;0,C160&lt;&gt;0,C161&lt;&gt;0,C162&lt;&gt;0,C163&lt;&gt;0,C164&lt;&gt;0,C165&lt;&gt;0,C166&lt;&gt;0,C167&lt;&gt;0,C168&lt;&gt;0,C169&lt;&gt;0,C170&lt;&gt;0,C171&lt;&gt;0,C172&lt;&gt;0,C173&lt;&gt;0,C174&lt;&gt;0,C175&lt;&gt;0,C176&lt;&gt;0,C177&lt;&gt;0,C178&lt;&gt;0,C179&lt;&gt;0,C180&lt;&gt;0,C181&lt;&gt;0,C182&lt;&gt;0,C183&lt;&gt;0,C184&lt;&gt;0,C185&lt;&gt;0,C186&lt;&gt;0,C187&lt;&gt;0,C188&lt;&gt;0,C189&lt;&gt;0,C190&lt;&gt;0,C191&lt;&gt;0,C192&lt;&gt;0,C193&lt;&gt;0,C194&lt;&gt;0,C195&lt;&gt;0,C196&lt;&gt;0,C197&lt;&gt;0,C198&lt;&gt;0,C199&lt;&gt;0,C200&lt;&gt;0,C201&lt;&gt;0,C202&lt;&gt;0,C203&lt;&gt;0,C204&lt;&gt;0,C205&lt;&gt;0,C206&lt;&gt;0,C207&lt;&gt;0,C208&lt;&gt;0,C209&lt;&gt;0,C210&lt;&gt;0,C211&lt;&gt;0,C212&lt;&gt;0),"","SIN INFORMACIÓN QUE REVELAR")</f>
        <v/>
      </c>
    </row>
    <row r="95" spans="1:5">
      <c r="A95" s="165">
        <v>5100</v>
      </c>
      <c r="B95" s="156" t="s">
        <v>158</v>
      </c>
      <c r="C95" s="157">
        <f>C96+C103+C113</f>
        <v>3541556.43</v>
      </c>
      <c r="D95" s="168">
        <f>C95/$C$94</f>
        <v>1</v>
      </c>
      <c r="E95" s="161"/>
    </row>
    <row r="96" spans="1:5">
      <c r="A96" s="165">
        <v>5110</v>
      </c>
      <c r="B96" s="156" t="s">
        <v>159</v>
      </c>
      <c r="C96" s="157">
        <f>SUM(C97:C102)</f>
        <v>2953255.79</v>
      </c>
      <c r="D96" s="168">
        <f t="shared" ref="D96:D159" si="0">C96/$C$94</f>
        <v>0.833886413607138</v>
      </c>
      <c r="E96" s="161"/>
    </row>
    <row r="97" spans="1:5">
      <c r="A97" s="166">
        <v>5111</v>
      </c>
      <c r="B97" s="161" t="s">
        <v>160</v>
      </c>
      <c r="C97" s="162">
        <v>2101037.63</v>
      </c>
      <c r="D97" s="169">
        <f t="shared" si="0"/>
        <v>0.5932526197246</v>
      </c>
      <c r="E97" s="161"/>
    </row>
    <row r="98" spans="1:5">
      <c r="A98" s="166">
        <v>5112</v>
      </c>
      <c r="B98" s="161" t="s">
        <v>161</v>
      </c>
      <c r="C98" s="162">
        <v>365400</v>
      </c>
      <c r="D98" s="169">
        <f t="shared" si="0"/>
        <v>0.103174976093774</v>
      </c>
      <c r="E98" s="161"/>
    </row>
    <row r="99" spans="1:5">
      <c r="A99" s="166">
        <v>5113</v>
      </c>
      <c r="B99" s="161" t="s">
        <v>162</v>
      </c>
      <c r="C99" s="162">
        <v>108891.8</v>
      </c>
      <c r="D99" s="169">
        <f t="shared" si="0"/>
        <v>0.0307468770164422</v>
      </c>
      <c r="E99" s="161"/>
    </row>
    <row r="100" spans="1:5">
      <c r="A100" s="166">
        <v>5114</v>
      </c>
      <c r="B100" s="161" t="s">
        <v>163</v>
      </c>
      <c r="C100" s="162">
        <v>217992.36</v>
      </c>
      <c r="D100" s="169">
        <f t="shared" si="0"/>
        <v>0.0615526998676116</v>
      </c>
      <c r="E100" s="161"/>
    </row>
    <row r="101" spans="1:5">
      <c r="A101" s="166">
        <v>5115</v>
      </c>
      <c r="B101" s="161" t="s">
        <v>164</v>
      </c>
      <c r="C101" s="162">
        <v>159934</v>
      </c>
      <c r="D101" s="169">
        <f t="shared" si="0"/>
        <v>0.0451592409047115</v>
      </c>
      <c r="E101" s="161"/>
    </row>
    <row r="102" spans="1:5">
      <c r="A102" s="166">
        <v>5116</v>
      </c>
      <c r="B102" s="161" t="s">
        <v>165</v>
      </c>
      <c r="C102" s="162">
        <v>0</v>
      </c>
      <c r="D102" s="169">
        <f t="shared" si="0"/>
        <v>0</v>
      </c>
      <c r="E102" s="161"/>
    </row>
    <row r="103" spans="1:5">
      <c r="A103" s="165">
        <v>5120</v>
      </c>
      <c r="B103" s="156" t="s">
        <v>166</v>
      </c>
      <c r="C103" s="157">
        <f>SUM(C104:C112)</f>
        <v>75756.01</v>
      </c>
      <c r="D103" s="168">
        <f t="shared" si="0"/>
        <v>0.0213905980314988</v>
      </c>
      <c r="E103" s="161"/>
    </row>
    <row r="104" spans="1:5">
      <c r="A104" s="166">
        <v>5121</v>
      </c>
      <c r="B104" s="161" t="s">
        <v>167</v>
      </c>
      <c r="C104" s="162">
        <v>9104.9</v>
      </c>
      <c r="D104" s="169">
        <f t="shared" si="0"/>
        <v>0.00257087531427531</v>
      </c>
      <c r="E104" s="161"/>
    </row>
    <row r="105" spans="1:5">
      <c r="A105" s="166">
        <v>5122</v>
      </c>
      <c r="B105" s="161" t="s">
        <v>168</v>
      </c>
      <c r="C105" s="162">
        <v>0</v>
      </c>
      <c r="D105" s="169">
        <f t="shared" si="0"/>
        <v>0</v>
      </c>
      <c r="E105" s="161"/>
    </row>
    <row r="106" spans="1:5">
      <c r="A106" s="166">
        <v>5123</v>
      </c>
      <c r="B106" s="161" t="s">
        <v>169</v>
      </c>
      <c r="C106" s="162">
        <v>0</v>
      </c>
      <c r="D106" s="169">
        <f t="shared" si="0"/>
        <v>0</v>
      </c>
      <c r="E106" s="161"/>
    </row>
    <row r="107" spans="1:5">
      <c r="A107" s="166">
        <v>5124</v>
      </c>
      <c r="B107" s="161" t="s">
        <v>170</v>
      </c>
      <c r="C107" s="162">
        <v>0</v>
      </c>
      <c r="D107" s="169">
        <f t="shared" si="0"/>
        <v>0</v>
      </c>
      <c r="E107" s="161"/>
    </row>
    <row r="108" spans="1:5">
      <c r="A108" s="166">
        <v>5125</v>
      </c>
      <c r="B108" s="161" t="s">
        <v>171</v>
      </c>
      <c r="C108" s="162">
        <v>0</v>
      </c>
      <c r="D108" s="169">
        <f t="shared" si="0"/>
        <v>0</v>
      </c>
      <c r="E108" s="161"/>
    </row>
    <row r="109" spans="1:5">
      <c r="A109" s="166">
        <v>5126</v>
      </c>
      <c r="B109" s="161" t="s">
        <v>172</v>
      </c>
      <c r="C109" s="162">
        <v>40586.81</v>
      </c>
      <c r="D109" s="169">
        <f t="shared" si="0"/>
        <v>0.0114601618814245</v>
      </c>
      <c r="E109" s="161"/>
    </row>
    <row r="110" spans="1:5">
      <c r="A110" s="166">
        <v>5127</v>
      </c>
      <c r="B110" s="161" t="s">
        <v>173</v>
      </c>
      <c r="C110" s="162">
        <v>0</v>
      </c>
      <c r="D110" s="169">
        <f t="shared" si="0"/>
        <v>0</v>
      </c>
      <c r="E110" s="161"/>
    </row>
    <row r="111" spans="1:5">
      <c r="A111" s="166">
        <v>5128</v>
      </c>
      <c r="B111" s="161" t="s">
        <v>174</v>
      </c>
      <c r="C111" s="162">
        <v>0</v>
      </c>
      <c r="D111" s="169">
        <f t="shared" si="0"/>
        <v>0</v>
      </c>
      <c r="E111" s="161"/>
    </row>
    <row r="112" spans="1:5">
      <c r="A112" s="166">
        <v>5129</v>
      </c>
      <c r="B112" s="161" t="s">
        <v>175</v>
      </c>
      <c r="C112" s="162">
        <v>26064.3</v>
      </c>
      <c r="D112" s="169">
        <f t="shared" si="0"/>
        <v>0.00735956083579897</v>
      </c>
      <c r="E112" s="161"/>
    </row>
    <row r="113" spans="1:5">
      <c r="A113" s="165">
        <v>5130</v>
      </c>
      <c r="B113" s="156" t="s">
        <v>176</v>
      </c>
      <c r="C113" s="157">
        <f>SUM(C114:C122)</f>
        <v>512544.63</v>
      </c>
      <c r="D113" s="168">
        <f t="shared" si="0"/>
        <v>0.144722988361363</v>
      </c>
      <c r="E113" s="161"/>
    </row>
    <row r="114" spans="1:5">
      <c r="A114" s="166">
        <v>5131</v>
      </c>
      <c r="B114" s="161" t="s">
        <v>177</v>
      </c>
      <c r="C114" s="162">
        <v>11084.59</v>
      </c>
      <c r="D114" s="169">
        <f t="shared" si="0"/>
        <v>0.00312986400727773</v>
      </c>
      <c r="E114" s="161"/>
    </row>
    <row r="115" spans="1:5">
      <c r="A115" s="166">
        <v>5132</v>
      </c>
      <c r="B115" s="161" t="s">
        <v>178</v>
      </c>
      <c r="C115" s="162">
        <v>210000</v>
      </c>
      <c r="D115" s="169">
        <f t="shared" si="0"/>
        <v>0.0592959632722837</v>
      </c>
      <c r="E115" s="161"/>
    </row>
    <row r="116" spans="1:5">
      <c r="A116" s="166">
        <v>5133</v>
      </c>
      <c r="B116" s="161" t="s">
        <v>179</v>
      </c>
      <c r="C116" s="162">
        <v>50349.83</v>
      </c>
      <c r="D116" s="169">
        <f t="shared" si="0"/>
        <v>0.0142168650973606</v>
      </c>
      <c r="E116" s="161"/>
    </row>
    <row r="117" spans="1:5">
      <c r="A117" s="166">
        <v>5134</v>
      </c>
      <c r="B117" s="161" t="s">
        <v>180</v>
      </c>
      <c r="C117" s="162">
        <v>21224.82</v>
      </c>
      <c r="D117" s="169">
        <f t="shared" si="0"/>
        <v>0.00599307689133729</v>
      </c>
      <c r="E117" s="161"/>
    </row>
    <row r="118" spans="1:5">
      <c r="A118" s="166">
        <v>5135</v>
      </c>
      <c r="B118" s="161" t="s">
        <v>181</v>
      </c>
      <c r="C118" s="162">
        <v>144069.89</v>
      </c>
      <c r="D118" s="169">
        <f t="shared" si="0"/>
        <v>0.040679823362295</v>
      </c>
      <c r="E118" s="161"/>
    </row>
    <row r="119" spans="1:5">
      <c r="A119" s="166">
        <v>5136</v>
      </c>
      <c r="B119" s="161" t="s">
        <v>182</v>
      </c>
      <c r="C119" s="162">
        <v>0</v>
      </c>
      <c r="D119" s="169">
        <f t="shared" si="0"/>
        <v>0</v>
      </c>
      <c r="E119" s="161"/>
    </row>
    <row r="120" spans="1:5">
      <c r="A120" s="166">
        <v>5137</v>
      </c>
      <c r="B120" s="161" t="s">
        <v>183</v>
      </c>
      <c r="C120" s="162">
        <v>0</v>
      </c>
      <c r="D120" s="169">
        <f t="shared" si="0"/>
        <v>0</v>
      </c>
      <c r="E120" s="161"/>
    </row>
    <row r="121" spans="1:5">
      <c r="A121" s="166">
        <v>5138</v>
      </c>
      <c r="B121" s="161" t="s">
        <v>184</v>
      </c>
      <c r="C121" s="162">
        <v>11517.5</v>
      </c>
      <c r="D121" s="169">
        <f t="shared" si="0"/>
        <v>0.00325210122375489</v>
      </c>
      <c r="E121" s="161"/>
    </row>
    <row r="122" spans="1:5">
      <c r="A122" s="166">
        <v>5139</v>
      </c>
      <c r="B122" s="161" t="s">
        <v>185</v>
      </c>
      <c r="C122" s="162">
        <v>64298</v>
      </c>
      <c r="D122" s="169">
        <f t="shared" si="0"/>
        <v>0.0181552945070538</v>
      </c>
      <c r="E122" s="161"/>
    </row>
    <row r="123" spans="1:5">
      <c r="A123" s="165">
        <v>5200</v>
      </c>
      <c r="B123" s="156" t="s">
        <v>186</v>
      </c>
      <c r="C123" s="157">
        <f>C124+C127+C130+C133+C138+C142+C145+C147+C153</f>
        <v>0</v>
      </c>
      <c r="D123" s="168">
        <f t="shared" si="0"/>
        <v>0</v>
      </c>
      <c r="E123" s="161"/>
    </row>
    <row r="124" spans="1:5">
      <c r="A124" s="165">
        <v>5210</v>
      </c>
      <c r="B124" s="156" t="s">
        <v>187</v>
      </c>
      <c r="C124" s="157">
        <f>SUM(C125:C126)</f>
        <v>0</v>
      </c>
      <c r="D124" s="168">
        <f t="shared" si="0"/>
        <v>0</v>
      </c>
      <c r="E124" s="161"/>
    </row>
    <row r="125" spans="1:5">
      <c r="A125" s="166">
        <v>5211</v>
      </c>
      <c r="B125" s="161" t="s">
        <v>188</v>
      </c>
      <c r="C125" s="162">
        <v>0</v>
      </c>
      <c r="D125" s="169">
        <f t="shared" si="0"/>
        <v>0</v>
      </c>
      <c r="E125" s="161"/>
    </row>
    <row r="126" spans="1:5">
      <c r="A126" s="166">
        <v>5212</v>
      </c>
      <c r="B126" s="161" t="s">
        <v>189</v>
      </c>
      <c r="C126" s="162">
        <v>0</v>
      </c>
      <c r="D126" s="169">
        <f t="shared" si="0"/>
        <v>0</v>
      </c>
      <c r="E126" s="161"/>
    </row>
    <row r="127" spans="1:5">
      <c r="A127" s="165">
        <v>5220</v>
      </c>
      <c r="B127" s="156" t="s">
        <v>190</v>
      </c>
      <c r="C127" s="157">
        <f>SUM(C128:C129)</f>
        <v>0</v>
      </c>
      <c r="D127" s="168">
        <f t="shared" si="0"/>
        <v>0</v>
      </c>
      <c r="E127" s="161"/>
    </row>
    <row r="128" spans="1:5">
      <c r="A128" s="166">
        <v>5221</v>
      </c>
      <c r="B128" s="161" t="s">
        <v>191</v>
      </c>
      <c r="C128" s="162">
        <v>0</v>
      </c>
      <c r="D128" s="169">
        <f t="shared" si="0"/>
        <v>0</v>
      </c>
      <c r="E128" s="161"/>
    </row>
    <row r="129" spans="1:5">
      <c r="A129" s="166">
        <v>5222</v>
      </c>
      <c r="B129" s="161" t="s">
        <v>192</v>
      </c>
      <c r="C129" s="162">
        <v>0</v>
      </c>
      <c r="D129" s="169">
        <f t="shared" si="0"/>
        <v>0</v>
      </c>
      <c r="E129" s="161"/>
    </row>
    <row r="130" spans="1:5">
      <c r="A130" s="165">
        <v>5230</v>
      </c>
      <c r="B130" s="156" t="s">
        <v>135</v>
      </c>
      <c r="C130" s="157">
        <f>SUM(C131:C132)</f>
        <v>0</v>
      </c>
      <c r="D130" s="168">
        <f t="shared" si="0"/>
        <v>0</v>
      </c>
      <c r="E130" s="161"/>
    </row>
    <row r="131" spans="1:5">
      <c r="A131" s="166">
        <v>5231</v>
      </c>
      <c r="B131" s="161" t="s">
        <v>193</v>
      </c>
      <c r="C131" s="162">
        <v>0</v>
      </c>
      <c r="D131" s="169">
        <f t="shared" si="0"/>
        <v>0</v>
      </c>
      <c r="E131" s="161"/>
    </row>
    <row r="132" spans="1:5">
      <c r="A132" s="166">
        <v>5232</v>
      </c>
      <c r="B132" s="161" t="s">
        <v>194</v>
      </c>
      <c r="C132" s="162">
        <v>0</v>
      </c>
      <c r="D132" s="169">
        <f t="shared" si="0"/>
        <v>0</v>
      </c>
      <c r="E132" s="161"/>
    </row>
    <row r="133" spans="1:5">
      <c r="A133" s="165">
        <v>5240</v>
      </c>
      <c r="B133" s="156" t="s">
        <v>195</v>
      </c>
      <c r="C133" s="157">
        <f>SUM(C134:C137)</f>
        <v>0</v>
      </c>
      <c r="D133" s="168">
        <f t="shared" si="0"/>
        <v>0</v>
      </c>
      <c r="E133" s="161"/>
    </row>
    <row r="134" spans="1:5">
      <c r="A134" s="166">
        <v>5241</v>
      </c>
      <c r="B134" s="161" t="s">
        <v>196</v>
      </c>
      <c r="C134" s="162">
        <v>0</v>
      </c>
      <c r="D134" s="169">
        <f t="shared" si="0"/>
        <v>0</v>
      </c>
      <c r="E134" s="161"/>
    </row>
    <row r="135" spans="1:5">
      <c r="A135" s="166">
        <v>5242</v>
      </c>
      <c r="B135" s="161" t="s">
        <v>197</v>
      </c>
      <c r="C135" s="162">
        <v>0</v>
      </c>
      <c r="D135" s="169">
        <f t="shared" si="0"/>
        <v>0</v>
      </c>
      <c r="E135" s="161"/>
    </row>
    <row r="136" spans="1:5">
      <c r="A136" s="166">
        <v>5243</v>
      </c>
      <c r="B136" s="161" t="s">
        <v>198</v>
      </c>
      <c r="C136" s="162">
        <v>0</v>
      </c>
      <c r="D136" s="169">
        <f t="shared" si="0"/>
        <v>0</v>
      </c>
      <c r="E136" s="161"/>
    </row>
    <row r="137" spans="1:5">
      <c r="A137" s="166">
        <v>5244</v>
      </c>
      <c r="B137" s="161" t="s">
        <v>199</v>
      </c>
      <c r="C137" s="162">
        <v>0</v>
      </c>
      <c r="D137" s="169">
        <f t="shared" si="0"/>
        <v>0</v>
      </c>
      <c r="E137" s="161"/>
    </row>
    <row r="138" spans="1:5">
      <c r="A138" s="165">
        <v>5250</v>
      </c>
      <c r="B138" s="156" t="s">
        <v>136</v>
      </c>
      <c r="C138" s="157">
        <f>SUM(C139:C141)</f>
        <v>0</v>
      </c>
      <c r="D138" s="168">
        <f t="shared" si="0"/>
        <v>0</v>
      </c>
      <c r="E138" s="161"/>
    </row>
    <row r="139" spans="1:5">
      <c r="A139" s="166">
        <v>5251</v>
      </c>
      <c r="B139" s="161" t="s">
        <v>200</v>
      </c>
      <c r="C139" s="162">
        <v>0</v>
      </c>
      <c r="D139" s="169">
        <f t="shared" si="0"/>
        <v>0</v>
      </c>
      <c r="E139" s="161"/>
    </row>
    <row r="140" spans="1:5">
      <c r="A140" s="166">
        <v>5252</v>
      </c>
      <c r="B140" s="161" t="s">
        <v>201</v>
      </c>
      <c r="C140" s="162">
        <v>0</v>
      </c>
      <c r="D140" s="169">
        <f t="shared" si="0"/>
        <v>0</v>
      </c>
      <c r="E140" s="161"/>
    </row>
    <row r="141" spans="1:5">
      <c r="A141" s="166">
        <v>5259</v>
      </c>
      <c r="B141" s="161" t="s">
        <v>202</v>
      </c>
      <c r="C141" s="162">
        <v>0</v>
      </c>
      <c r="D141" s="169">
        <f t="shared" si="0"/>
        <v>0</v>
      </c>
      <c r="E141" s="161"/>
    </row>
    <row r="142" spans="1:5">
      <c r="A142" s="165">
        <v>5260</v>
      </c>
      <c r="B142" s="156" t="s">
        <v>203</v>
      </c>
      <c r="C142" s="157">
        <f>SUM(C143:C144)</f>
        <v>0</v>
      </c>
      <c r="D142" s="168">
        <f t="shared" si="0"/>
        <v>0</v>
      </c>
      <c r="E142" s="161"/>
    </row>
    <row r="143" spans="1:5">
      <c r="A143" s="166">
        <v>5261</v>
      </c>
      <c r="B143" s="161" t="s">
        <v>204</v>
      </c>
      <c r="C143" s="162">
        <v>0</v>
      </c>
      <c r="D143" s="169">
        <f t="shared" si="0"/>
        <v>0</v>
      </c>
      <c r="E143" s="161"/>
    </row>
    <row r="144" spans="1:5">
      <c r="A144" s="166">
        <v>5262</v>
      </c>
      <c r="B144" s="161" t="s">
        <v>205</v>
      </c>
      <c r="C144" s="162">
        <v>0</v>
      </c>
      <c r="D144" s="169">
        <f t="shared" si="0"/>
        <v>0</v>
      </c>
      <c r="E144" s="161"/>
    </row>
    <row r="145" spans="1:5">
      <c r="A145" s="165">
        <v>5270</v>
      </c>
      <c r="B145" s="156" t="s">
        <v>206</v>
      </c>
      <c r="C145" s="157">
        <f>SUM(C146)</f>
        <v>0</v>
      </c>
      <c r="D145" s="168">
        <f t="shared" si="0"/>
        <v>0</v>
      </c>
      <c r="E145" s="161"/>
    </row>
    <row r="146" spans="1:5">
      <c r="A146" s="166">
        <v>5271</v>
      </c>
      <c r="B146" s="161" t="s">
        <v>207</v>
      </c>
      <c r="C146" s="162">
        <v>0</v>
      </c>
      <c r="D146" s="169">
        <f t="shared" si="0"/>
        <v>0</v>
      </c>
      <c r="E146" s="161"/>
    </row>
    <row r="147" spans="1:5">
      <c r="A147" s="165">
        <v>5280</v>
      </c>
      <c r="B147" s="156" t="s">
        <v>208</v>
      </c>
      <c r="C147" s="157">
        <f>SUM(C148:C152)</f>
        <v>0</v>
      </c>
      <c r="D147" s="168">
        <f t="shared" si="0"/>
        <v>0</v>
      </c>
      <c r="E147" s="161"/>
    </row>
    <row r="148" spans="1:5">
      <c r="A148" s="166">
        <v>5281</v>
      </c>
      <c r="B148" s="161" t="s">
        <v>209</v>
      </c>
      <c r="C148" s="162">
        <v>0</v>
      </c>
      <c r="D148" s="169">
        <f t="shared" si="0"/>
        <v>0</v>
      </c>
      <c r="E148" s="161"/>
    </row>
    <row r="149" spans="1:5">
      <c r="A149" s="166">
        <v>5282</v>
      </c>
      <c r="B149" s="161" t="s">
        <v>210</v>
      </c>
      <c r="C149" s="162">
        <v>0</v>
      </c>
      <c r="D149" s="169">
        <f t="shared" si="0"/>
        <v>0</v>
      </c>
      <c r="E149" s="161"/>
    </row>
    <row r="150" spans="1:5">
      <c r="A150" s="166">
        <v>5283</v>
      </c>
      <c r="B150" s="161" t="s">
        <v>211</v>
      </c>
      <c r="C150" s="162">
        <v>0</v>
      </c>
      <c r="D150" s="169">
        <f t="shared" si="0"/>
        <v>0</v>
      </c>
      <c r="E150" s="161"/>
    </row>
    <row r="151" spans="1:5">
      <c r="A151" s="166">
        <v>5284</v>
      </c>
      <c r="B151" s="161" t="s">
        <v>212</v>
      </c>
      <c r="C151" s="162">
        <v>0</v>
      </c>
      <c r="D151" s="169">
        <f t="shared" si="0"/>
        <v>0</v>
      </c>
      <c r="E151" s="161"/>
    </row>
    <row r="152" spans="1:5">
      <c r="A152" s="166">
        <v>5285</v>
      </c>
      <c r="B152" s="161" t="s">
        <v>213</v>
      </c>
      <c r="C152" s="162">
        <v>0</v>
      </c>
      <c r="D152" s="169">
        <f t="shared" si="0"/>
        <v>0</v>
      </c>
      <c r="E152" s="161"/>
    </row>
    <row r="153" spans="1:5">
      <c r="A153" s="165">
        <v>5290</v>
      </c>
      <c r="B153" s="156" t="s">
        <v>214</v>
      </c>
      <c r="C153" s="157">
        <f>SUM(C154:C155)</f>
        <v>0</v>
      </c>
      <c r="D153" s="168">
        <f t="shared" si="0"/>
        <v>0</v>
      </c>
      <c r="E153" s="161"/>
    </row>
    <row r="154" spans="1:5">
      <c r="A154" s="166">
        <v>5291</v>
      </c>
      <c r="B154" s="161" t="s">
        <v>215</v>
      </c>
      <c r="C154" s="162">
        <v>0</v>
      </c>
      <c r="D154" s="169">
        <f t="shared" si="0"/>
        <v>0</v>
      </c>
      <c r="E154" s="161"/>
    </row>
    <row r="155" spans="1:5">
      <c r="A155" s="166">
        <v>5292</v>
      </c>
      <c r="B155" s="161" t="s">
        <v>216</v>
      </c>
      <c r="C155" s="162">
        <v>0</v>
      </c>
      <c r="D155" s="169">
        <f t="shared" si="0"/>
        <v>0</v>
      </c>
      <c r="E155" s="161"/>
    </row>
    <row r="156" spans="1:5">
      <c r="A156" s="165">
        <v>5300</v>
      </c>
      <c r="B156" s="156" t="s">
        <v>217</v>
      </c>
      <c r="C156" s="157">
        <f>C157+C160+C163</f>
        <v>0</v>
      </c>
      <c r="D156" s="168">
        <f t="shared" si="0"/>
        <v>0</v>
      </c>
      <c r="E156" s="161"/>
    </row>
    <row r="157" spans="1:5">
      <c r="A157" s="165">
        <v>5310</v>
      </c>
      <c r="B157" s="156" t="s">
        <v>128</v>
      </c>
      <c r="C157" s="157">
        <f>C158+C159</f>
        <v>0</v>
      </c>
      <c r="D157" s="168">
        <f t="shared" si="0"/>
        <v>0</v>
      </c>
      <c r="E157" s="161"/>
    </row>
    <row r="158" spans="1:5">
      <c r="A158" s="166">
        <v>5311</v>
      </c>
      <c r="B158" s="161" t="s">
        <v>218</v>
      </c>
      <c r="C158" s="162">
        <v>0</v>
      </c>
      <c r="D158" s="169">
        <f t="shared" si="0"/>
        <v>0</v>
      </c>
      <c r="E158" s="161"/>
    </row>
    <row r="159" spans="1:5">
      <c r="A159" s="166">
        <v>5312</v>
      </c>
      <c r="B159" s="161" t="s">
        <v>219</v>
      </c>
      <c r="C159" s="162">
        <v>0</v>
      </c>
      <c r="D159" s="169">
        <f t="shared" si="0"/>
        <v>0</v>
      </c>
      <c r="E159" s="161"/>
    </row>
    <row r="160" spans="1:5">
      <c r="A160" s="165">
        <v>5320</v>
      </c>
      <c r="B160" s="156" t="s">
        <v>129</v>
      </c>
      <c r="C160" s="157">
        <f>SUM(C161:C162)</f>
        <v>0</v>
      </c>
      <c r="D160" s="168">
        <f t="shared" ref="D160:D212" si="1">C160/$C$94</f>
        <v>0</v>
      </c>
      <c r="E160" s="161"/>
    </row>
    <row r="161" spans="1:5">
      <c r="A161" s="166">
        <v>5321</v>
      </c>
      <c r="B161" s="161" t="s">
        <v>220</v>
      </c>
      <c r="C161" s="162">
        <v>0</v>
      </c>
      <c r="D161" s="169">
        <f t="shared" si="1"/>
        <v>0</v>
      </c>
      <c r="E161" s="161"/>
    </row>
    <row r="162" spans="1:5">
      <c r="A162" s="166">
        <v>5322</v>
      </c>
      <c r="B162" s="161" t="s">
        <v>221</v>
      </c>
      <c r="C162" s="162">
        <v>0</v>
      </c>
      <c r="D162" s="169">
        <f t="shared" si="1"/>
        <v>0</v>
      </c>
      <c r="E162" s="161"/>
    </row>
    <row r="163" spans="1:5">
      <c r="A163" s="165">
        <v>5330</v>
      </c>
      <c r="B163" s="156" t="s">
        <v>130</v>
      </c>
      <c r="C163" s="157">
        <f>SUM(C164:C165)</f>
        <v>0</v>
      </c>
      <c r="D163" s="168">
        <f t="shared" si="1"/>
        <v>0</v>
      </c>
      <c r="E163" s="161"/>
    </row>
    <row r="164" spans="1:5">
      <c r="A164" s="166">
        <v>5331</v>
      </c>
      <c r="B164" s="161" t="s">
        <v>222</v>
      </c>
      <c r="C164" s="162">
        <v>0</v>
      </c>
      <c r="D164" s="169">
        <f t="shared" si="1"/>
        <v>0</v>
      </c>
      <c r="E164" s="161"/>
    </row>
    <row r="165" spans="1:5">
      <c r="A165" s="166">
        <v>5332</v>
      </c>
      <c r="B165" s="161" t="s">
        <v>223</v>
      </c>
      <c r="C165" s="162">
        <v>0</v>
      </c>
      <c r="D165" s="169">
        <f t="shared" si="1"/>
        <v>0</v>
      </c>
      <c r="E165" s="161"/>
    </row>
    <row r="166" spans="1:5">
      <c r="A166" s="165">
        <v>5400</v>
      </c>
      <c r="B166" s="156" t="s">
        <v>224</v>
      </c>
      <c r="C166" s="157">
        <f>C167+C170+C173+C176+C178</f>
        <v>0</v>
      </c>
      <c r="D166" s="168">
        <f t="shared" si="1"/>
        <v>0</v>
      </c>
      <c r="E166" s="161"/>
    </row>
    <row r="167" spans="1:5">
      <c r="A167" s="165">
        <v>5410</v>
      </c>
      <c r="B167" s="156" t="s">
        <v>225</v>
      </c>
      <c r="C167" s="157">
        <f>SUM(C168:C169)</f>
        <v>0</v>
      </c>
      <c r="D167" s="168">
        <f t="shared" si="1"/>
        <v>0</v>
      </c>
      <c r="E167" s="161"/>
    </row>
    <row r="168" spans="1:5">
      <c r="A168" s="166">
        <v>5411</v>
      </c>
      <c r="B168" s="161" t="s">
        <v>226</v>
      </c>
      <c r="C168" s="162">
        <v>0</v>
      </c>
      <c r="D168" s="169">
        <f t="shared" si="1"/>
        <v>0</v>
      </c>
      <c r="E168" s="161"/>
    </row>
    <row r="169" spans="1:5">
      <c r="A169" s="166">
        <v>5412</v>
      </c>
      <c r="B169" s="161" t="s">
        <v>227</v>
      </c>
      <c r="C169" s="162">
        <v>0</v>
      </c>
      <c r="D169" s="169">
        <f t="shared" si="1"/>
        <v>0</v>
      </c>
      <c r="E169" s="161"/>
    </row>
    <row r="170" spans="1:5">
      <c r="A170" s="165">
        <v>5420</v>
      </c>
      <c r="B170" s="156" t="s">
        <v>228</v>
      </c>
      <c r="C170" s="157">
        <f>SUM(C171:C172)</f>
        <v>0</v>
      </c>
      <c r="D170" s="168">
        <f t="shared" si="1"/>
        <v>0</v>
      </c>
      <c r="E170" s="161"/>
    </row>
    <row r="171" spans="1:5">
      <c r="A171" s="166">
        <v>5421</v>
      </c>
      <c r="B171" s="161" t="s">
        <v>229</v>
      </c>
      <c r="C171" s="162">
        <v>0</v>
      </c>
      <c r="D171" s="169">
        <f t="shared" si="1"/>
        <v>0</v>
      </c>
      <c r="E171" s="161"/>
    </row>
    <row r="172" spans="1:5">
      <c r="A172" s="166">
        <v>5422</v>
      </c>
      <c r="B172" s="161" t="s">
        <v>230</v>
      </c>
      <c r="C172" s="162">
        <v>0</v>
      </c>
      <c r="D172" s="169">
        <f t="shared" si="1"/>
        <v>0</v>
      </c>
      <c r="E172" s="161"/>
    </row>
    <row r="173" spans="1:5">
      <c r="A173" s="165">
        <v>5430</v>
      </c>
      <c r="B173" s="156" t="s">
        <v>231</v>
      </c>
      <c r="C173" s="157">
        <f>SUM(C174:C175)</f>
        <v>0</v>
      </c>
      <c r="D173" s="168">
        <f t="shared" si="1"/>
        <v>0</v>
      </c>
      <c r="E173" s="161"/>
    </row>
    <row r="174" spans="1:5">
      <c r="A174" s="166">
        <v>5431</v>
      </c>
      <c r="B174" s="161" t="s">
        <v>232</v>
      </c>
      <c r="C174" s="162">
        <v>0</v>
      </c>
      <c r="D174" s="169">
        <f t="shared" si="1"/>
        <v>0</v>
      </c>
      <c r="E174" s="161"/>
    </row>
    <row r="175" spans="1:5">
      <c r="A175" s="166">
        <v>5432</v>
      </c>
      <c r="B175" s="161" t="s">
        <v>233</v>
      </c>
      <c r="C175" s="162">
        <v>0</v>
      </c>
      <c r="D175" s="169">
        <f t="shared" si="1"/>
        <v>0</v>
      </c>
      <c r="E175" s="161"/>
    </row>
    <row r="176" spans="1:5">
      <c r="A176" s="165">
        <v>5440</v>
      </c>
      <c r="B176" s="156" t="s">
        <v>234</v>
      </c>
      <c r="C176" s="157">
        <f>SUM(C177)</f>
        <v>0</v>
      </c>
      <c r="D176" s="168">
        <f t="shared" si="1"/>
        <v>0</v>
      </c>
      <c r="E176" s="161"/>
    </row>
    <row r="177" spans="1:5">
      <c r="A177" s="166">
        <v>5441</v>
      </c>
      <c r="B177" s="161" t="s">
        <v>234</v>
      </c>
      <c r="C177" s="162">
        <v>0</v>
      </c>
      <c r="D177" s="169">
        <f t="shared" si="1"/>
        <v>0</v>
      </c>
      <c r="E177" s="161"/>
    </row>
    <row r="178" spans="1:5">
      <c r="A178" s="165">
        <v>5450</v>
      </c>
      <c r="B178" s="156" t="s">
        <v>235</v>
      </c>
      <c r="C178" s="157">
        <f>SUM(C179:C180)</f>
        <v>0</v>
      </c>
      <c r="D178" s="168">
        <f t="shared" si="1"/>
        <v>0</v>
      </c>
      <c r="E178" s="161"/>
    </row>
    <row r="179" spans="1:5">
      <c r="A179" s="166">
        <v>5451</v>
      </c>
      <c r="B179" s="161" t="s">
        <v>236</v>
      </c>
      <c r="C179" s="162">
        <v>0</v>
      </c>
      <c r="D179" s="169">
        <f t="shared" si="1"/>
        <v>0</v>
      </c>
      <c r="E179" s="161"/>
    </row>
    <row r="180" spans="1:5">
      <c r="A180" s="166">
        <v>5452</v>
      </c>
      <c r="B180" s="161" t="s">
        <v>237</v>
      </c>
      <c r="C180" s="162">
        <v>0</v>
      </c>
      <c r="D180" s="169">
        <f t="shared" si="1"/>
        <v>0</v>
      </c>
      <c r="E180" s="161"/>
    </row>
    <row r="181" spans="1:5">
      <c r="A181" s="165">
        <v>5500</v>
      </c>
      <c r="B181" s="156" t="s">
        <v>238</v>
      </c>
      <c r="C181" s="157">
        <f>C182+C191+C194+C200</f>
        <v>0</v>
      </c>
      <c r="D181" s="168">
        <f t="shared" si="1"/>
        <v>0</v>
      </c>
      <c r="E181" s="161"/>
    </row>
    <row r="182" spans="1:5">
      <c r="A182" s="165">
        <v>5510</v>
      </c>
      <c r="B182" s="156" t="s">
        <v>239</v>
      </c>
      <c r="C182" s="157">
        <f>SUM(C183:C190)</f>
        <v>0</v>
      </c>
      <c r="D182" s="168">
        <f t="shared" si="1"/>
        <v>0</v>
      </c>
      <c r="E182" s="161"/>
    </row>
    <row r="183" spans="1:5">
      <c r="A183" s="166">
        <v>5511</v>
      </c>
      <c r="B183" s="161" t="s">
        <v>240</v>
      </c>
      <c r="C183" s="162">
        <v>0</v>
      </c>
      <c r="D183" s="169">
        <f t="shared" si="1"/>
        <v>0</v>
      </c>
      <c r="E183" s="161"/>
    </row>
    <row r="184" spans="1:5">
      <c r="A184" s="166">
        <v>5512</v>
      </c>
      <c r="B184" s="161" t="s">
        <v>241</v>
      </c>
      <c r="C184" s="162">
        <v>0</v>
      </c>
      <c r="D184" s="169">
        <f t="shared" si="1"/>
        <v>0</v>
      </c>
      <c r="E184" s="161"/>
    </row>
    <row r="185" spans="1:5">
      <c r="A185" s="166">
        <v>5513</v>
      </c>
      <c r="B185" s="161" t="s">
        <v>242</v>
      </c>
      <c r="C185" s="162">
        <v>0</v>
      </c>
      <c r="D185" s="169">
        <f t="shared" si="1"/>
        <v>0</v>
      </c>
      <c r="E185" s="161"/>
    </row>
    <row r="186" spans="1:5">
      <c r="A186" s="166">
        <v>5514</v>
      </c>
      <c r="B186" s="161" t="s">
        <v>243</v>
      </c>
      <c r="C186" s="162">
        <v>0</v>
      </c>
      <c r="D186" s="169">
        <f t="shared" si="1"/>
        <v>0</v>
      </c>
      <c r="E186" s="161"/>
    </row>
    <row r="187" spans="1:5">
      <c r="A187" s="166">
        <v>5515</v>
      </c>
      <c r="B187" s="161" t="s">
        <v>244</v>
      </c>
      <c r="C187" s="162">
        <v>0</v>
      </c>
      <c r="D187" s="169">
        <f t="shared" si="1"/>
        <v>0</v>
      </c>
      <c r="E187" s="161"/>
    </row>
    <row r="188" spans="1:5">
      <c r="A188" s="166">
        <v>5516</v>
      </c>
      <c r="B188" s="161" t="s">
        <v>245</v>
      </c>
      <c r="C188" s="162">
        <v>0</v>
      </c>
      <c r="D188" s="169">
        <f t="shared" si="1"/>
        <v>0</v>
      </c>
      <c r="E188" s="161"/>
    </row>
    <row r="189" spans="1:5">
      <c r="A189" s="166">
        <v>5517</v>
      </c>
      <c r="B189" s="161" t="s">
        <v>246</v>
      </c>
      <c r="C189" s="162">
        <v>0</v>
      </c>
      <c r="D189" s="169">
        <f t="shared" si="1"/>
        <v>0</v>
      </c>
      <c r="E189" s="161"/>
    </row>
    <row r="190" spans="1:5">
      <c r="A190" s="166">
        <v>5518</v>
      </c>
      <c r="B190" s="161" t="s">
        <v>247</v>
      </c>
      <c r="C190" s="162">
        <v>0</v>
      </c>
      <c r="D190" s="169">
        <f t="shared" si="1"/>
        <v>0</v>
      </c>
      <c r="E190" s="161"/>
    </row>
    <row r="191" spans="1:5">
      <c r="A191" s="165">
        <v>5520</v>
      </c>
      <c r="B191" s="156" t="s">
        <v>248</v>
      </c>
      <c r="C191" s="157">
        <f>SUM(C192:C193)</f>
        <v>0</v>
      </c>
      <c r="D191" s="168">
        <f t="shared" si="1"/>
        <v>0</v>
      </c>
      <c r="E191" s="161"/>
    </row>
    <row r="192" spans="1:5">
      <c r="A192" s="166">
        <v>5521</v>
      </c>
      <c r="B192" s="161" t="s">
        <v>249</v>
      </c>
      <c r="C192" s="162">
        <v>0</v>
      </c>
      <c r="D192" s="169">
        <f t="shared" si="1"/>
        <v>0</v>
      </c>
      <c r="E192" s="161"/>
    </row>
    <row r="193" spans="1:5">
      <c r="A193" s="166">
        <v>5522</v>
      </c>
      <c r="B193" s="161" t="s">
        <v>250</v>
      </c>
      <c r="C193" s="162">
        <v>0</v>
      </c>
      <c r="D193" s="169">
        <f t="shared" si="1"/>
        <v>0</v>
      </c>
      <c r="E193" s="161"/>
    </row>
    <row r="194" spans="1:5">
      <c r="A194" s="165">
        <v>5530</v>
      </c>
      <c r="B194" s="156" t="s">
        <v>251</v>
      </c>
      <c r="C194" s="157">
        <f>SUM(C195:C199)</f>
        <v>0</v>
      </c>
      <c r="D194" s="168">
        <f t="shared" si="1"/>
        <v>0</v>
      </c>
      <c r="E194" s="161"/>
    </row>
    <row r="195" spans="1:5">
      <c r="A195" s="166">
        <v>5531</v>
      </c>
      <c r="B195" s="161" t="s">
        <v>252</v>
      </c>
      <c r="C195" s="162">
        <v>0</v>
      </c>
      <c r="D195" s="169">
        <f t="shared" si="1"/>
        <v>0</v>
      </c>
      <c r="E195" s="161"/>
    </row>
    <row r="196" spans="1:5">
      <c r="A196" s="166">
        <v>5532</v>
      </c>
      <c r="B196" s="161" t="s">
        <v>253</v>
      </c>
      <c r="C196" s="162">
        <v>0</v>
      </c>
      <c r="D196" s="169">
        <f t="shared" si="1"/>
        <v>0</v>
      </c>
      <c r="E196" s="161"/>
    </row>
    <row r="197" spans="1:5">
      <c r="A197" s="166">
        <v>5533</v>
      </c>
      <c r="B197" s="161" t="s">
        <v>254</v>
      </c>
      <c r="C197" s="162">
        <v>0</v>
      </c>
      <c r="D197" s="169">
        <f t="shared" si="1"/>
        <v>0</v>
      </c>
      <c r="E197" s="161"/>
    </row>
    <row r="198" spans="1:5">
      <c r="A198" s="166">
        <v>5534</v>
      </c>
      <c r="B198" s="161" t="s">
        <v>255</v>
      </c>
      <c r="C198" s="162">
        <v>0</v>
      </c>
      <c r="D198" s="169">
        <f t="shared" si="1"/>
        <v>0</v>
      </c>
      <c r="E198" s="161"/>
    </row>
    <row r="199" spans="1:5">
      <c r="A199" s="166">
        <v>5535</v>
      </c>
      <c r="B199" s="161" t="s">
        <v>256</v>
      </c>
      <c r="C199" s="162">
        <v>0</v>
      </c>
      <c r="D199" s="169">
        <f t="shared" si="1"/>
        <v>0</v>
      </c>
      <c r="E199" s="161"/>
    </row>
    <row r="200" spans="1:5">
      <c r="A200" s="165">
        <v>5590</v>
      </c>
      <c r="B200" s="156" t="s">
        <v>257</v>
      </c>
      <c r="C200" s="157">
        <f>SUM(C201:C209)</f>
        <v>0</v>
      </c>
      <c r="D200" s="168">
        <f t="shared" si="1"/>
        <v>0</v>
      </c>
      <c r="E200" s="161"/>
    </row>
    <row r="201" spans="1:5">
      <c r="A201" s="166">
        <v>5591</v>
      </c>
      <c r="B201" s="161" t="s">
        <v>258</v>
      </c>
      <c r="C201" s="162">
        <v>0</v>
      </c>
      <c r="D201" s="169">
        <f t="shared" si="1"/>
        <v>0</v>
      </c>
      <c r="E201" s="161"/>
    </row>
    <row r="202" spans="1:5">
      <c r="A202" s="166">
        <v>5592</v>
      </c>
      <c r="B202" s="161" t="s">
        <v>259</v>
      </c>
      <c r="C202" s="162">
        <v>0</v>
      </c>
      <c r="D202" s="169">
        <f t="shared" si="1"/>
        <v>0</v>
      </c>
      <c r="E202" s="161"/>
    </row>
    <row r="203" spans="1:5">
      <c r="A203" s="166">
        <v>5593</v>
      </c>
      <c r="B203" s="161" t="s">
        <v>260</v>
      </c>
      <c r="C203" s="162">
        <v>0</v>
      </c>
      <c r="D203" s="169">
        <f t="shared" si="1"/>
        <v>0</v>
      </c>
      <c r="E203" s="161"/>
    </row>
    <row r="204" spans="1:5">
      <c r="A204" s="166">
        <v>5594</v>
      </c>
      <c r="B204" s="161" t="s">
        <v>261</v>
      </c>
      <c r="C204" s="162">
        <v>0</v>
      </c>
      <c r="D204" s="169">
        <f t="shared" si="1"/>
        <v>0</v>
      </c>
      <c r="E204" s="161"/>
    </row>
    <row r="205" spans="1:5">
      <c r="A205" s="166">
        <v>5595</v>
      </c>
      <c r="B205" s="161" t="s">
        <v>262</v>
      </c>
      <c r="C205" s="162">
        <v>0</v>
      </c>
      <c r="D205" s="169">
        <f t="shared" si="1"/>
        <v>0</v>
      </c>
      <c r="E205" s="161"/>
    </row>
    <row r="206" spans="1:5">
      <c r="A206" s="166">
        <v>5596</v>
      </c>
      <c r="B206" s="161" t="s">
        <v>154</v>
      </c>
      <c r="C206" s="162">
        <v>0</v>
      </c>
      <c r="D206" s="169">
        <f t="shared" si="1"/>
        <v>0</v>
      </c>
      <c r="E206" s="161"/>
    </row>
    <row r="207" spans="1:5">
      <c r="A207" s="166">
        <v>5597</v>
      </c>
      <c r="B207" s="161" t="s">
        <v>263</v>
      </c>
      <c r="C207" s="162">
        <v>0</v>
      </c>
      <c r="D207" s="169">
        <f t="shared" si="1"/>
        <v>0</v>
      </c>
      <c r="E207" s="161"/>
    </row>
    <row r="208" spans="1:5">
      <c r="A208" s="166">
        <v>5598</v>
      </c>
      <c r="B208" s="161" t="s">
        <v>264</v>
      </c>
      <c r="C208" s="162">
        <v>0</v>
      </c>
      <c r="D208" s="169">
        <f t="shared" si="1"/>
        <v>0</v>
      </c>
      <c r="E208" s="161"/>
    </row>
    <row r="209" spans="1:5">
      <c r="A209" s="166">
        <v>5599</v>
      </c>
      <c r="B209" s="161" t="s">
        <v>265</v>
      </c>
      <c r="C209" s="162">
        <v>0</v>
      </c>
      <c r="D209" s="169">
        <f t="shared" si="1"/>
        <v>0</v>
      </c>
      <c r="E209" s="161"/>
    </row>
    <row r="210" spans="1:5">
      <c r="A210" s="165">
        <v>5600</v>
      </c>
      <c r="B210" s="156" t="s">
        <v>266</v>
      </c>
      <c r="C210" s="157">
        <f>C211</f>
        <v>0</v>
      </c>
      <c r="D210" s="168">
        <f t="shared" si="1"/>
        <v>0</v>
      </c>
      <c r="E210" s="161"/>
    </row>
    <row r="211" spans="1:5">
      <c r="A211" s="165">
        <v>5610</v>
      </c>
      <c r="B211" s="156" t="s">
        <v>267</v>
      </c>
      <c r="C211" s="157">
        <f>C212</f>
        <v>0</v>
      </c>
      <c r="D211" s="168">
        <f t="shared" si="1"/>
        <v>0</v>
      </c>
      <c r="E211" s="161"/>
    </row>
    <row r="212" spans="1:5">
      <c r="A212" s="166">
        <v>5611</v>
      </c>
      <c r="B212" s="161" t="s">
        <v>268</v>
      </c>
      <c r="C212" s="162">
        <v>0</v>
      </c>
      <c r="D212" s="169">
        <f t="shared" si="1"/>
        <v>0</v>
      </c>
      <c r="E212" s="161"/>
    </row>
    <row r="213" spans="1:5">
      <c r="A213" s="150"/>
      <c r="B213" s="150"/>
      <c r="C213" s="170"/>
      <c r="D213" s="150"/>
      <c r="E213" s="150"/>
    </row>
    <row r="214" ht="22.5" spans="1:5">
      <c r="A214" s="150"/>
      <c r="B214" s="150" t="s">
        <v>68</v>
      </c>
      <c r="C214" s="150"/>
      <c r="D214" s="150"/>
      <c r="E214" s="150"/>
    </row>
    <row r="215" spans="1:5">
      <c r="A215" s="150"/>
      <c r="B215" s="150"/>
      <c r="C215" s="150"/>
      <c r="D215" s="150"/>
      <c r="E215" s="150"/>
    </row>
  </sheetData>
  <sheetProtection formatCells="0" formatColumns="0" formatRows="0" insertRows="0" insertColumns="0" insertHyperlinks="0" deleteColumns="0" deleteRows="0" sort="0" autoFilter="0" pivotTables="0"/>
  <mergeCells count="4">
    <mergeCell ref="A1:C1"/>
    <mergeCell ref="A2:C2"/>
    <mergeCell ref="A3:C3"/>
    <mergeCell ref="A4:C4"/>
  </mergeCells>
  <pageMargins left="0.7" right="0.7" top="0.75" bottom="0.75" header="0.3" footer="0.3"/>
  <pageSetup paperSize="1" scale="61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3"/>
  <sheetViews>
    <sheetView view="pageLayout" zoomScaleNormal="60" topLeftCell="A154" workbookViewId="0">
      <selection activeCell="E168" sqref="E168"/>
    </sheetView>
  </sheetViews>
  <sheetFormatPr defaultColWidth="9.08571428571429" defaultRowHeight="11.25"/>
  <cols>
    <col min="1" max="1" width="10" style="27" customWidth="1"/>
    <col min="2" max="2" width="64.5428571428571" style="27" customWidth="1"/>
    <col min="3" max="3" width="16.4571428571429" style="27" customWidth="1"/>
    <col min="4" max="4" width="19.0857142857143" style="27" customWidth="1"/>
    <col min="5" max="5" width="28" style="27" customWidth="1"/>
    <col min="6" max="6" width="53.9047619047619" style="27" customWidth="1"/>
    <col min="7" max="7" width="16.6285714285714" style="27" customWidth="1"/>
    <col min="8" max="8" width="26" style="27" customWidth="1"/>
    <col min="9" max="9" width="27.0857142857143" style="27" customWidth="1"/>
    <col min="10" max="10" width="22.1809523809524" style="27" customWidth="1"/>
    <col min="11" max="16384" width="9.08571428571429" style="27"/>
  </cols>
  <sheetData>
    <row r="1" s="129" customFormat="1" ht="18.9" customHeight="1" spans="1:8">
      <c r="A1" s="130" t="s">
        <v>0</v>
      </c>
      <c r="B1" s="131"/>
      <c r="C1" s="131"/>
      <c r="D1" s="131"/>
      <c r="E1" s="131"/>
      <c r="F1" s="131"/>
      <c r="G1" s="132" t="s">
        <v>69</v>
      </c>
      <c r="H1" s="133">
        <v>2025</v>
      </c>
    </row>
    <row r="2" s="129" customFormat="1" ht="18.9" customHeight="1" spans="1:8">
      <c r="A2" s="130" t="s">
        <v>269</v>
      </c>
      <c r="B2" s="131"/>
      <c r="C2" s="131"/>
      <c r="D2" s="131"/>
      <c r="E2" s="131"/>
      <c r="F2" s="131"/>
      <c r="G2" s="132" t="s">
        <v>71</v>
      </c>
      <c r="H2" s="133" t="s">
        <v>4</v>
      </c>
    </row>
    <row r="3" s="129" customFormat="1" ht="18.9" customHeight="1" spans="1:8">
      <c r="A3" s="130" t="s">
        <v>5</v>
      </c>
      <c r="B3" s="131"/>
      <c r="C3" s="131"/>
      <c r="D3" s="131"/>
      <c r="E3" s="131"/>
      <c r="F3" s="131"/>
      <c r="G3" s="132" t="s">
        <v>72</v>
      </c>
      <c r="H3" s="133">
        <v>2</v>
      </c>
    </row>
    <row r="4" s="129" customFormat="1" ht="18.9" customHeight="1" spans="1:8">
      <c r="A4" s="130" t="s">
        <v>7</v>
      </c>
      <c r="B4" s="131"/>
      <c r="C4" s="131"/>
      <c r="D4" s="131"/>
      <c r="E4" s="131"/>
      <c r="F4" s="131"/>
      <c r="G4" s="132"/>
      <c r="H4" s="133"/>
    </row>
    <row r="5" spans="1:8">
      <c r="A5" s="134" t="s">
        <v>73</v>
      </c>
      <c r="B5" s="135"/>
      <c r="C5" s="135"/>
      <c r="D5" s="135"/>
      <c r="E5" s="135"/>
      <c r="F5" s="135"/>
      <c r="G5" s="135"/>
      <c r="H5" s="135"/>
    </row>
    <row r="7" spans="1:8">
      <c r="A7" s="135" t="s">
        <v>270</v>
      </c>
      <c r="B7" s="135"/>
      <c r="C7" s="135"/>
      <c r="D7" s="135"/>
      <c r="E7" s="135"/>
      <c r="F7" s="135"/>
      <c r="G7" s="135"/>
      <c r="H7" s="135"/>
    </row>
    <row r="8" spans="1:8">
      <c r="A8" s="136" t="s">
        <v>75</v>
      </c>
      <c r="B8" s="136" t="s">
        <v>76</v>
      </c>
      <c r="C8" s="136" t="s">
        <v>77</v>
      </c>
      <c r="D8" s="136" t="s">
        <v>271</v>
      </c>
      <c r="E8" s="136"/>
      <c r="F8" s="136"/>
      <c r="G8" s="136"/>
      <c r="H8" s="136"/>
    </row>
    <row r="9" spans="1:5">
      <c r="A9" s="137">
        <v>1114</v>
      </c>
      <c r="B9" s="27" t="s">
        <v>272</v>
      </c>
      <c r="C9" s="138">
        <v>827851.88</v>
      </c>
      <c r="E9" s="27" t="str">
        <f>+IF(OR(C9&lt;&gt;0,C10&lt;&gt;0,C11&lt;&gt;0),"","SIN INFORMACIÓN QUE REVELAR")</f>
        <v/>
      </c>
    </row>
    <row r="10" spans="1:3">
      <c r="A10" s="137">
        <v>1115</v>
      </c>
      <c r="B10" s="27" t="s">
        <v>273</v>
      </c>
      <c r="C10" s="138">
        <v>0</v>
      </c>
    </row>
    <row r="11" spans="1:3">
      <c r="A11" s="137">
        <v>1121</v>
      </c>
      <c r="B11" s="27" t="s">
        <v>274</v>
      </c>
      <c r="C11" s="138">
        <v>0</v>
      </c>
    </row>
    <row r="12" spans="3:3">
      <c r="C12" s="138"/>
    </row>
    <row r="13" spans="1:8">
      <c r="A13" s="135" t="s">
        <v>275</v>
      </c>
      <c r="B13" s="135"/>
      <c r="C13" s="135"/>
      <c r="D13" s="135"/>
      <c r="E13" s="135"/>
      <c r="F13" s="135"/>
      <c r="G13" s="135"/>
      <c r="H13" s="135"/>
    </row>
    <row r="14" spans="1:8">
      <c r="A14" s="136" t="s">
        <v>75</v>
      </c>
      <c r="B14" s="136" t="s">
        <v>76</v>
      </c>
      <c r="C14" s="136" t="s">
        <v>77</v>
      </c>
      <c r="D14" s="136">
        <v>2024</v>
      </c>
      <c r="E14" s="136">
        <v>2023</v>
      </c>
      <c r="F14" s="136">
        <v>2022</v>
      </c>
      <c r="G14" s="136">
        <v>2021</v>
      </c>
      <c r="H14" s="136" t="s">
        <v>276</v>
      </c>
    </row>
    <row r="15" spans="1:8">
      <c r="A15" s="137">
        <v>1122</v>
      </c>
      <c r="B15" s="27" t="s">
        <v>277</v>
      </c>
      <c r="C15" s="138">
        <v>9837309.56</v>
      </c>
      <c r="D15" s="138">
        <v>10274454.36</v>
      </c>
      <c r="E15" s="138">
        <v>11468954.43</v>
      </c>
      <c r="F15" s="138">
        <v>0</v>
      </c>
      <c r="G15" s="138">
        <v>0</v>
      </c>
      <c r="H15" s="27" t="str">
        <f>+IF(OR(C15&lt;&gt;0,C16&lt;&gt;0),"","SIN INFORMACIÓN QUE REVELAR")</f>
        <v/>
      </c>
    </row>
    <row r="16" spans="1:7">
      <c r="A16" s="137">
        <v>1124</v>
      </c>
      <c r="B16" s="27" t="s">
        <v>278</v>
      </c>
      <c r="C16" s="138">
        <v>240406</v>
      </c>
      <c r="D16" s="138">
        <v>0</v>
      </c>
      <c r="E16" s="138">
        <v>0</v>
      </c>
      <c r="F16" s="138">
        <v>0</v>
      </c>
      <c r="G16" s="138">
        <v>0</v>
      </c>
    </row>
    <row r="17" spans="3:7">
      <c r="C17" s="138"/>
      <c r="D17" s="138"/>
      <c r="E17" s="138"/>
      <c r="F17" s="138"/>
      <c r="G17" s="138"/>
    </row>
    <row r="18" spans="1:8">
      <c r="A18" s="135" t="s">
        <v>279</v>
      </c>
      <c r="B18" s="135"/>
      <c r="C18" s="135"/>
      <c r="D18" s="135"/>
      <c r="E18" s="135"/>
      <c r="F18" s="135"/>
      <c r="G18" s="135"/>
      <c r="H18" s="135"/>
    </row>
    <row r="19" spans="1:8">
      <c r="A19" s="136" t="s">
        <v>75</v>
      </c>
      <c r="B19" s="136" t="s">
        <v>76</v>
      </c>
      <c r="C19" s="136" t="s">
        <v>77</v>
      </c>
      <c r="D19" s="136" t="s">
        <v>280</v>
      </c>
      <c r="E19" s="136" t="s">
        <v>281</v>
      </c>
      <c r="F19" s="136" t="s">
        <v>282</v>
      </c>
      <c r="G19" s="136" t="s">
        <v>283</v>
      </c>
      <c r="H19" s="136" t="s">
        <v>284</v>
      </c>
    </row>
    <row r="20" spans="1:8">
      <c r="A20" s="137">
        <v>1123</v>
      </c>
      <c r="B20" s="27" t="s">
        <v>285</v>
      </c>
      <c r="C20" s="138">
        <v>62516.88</v>
      </c>
      <c r="D20" s="138">
        <v>62516.88</v>
      </c>
      <c r="E20" s="138">
        <v>0</v>
      </c>
      <c r="F20" s="138">
        <v>0</v>
      </c>
      <c r="G20" s="138">
        <v>0</v>
      </c>
      <c r="H20" s="27" t="str">
        <f>IF(OR(C20&lt;&gt;0,C21&lt;&gt;0,C22&lt;&gt;0,C23&lt;&gt;0,C24&lt;&gt;0,C25&lt;&gt;0,C26&lt;&gt;0,C27&lt;&gt;0,C28&lt;&gt;0),"","SIN INFORMACIÓN QUE REVELAR")</f>
        <v/>
      </c>
    </row>
    <row r="21" spans="1:7">
      <c r="A21" s="137">
        <v>1125</v>
      </c>
      <c r="B21" s="27" t="s">
        <v>286</v>
      </c>
      <c r="C21" s="138">
        <v>0</v>
      </c>
      <c r="D21" s="138">
        <v>0</v>
      </c>
      <c r="E21" s="138">
        <v>0</v>
      </c>
      <c r="F21" s="138">
        <v>0</v>
      </c>
      <c r="G21" s="138">
        <v>0</v>
      </c>
    </row>
    <row r="22" spans="1:7">
      <c r="A22" s="137">
        <v>1126</v>
      </c>
      <c r="B22" s="27" t="s">
        <v>287</v>
      </c>
      <c r="C22" s="138">
        <v>0</v>
      </c>
      <c r="D22" s="138">
        <v>0</v>
      </c>
      <c r="E22" s="138">
        <v>0</v>
      </c>
      <c r="F22" s="138">
        <v>0</v>
      </c>
      <c r="G22" s="138">
        <v>0</v>
      </c>
    </row>
    <row r="23" spans="1:7">
      <c r="A23" s="137">
        <v>1129</v>
      </c>
      <c r="B23" s="27" t="s">
        <v>288</v>
      </c>
      <c r="C23" s="138">
        <v>5113197.86</v>
      </c>
      <c r="D23" s="138">
        <v>5113197.86</v>
      </c>
      <c r="E23" s="138">
        <v>0</v>
      </c>
      <c r="F23" s="138">
        <v>0</v>
      </c>
      <c r="G23" s="138">
        <v>0</v>
      </c>
    </row>
    <row r="24" spans="1:7">
      <c r="A24" s="137">
        <v>1131</v>
      </c>
      <c r="B24" s="27" t="s">
        <v>289</v>
      </c>
      <c r="C24" s="138">
        <v>0</v>
      </c>
      <c r="D24" s="138">
        <v>0</v>
      </c>
      <c r="E24" s="138">
        <v>0</v>
      </c>
      <c r="F24" s="138">
        <v>0</v>
      </c>
      <c r="G24" s="138">
        <v>0</v>
      </c>
    </row>
    <row r="25" spans="1:7">
      <c r="A25" s="137">
        <v>1132</v>
      </c>
      <c r="B25" s="27" t="s">
        <v>290</v>
      </c>
      <c r="C25" s="138">
        <v>0</v>
      </c>
      <c r="D25" s="138">
        <v>0</v>
      </c>
      <c r="E25" s="138">
        <v>0</v>
      </c>
      <c r="F25" s="138">
        <v>0</v>
      </c>
      <c r="G25" s="138">
        <v>0</v>
      </c>
    </row>
    <row r="26" spans="1:7">
      <c r="A26" s="137">
        <v>1133</v>
      </c>
      <c r="B26" s="27" t="s">
        <v>291</v>
      </c>
      <c r="C26" s="138">
        <v>0</v>
      </c>
      <c r="D26" s="138">
        <v>0</v>
      </c>
      <c r="E26" s="138">
        <v>0</v>
      </c>
      <c r="F26" s="138">
        <v>0</v>
      </c>
      <c r="G26" s="138">
        <v>0</v>
      </c>
    </row>
    <row r="27" spans="1:7">
      <c r="A27" s="137">
        <v>1134</v>
      </c>
      <c r="B27" s="27" t="s">
        <v>292</v>
      </c>
      <c r="C27" s="138">
        <v>133594.32</v>
      </c>
      <c r="D27" s="138">
        <v>133594.32</v>
      </c>
      <c r="E27" s="138">
        <v>0</v>
      </c>
      <c r="F27" s="138">
        <v>0</v>
      </c>
      <c r="G27" s="138">
        <v>0</v>
      </c>
    </row>
    <row r="28" spans="1:7">
      <c r="A28" s="137">
        <v>1139</v>
      </c>
      <c r="B28" s="27" t="s">
        <v>293</v>
      </c>
      <c r="C28" s="138">
        <v>14657.62</v>
      </c>
      <c r="D28" s="138">
        <v>14657.62</v>
      </c>
      <c r="E28" s="138">
        <v>0</v>
      </c>
      <c r="F28" s="138">
        <v>0</v>
      </c>
      <c r="G28" s="138">
        <v>0</v>
      </c>
    </row>
    <row r="30" spans="1:8">
      <c r="A30" s="135" t="s">
        <v>294</v>
      </c>
      <c r="B30" s="135"/>
      <c r="C30" s="135"/>
      <c r="D30" s="135"/>
      <c r="E30" s="135"/>
      <c r="F30" s="135"/>
      <c r="G30" s="135"/>
      <c r="H30" s="135"/>
    </row>
    <row r="31" spans="1:8">
      <c r="A31" s="136" t="s">
        <v>75</v>
      </c>
      <c r="B31" s="136" t="s">
        <v>76</v>
      </c>
      <c r="C31" s="136" t="s">
        <v>77</v>
      </c>
      <c r="D31" s="136" t="s">
        <v>295</v>
      </c>
      <c r="E31" s="136" t="s">
        <v>296</v>
      </c>
      <c r="F31" s="136" t="s">
        <v>297</v>
      </c>
      <c r="G31" s="136" t="s">
        <v>298</v>
      </c>
      <c r="H31" s="136"/>
    </row>
    <row r="32" spans="1:5">
      <c r="A32" s="137">
        <v>1140</v>
      </c>
      <c r="B32" s="27" t="s">
        <v>299</v>
      </c>
      <c r="C32" s="138">
        <f>SUM(C33:C37)</f>
        <v>0</v>
      </c>
      <c r="E32" s="27" t="str">
        <f>IF(OR(C32&lt;&gt;0,C33&lt;&gt;0,C34&lt;&gt;0,C35&lt;&gt;0,C36&lt;&gt;0,C37&lt;&gt;0),"","SIN INFORMACIÓN QUE REVELAR")</f>
        <v>SIN INFORMACIÓN QUE REVELAR</v>
      </c>
    </row>
    <row r="33" spans="1:3">
      <c r="A33" s="137">
        <v>1141</v>
      </c>
      <c r="B33" s="27" t="s">
        <v>300</v>
      </c>
      <c r="C33" s="138">
        <v>0</v>
      </c>
    </row>
    <row r="34" spans="1:3">
      <c r="A34" s="137">
        <v>1142</v>
      </c>
      <c r="B34" s="27" t="s">
        <v>301</v>
      </c>
      <c r="C34" s="138">
        <v>0</v>
      </c>
    </row>
    <row r="35" spans="1:3">
      <c r="A35" s="137">
        <v>1143</v>
      </c>
      <c r="B35" s="27" t="s">
        <v>302</v>
      </c>
      <c r="C35" s="138">
        <v>0</v>
      </c>
    </row>
    <row r="36" spans="1:3">
      <c r="A36" s="137">
        <v>1144</v>
      </c>
      <c r="B36" s="27" t="s">
        <v>303</v>
      </c>
      <c r="C36" s="138">
        <v>0</v>
      </c>
    </row>
    <row r="37" spans="1:3">
      <c r="A37" s="137">
        <v>1145</v>
      </c>
      <c r="B37" s="27" t="s">
        <v>304</v>
      </c>
      <c r="C37" s="138">
        <v>0</v>
      </c>
    </row>
    <row r="39" spans="1:8">
      <c r="A39" s="135" t="s">
        <v>305</v>
      </c>
      <c r="B39" s="135"/>
      <c r="C39" s="135"/>
      <c r="D39" s="135"/>
      <c r="E39" s="135"/>
      <c r="F39" s="135"/>
      <c r="G39" s="135"/>
      <c r="H39" s="135"/>
    </row>
    <row r="40" spans="1:8">
      <c r="A40" s="136" t="s">
        <v>75</v>
      </c>
      <c r="B40" s="136" t="s">
        <v>76</v>
      </c>
      <c r="C40" s="136" t="s">
        <v>77</v>
      </c>
      <c r="D40" s="136" t="s">
        <v>306</v>
      </c>
      <c r="E40" s="136" t="s">
        <v>307</v>
      </c>
      <c r="F40" s="136" t="s">
        <v>308</v>
      </c>
      <c r="G40" s="136"/>
      <c r="H40" s="136"/>
    </row>
    <row r="41" spans="1:5">
      <c r="A41" s="137">
        <v>1150</v>
      </c>
      <c r="B41" s="27" t="s">
        <v>309</v>
      </c>
      <c r="C41" s="138">
        <f>C42</f>
        <v>0</v>
      </c>
      <c r="E41" s="27" t="str">
        <f>+IF(OR(C41&lt;&gt;0,C42&lt;&gt;0),"","SIN INFORMACIÓN QUE REVELAR")</f>
        <v>SIN INFORMACIÓN QUE REVELAR</v>
      </c>
    </row>
    <row r="42" spans="1:3">
      <c r="A42" s="137">
        <v>1151</v>
      </c>
      <c r="B42" s="27" t="s">
        <v>310</v>
      </c>
      <c r="C42" s="138">
        <v>0</v>
      </c>
    </row>
    <row r="44" spans="1:8">
      <c r="A44" s="135" t="s">
        <v>311</v>
      </c>
      <c r="B44" s="135"/>
      <c r="C44" s="135"/>
      <c r="D44" s="135"/>
      <c r="E44" s="135"/>
      <c r="F44" s="135"/>
      <c r="G44" s="135"/>
      <c r="H44" s="135"/>
    </row>
    <row r="45" spans="1:8">
      <c r="A45" s="136" t="s">
        <v>75</v>
      </c>
      <c r="B45" s="136" t="s">
        <v>76</v>
      </c>
      <c r="C45" s="136" t="s">
        <v>77</v>
      </c>
      <c r="D45" s="136" t="s">
        <v>271</v>
      </c>
      <c r="E45" s="136" t="s">
        <v>284</v>
      </c>
      <c r="F45" s="136"/>
      <c r="G45" s="136"/>
      <c r="H45" s="136"/>
    </row>
    <row r="46" spans="1:5">
      <c r="A46" s="137">
        <v>1213</v>
      </c>
      <c r="B46" s="27" t="s">
        <v>312</v>
      </c>
      <c r="C46" s="138">
        <v>0</v>
      </c>
      <c r="E46" s="27" t="str">
        <f>IF(OR(C46&lt;&gt;0),"","SIN INFORMACIÓN QUE REVELAR")</f>
        <v>SIN INFORMACIÓN QUE REVELAR</v>
      </c>
    </row>
    <row r="48" spans="1:8">
      <c r="A48" s="135" t="s">
        <v>313</v>
      </c>
      <c r="B48" s="135"/>
      <c r="C48" s="135"/>
      <c r="D48" s="135"/>
      <c r="E48" s="135"/>
      <c r="F48" s="135"/>
      <c r="G48" s="135"/>
      <c r="H48" s="135"/>
    </row>
    <row r="49" spans="1:8">
      <c r="A49" s="136" t="s">
        <v>75</v>
      </c>
      <c r="B49" s="136" t="s">
        <v>76</v>
      </c>
      <c r="C49" s="136" t="s">
        <v>77</v>
      </c>
      <c r="D49" s="136"/>
      <c r="E49" s="136"/>
      <c r="F49" s="136"/>
      <c r="G49" s="136"/>
      <c r="H49" s="136"/>
    </row>
    <row r="50" spans="1:5">
      <c r="A50" s="137">
        <v>1211</v>
      </c>
      <c r="B50" s="27" t="s">
        <v>314</v>
      </c>
      <c r="C50" s="138">
        <v>0</v>
      </c>
      <c r="E50" s="27" t="str">
        <f>+IF(OR(C50&lt;&gt;0,C51&lt;&gt;0,C52&lt;&gt;0),"","SIN INFORMACIÓN QUE REVELAR")</f>
        <v>SIN INFORMACIÓN QUE REVELAR</v>
      </c>
    </row>
    <row r="51" spans="1:3">
      <c r="A51" s="137">
        <v>1212</v>
      </c>
      <c r="B51" s="27" t="s">
        <v>315</v>
      </c>
      <c r="C51" s="138">
        <v>0</v>
      </c>
    </row>
    <row r="52" spans="1:3">
      <c r="A52" s="137">
        <v>1214</v>
      </c>
      <c r="B52" s="27" t="s">
        <v>316</v>
      </c>
      <c r="C52" s="138">
        <v>0</v>
      </c>
    </row>
    <row r="53" spans="3:3">
      <c r="C53" s="138"/>
    </row>
    <row r="54" spans="1:10">
      <c r="A54" s="135" t="s">
        <v>317</v>
      </c>
      <c r="B54" s="135"/>
      <c r="C54" s="135"/>
      <c r="D54" s="135"/>
      <c r="E54" s="135"/>
      <c r="F54" s="135"/>
      <c r="G54" s="135"/>
      <c r="H54" s="135"/>
      <c r="I54" s="135"/>
      <c r="J54" s="135"/>
    </row>
    <row r="55" spans="1:10">
      <c r="A55" s="136" t="s">
        <v>75</v>
      </c>
      <c r="B55" s="136" t="s">
        <v>76</v>
      </c>
      <c r="C55" s="136" t="s">
        <v>77</v>
      </c>
      <c r="D55" s="136" t="s">
        <v>318</v>
      </c>
      <c r="E55" s="136" t="s">
        <v>319</v>
      </c>
      <c r="F55" s="136" t="s">
        <v>320</v>
      </c>
      <c r="G55" s="136" t="s">
        <v>321</v>
      </c>
      <c r="H55" s="136" t="s">
        <v>322</v>
      </c>
      <c r="I55" s="136" t="s">
        <v>323</v>
      </c>
      <c r="J55" s="136" t="s">
        <v>284</v>
      </c>
    </row>
    <row r="56" spans="1:6">
      <c r="A56" s="137">
        <v>1230</v>
      </c>
      <c r="B56" s="27" t="s">
        <v>324</v>
      </c>
      <c r="C56" s="138">
        <f>SUM(C57:C63)</f>
        <v>101732547.61</v>
      </c>
      <c r="D56" s="138">
        <f>SUM(D57:D63)</f>
        <v>0</v>
      </c>
      <c r="E56" s="138">
        <f>SUM(E57:E63)</f>
        <v>0</v>
      </c>
      <c r="F56" s="27" t="str">
        <f>+IF(OR(C56&lt;&gt;0,C57&lt;&gt;0,C58&lt;&gt;0,C59&lt;&gt;0,C60&lt;&gt;0,C61&lt;&gt;0,C62&lt;&gt;0,C63&lt;&gt;0,C64&lt;&gt;0,C65&lt;&gt;0,C66&lt;&gt;0,C67&lt;&gt;0,C68&lt;&gt;0,C69&lt;&gt;0,C70&lt;&gt;0,C71&lt;&gt;0,C72&lt;&gt;0),"","SIN INFORMACIÓN QUE REVELAR")</f>
        <v/>
      </c>
    </row>
    <row r="57" spans="1:5">
      <c r="A57" s="137">
        <v>1231</v>
      </c>
      <c r="B57" s="27" t="s">
        <v>325</v>
      </c>
      <c r="C57" s="138">
        <v>22467819.21</v>
      </c>
      <c r="D57" s="139"/>
      <c r="E57" s="139"/>
    </row>
    <row r="58" spans="1:5">
      <c r="A58" s="137">
        <v>1232</v>
      </c>
      <c r="B58" s="27" t="s">
        <v>326</v>
      </c>
      <c r="C58" s="138">
        <v>8240684.67</v>
      </c>
      <c r="D58" s="138">
        <v>0</v>
      </c>
      <c r="E58" s="138">
        <v>0</v>
      </c>
    </row>
    <row r="59" spans="1:5">
      <c r="A59" s="137">
        <v>1233</v>
      </c>
      <c r="B59" s="27" t="s">
        <v>327</v>
      </c>
      <c r="C59" s="138">
        <v>0</v>
      </c>
      <c r="D59" s="138">
        <v>0</v>
      </c>
      <c r="E59" s="138">
        <v>0</v>
      </c>
    </row>
    <row r="60" spans="1:5">
      <c r="A60" s="137">
        <v>1234</v>
      </c>
      <c r="B60" s="27" t="s">
        <v>328</v>
      </c>
      <c r="C60" s="138">
        <v>0</v>
      </c>
      <c r="D60" s="138">
        <v>0</v>
      </c>
      <c r="E60" s="138">
        <v>0</v>
      </c>
    </row>
    <row r="61" spans="1:5">
      <c r="A61" s="137">
        <v>1235</v>
      </c>
      <c r="B61" s="27" t="s">
        <v>329</v>
      </c>
      <c r="C61" s="138">
        <v>25048575.72</v>
      </c>
      <c r="D61" s="138">
        <v>0</v>
      </c>
      <c r="E61" s="138">
        <v>0</v>
      </c>
    </row>
    <row r="62" spans="1:5">
      <c r="A62" s="137">
        <v>1236</v>
      </c>
      <c r="B62" s="27" t="s">
        <v>330</v>
      </c>
      <c r="C62" s="138">
        <v>45975468.01</v>
      </c>
      <c r="D62" s="138">
        <v>0</v>
      </c>
      <c r="E62" s="138">
        <v>0</v>
      </c>
    </row>
    <row r="63" spans="1:5">
      <c r="A63" s="137">
        <v>1239</v>
      </c>
      <c r="B63" s="27" t="s">
        <v>331</v>
      </c>
      <c r="C63" s="138">
        <v>0</v>
      </c>
      <c r="D63" s="138">
        <v>0</v>
      </c>
      <c r="E63" s="138">
        <v>0</v>
      </c>
    </row>
    <row r="64" spans="1:5">
      <c r="A64" s="137">
        <v>1240</v>
      </c>
      <c r="B64" s="27" t="s">
        <v>332</v>
      </c>
      <c r="C64" s="138">
        <f>SUM(C65:C72)</f>
        <v>1996241.07</v>
      </c>
      <c r="D64" s="138">
        <f t="shared" ref="D64:E64" si="0">SUM(D65:D72)</f>
        <v>0</v>
      </c>
      <c r="E64" s="138">
        <f t="shared" si="0"/>
        <v>776563.63</v>
      </c>
    </row>
    <row r="65" spans="1:5">
      <c r="A65" s="137">
        <v>1241</v>
      </c>
      <c r="B65" s="27" t="s">
        <v>333</v>
      </c>
      <c r="C65" s="138">
        <v>606012.04</v>
      </c>
      <c r="D65" s="138">
        <v>0</v>
      </c>
      <c r="E65" s="138">
        <v>225725.71</v>
      </c>
    </row>
    <row r="66" spans="1:5">
      <c r="A66" s="137">
        <v>1242</v>
      </c>
      <c r="B66" s="27" t="s">
        <v>334</v>
      </c>
      <c r="C66" s="138">
        <v>0</v>
      </c>
      <c r="D66" s="138">
        <v>0</v>
      </c>
      <c r="E66" s="138">
        <v>0</v>
      </c>
    </row>
    <row r="67" spans="1:5">
      <c r="A67" s="137">
        <v>1243</v>
      </c>
      <c r="B67" s="27" t="s">
        <v>335</v>
      </c>
      <c r="C67" s="138">
        <v>0</v>
      </c>
      <c r="D67" s="138">
        <v>0</v>
      </c>
      <c r="E67" s="138">
        <v>0</v>
      </c>
    </row>
    <row r="68" spans="1:5">
      <c r="A68" s="137">
        <v>1244</v>
      </c>
      <c r="B68" s="27" t="s">
        <v>336</v>
      </c>
      <c r="C68" s="138">
        <v>1352724.99</v>
      </c>
      <c r="D68" s="138">
        <v>0</v>
      </c>
      <c r="E68" s="138">
        <v>540292</v>
      </c>
    </row>
    <row r="69" spans="1:5">
      <c r="A69" s="137">
        <v>1245</v>
      </c>
      <c r="B69" s="27" t="s">
        <v>337</v>
      </c>
      <c r="C69" s="138">
        <v>0</v>
      </c>
      <c r="D69" s="138">
        <v>0</v>
      </c>
      <c r="E69" s="138">
        <v>0</v>
      </c>
    </row>
    <row r="70" spans="1:5">
      <c r="A70" s="137">
        <v>1246</v>
      </c>
      <c r="B70" s="27" t="s">
        <v>338</v>
      </c>
      <c r="C70" s="138">
        <v>37504.04</v>
      </c>
      <c r="D70" s="138">
        <v>0</v>
      </c>
      <c r="E70" s="138">
        <v>10545.92</v>
      </c>
    </row>
    <row r="71" spans="1:5">
      <c r="A71" s="137">
        <v>1247</v>
      </c>
      <c r="B71" s="27" t="s">
        <v>339</v>
      </c>
      <c r="C71" s="138">
        <v>0</v>
      </c>
      <c r="D71" s="138">
        <v>0</v>
      </c>
      <c r="E71" s="138">
        <v>0</v>
      </c>
    </row>
    <row r="72" spans="1:5">
      <c r="A72" s="137">
        <v>1248</v>
      </c>
      <c r="B72" s="27" t="s">
        <v>340</v>
      </c>
      <c r="C72" s="138">
        <v>0</v>
      </c>
      <c r="D72" s="138">
        <v>0</v>
      </c>
      <c r="E72" s="138">
        <v>0</v>
      </c>
    </row>
    <row r="74" spans="1:9">
      <c r="A74" s="135" t="s">
        <v>341</v>
      </c>
      <c r="B74" s="135"/>
      <c r="C74" s="135"/>
      <c r="D74" s="135"/>
      <c r="E74" s="135"/>
      <c r="F74" s="135"/>
      <c r="G74" s="135"/>
      <c r="H74" s="135"/>
      <c r="I74" s="135"/>
    </row>
    <row r="75" spans="1:9">
      <c r="A75" s="136" t="s">
        <v>75</v>
      </c>
      <c r="B75" s="136" t="s">
        <v>76</v>
      </c>
      <c r="C75" s="136" t="s">
        <v>77</v>
      </c>
      <c r="D75" s="136" t="s">
        <v>342</v>
      </c>
      <c r="E75" s="136" t="s">
        <v>343</v>
      </c>
      <c r="F75" s="136" t="s">
        <v>344</v>
      </c>
      <c r="G75" s="136" t="s">
        <v>345</v>
      </c>
      <c r="H75" s="136" t="s">
        <v>322</v>
      </c>
      <c r="I75" s="136" t="s">
        <v>284</v>
      </c>
    </row>
    <row r="76" spans="1:6">
      <c r="A76" s="137">
        <v>1250</v>
      </c>
      <c r="B76" s="27" t="s">
        <v>346</v>
      </c>
      <c r="C76" s="138">
        <f>SUM(C77:C81)</f>
        <v>280303.8</v>
      </c>
      <c r="D76" s="138">
        <f>SUM(D77:D81)</f>
        <v>0</v>
      </c>
      <c r="E76" s="138">
        <f>SUM(E77:E81)</f>
        <v>202088.42</v>
      </c>
      <c r="F76" s="27" t="str">
        <f>IF(OR(C76&lt;&gt;0,C77&lt;&gt;0,C78&lt;&gt;0,C79&lt;&gt;0,C80&lt;&gt;0,C81&lt;&gt;0,C82&lt;&gt;0,C83&lt;&gt;0,C84&lt;&gt;0,C85&lt;&gt;0,C86&lt;&gt;0,C87&lt;&gt;0,C88&lt;&gt;0),"","SIN INFORMACIÓN QUE REVELAR")</f>
        <v/>
      </c>
    </row>
    <row r="77" spans="1:5">
      <c r="A77" s="137">
        <v>1251</v>
      </c>
      <c r="B77" s="27" t="s">
        <v>347</v>
      </c>
      <c r="C77" s="138">
        <v>272777</v>
      </c>
      <c r="D77" s="138">
        <v>0</v>
      </c>
      <c r="E77" s="138">
        <v>198000</v>
      </c>
    </row>
    <row r="78" spans="1:5">
      <c r="A78" s="137">
        <v>1252</v>
      </c>
      <c r="B78" s="27" t="s">
        <v>348</v>
      </c>
      <c r="C78" s="138">
        <v>0</v>
      </c>
      <c r="D78" s="138">
        <v>0</v>
      </c>
      <c r="E78" s="138">
        <v>0</v>
      </c>
    </row>
    <row r="79" spans="1:5">
      <c r="A79" s="137">
        <v>1253</v>
      </c>
      <c r="B79" s="27" t="s">
        <v>349</v>
      </c>
      <c r="C79" s="138">
        <v>0</v>
      </c>
      <c r="D79" s="138">
        <v>0</v>
      </c>
      <c r="E79" s="138">
        <v>0</v>
      </c>
    </row>
    <row r="80" spans="1:5">
      <c r="A80" s="137">
        <v>1254</v>
      </c>
      <c r="B80" s="27" t="s">
        <v>350</v>
      </c>
      <c r="C80" s="138">
        <v>7526.8</v>
      </c>
      <c r="D80" s="138">
        <v>0</v>
      </c>
      <c r="E80" s="138">
        <v>4088.42</v>
      </c>
    </row>
    <row r="81" spans="1:5">
      <c r="A81" s="137">
        <v>1259</v>
      </c>
      <c r="B81" s="27" t="s">
        <v>351</v>
      </c>
      <c r="C81" s="138">
        <v>0</v>
      </c>
      <c r="D81" s="138">
        <v>0</v>
      </c>
      <c r="E81" s="138">
        <v>0</v>
      </c>
    </row>
    <row r="82" spans="1:5">
      <c r="A82" s="137">
        <v>1270</v>
      </c>
      <c r="B82" s="27" t="s">
        <v>352</v>
      </c>
      <c r="C82" s="138">
        <f>SUM(C83:C88)</f>
        <v>0</v>
      </c>
      <c r="D82" s="139"/>
      <c r="E82" s="139"/>
    </row>
    <row r="83" spans="1:5">
      <c r="A83" s="137">
        <v>1271</v>
      </c>
      <c r="B83" s="27" t="s">
        <v>353</v>
      </c>
      <c r="C83" s="138">
        <v>0</v>
      </c>
      <c r="D83" s="139"/>
      <c r="E83" s="139"/>
    </row>
    <row r="84" spans="1:5">
      <c r="A84" s="137">
        <v>1272</v>
      </c>
      <c r="B84" s="27" t="s">
        <v>354</v>
      </c>
      <c r="C84" s="138">
        <v>0</v>
      </c>
      <c r="D84" s="139"/>
      <c r="E84" s="139"/>
    </row>
    <row r="85" spans="1:5">
      <c r="A85" s="137">
        <v>1273</v>
      </c>
      <c r="B85" s="27" t="s">
        <v>355</v>
      </c>
      <c r="C85" s="138">
        <v>0</v>
      </c>
      <c r="D85" s="139"/>
      <c r="E85" s="139"/>
    </row>
    <row r="86" spans="1:5">
      <c r="A86" s="137">
        <v>1274</v>
      </c>
      <c r="B86" s="27" t="s">
        <v>356</v>
      </c>
      <c r="C86" s="138">
        <v>0</v>
      </c>
      <c r="D86" s="139"/>
      <c r="E86" s="139"/>
    </row>
    <row r="87" spans="1:5">
      <c r="A87" s="137">
        <v>1275</v>
      </c>
      <c r="B87" s="27" t="s">
        <v>357</v>
      </c>
      <c r="C87" s="138">
        <v>0</v>
      </c>
      <c r="D87" s="139"/>
      <c r="E87" s="139"/>
    </row>
    <row r="88" spans="1:5">
      <c r="A88" s="137">
        <v>1279</v>
      </c>
      <c r="B88" s="27" t="s">
        <v>358</v>
      </c>
      <c r="C88" s="138">
        <v>0</v>
      </c>
      <c r="D88" s="139"/>
      <c r="E88" s="139"/>
    </row>
    <row r="90" spans="1:8">
      <c r="A90" s="135" t="s">
        <v>359</v>
      </c>
      <c r="B90" s="135"/>
      <c r="C90" s="135"/>
      <c r="D90" s="135"/>
      <c r="E90" s="135"/>
      <c r="F90" s="135"/>
      <c r="G90" s="135"/>
      <c r="H90" s="135"/>
    </row>
    <row r="91" spans="1:8">
      <c r="A91" s="136" t="s">
        <v>75</v>
      </c>
      <c r="B91" s="136" t="s">
        <v>76</v>
      </c>
      <c r="C91" s="136" t="s">
        <v>77</v>
      </c>
      <c r="D91" s="136" t="s">
        <v>360</v>
      </c>
      <c r="E91" s="136"/>
      <c r="F91" s="136"/>
      <c r="G91" s="136"/>
      <c r="H91" s="136"/>
    </row>
    <row r="92" spans="1:5">
      <c r="A92" s="137">
        <v>1160</v>
      </c>
      <c r="B92" s="27" t="s">
        <v>361</v>
      </c>
      <c r="C92" s="138">
        <f>SUM(C93:C94)</f>
        <v>0</v>
      </c>
      <c r="E92" s="27" t="str">
        <f>IF(OR(C92&lt;&gt;0,C93&lt;&gt;0,C94&lt;&gt;0),"","SIN INFORMACIÓN QUE REVELAR")</f>
        <v>SIN INFORMACIÓN QUE REVELAR</v>
      </c>
    </row>
    <row r="93" spans="1:3">
      <c r="A93" s="137">
        <v>1161</v>
      </c>
      <c r="B93" s="27" t="s">
        <v>362</v>
      </c>
      <c r="C93" s="138">
        <v>0</v>
      </c>
    </row>
    <row r="94" spans="1:3">
      <c r="A94" s="137">
        <v>1162</v>
      </c>
      <c r="B94" s="27" t="s">
        <v>363</v>
      </c>
      <c r="C94" s="138">
        <v>0</v>
      </c>
    </row>
    <row r="95" spans="3:3">
      <c r="C95" s="138"/>
    </row>
    <row r="96" spans="1:8">
      <c r="A96" s="135" t="s">
        <v>364</v>
      </c>
      <c r="B96" s="135"/>
      <c r="C96" s="135"/>
      <c r="D96" s="135"/>
      <c r="E96" s="135"/>
      <c r="F96" s="135"/>
      <c r="G96" s="135"/>
      <c r="H96" s="135"/>
    </row>
    <row r="97" spans="1:8">
      <c r="A97" s="136" t="s">
        <v>75</v>
      </c>
      <c r="B97" s="136" t="s">
        <v>76</v>
      </c>
      <c r="C97" s="136" t="s">
        <v>77</v>
      </c>
      <c r="D97" s="136" t="s">
        <v>284</v>
      </c>
      <c r="E97" s="136"/>
      <c r="F97" s="136"/>
      <c r="G97" s="136"/>
      <c r="H97" s="136"/>
    </row>
    <row r="98" spans="1:5">
      <c r="A98" s="137">
        <v>1190</v>
      </c>
      <c r="B98" s="27" t="s">
        <v>365</v>
      </c>
      <c r="C98" s="138">
        <f>SUM(C99:C102)</f>
        <v>0</v>
      </c>
      <c r="E98" s="27" t="str">
        <f>IF(OR(C98&lt;&gt;0,C99&lt;&gt;0,C100&lt;&gt;0,C101&lt;&gt;0,C102&lt;&gt;0,C103&lt;&gt;0,C104&lt;&gt;0,C105&lt;&gt;0,C106&lt;&gt;0),"","SIN INFORMACIÓN QUE REVELAR")</f>
        <v>SIN INFORMACIÓN QUE REVELAR</v>
      </c>
    </row>
    <row r="99" spans="1:3">
      <c r="A99" s="137">
        <v>1191</v>
      </c>
      <c r="B99" s="27" t="s">
        <v>366</v>
      </c>
      <c r="C99" s="138">
        <v>0</v>
      </c>
    </row>
    <row r="100" spans="1:3">
      <c r="A100" s="137">
        <v>1192</v>
      </c>
      <c r="B100" s="27" t="s">
        <v>367</v>
      </c>
      <c r="C100" s="138">
        <v>0</v>
      </c>
    </row>
    <row r="101" spans="1:3">
      <c r="A101" s="137">
        <v>1193</v>
      </c>
      <c r="B101" s="27" t="s">
        <v>368</v>
      </c>
      <c r="C101" s="138">
        <v>0</v>
      </c>
    </row>
    <row r="102" spans="1:3">
      <c r="A102" s="137">
        <v>1194</v>
      </c>
      <c r="B102" s="27" t="s">
        <v>369</v>
      </c>
      <c r="C102" s="138">
        <v>0</v>
      </c>
    </row>
    <row r="103" spans="1:3">
      <c r="A103" s="137">
        <v>1290</v>
      </c>
      <c r="B103" s="27" t="s">
        <v>370</v>
      </c>
      <c r="C103" s="138">
        <f>SUM(C104:C106)</f>
        <v>0</v>
      </c>
    </row>
    <row r="104" spans="1:3">
      <c r="A104" s="137">
        <v>1291</v>
      </c>
      <c r="B104" s="27" t="s">
        <v>371</v>
      </c>
      <c r="C104" s="138">
        <v>0</v>
      </c>
    </row>
    <row r="105" spans="1:3">
      <c r="A105" s="137">
        <v>1292</v>
      </c>
      <c r="B105" s="27" t="s">
        <v>372</v>
      </c>
      <c r="C105" s="138">
        <v>0</v>
      </c>
    </row>
    <row r="106" spans="1:3">
      <c r="A106" s="137">
        <v>1293</v>
      </c>
      <c r="B106" s="27" t="s">
        <v>373</v>
      </c>
      <c r="C106" s="138">
        <v>0</v>
      </c>
    </row>
    <row r="107" spans="3:3">
      <c r="C107" s="138"/>
    </row>
    <row r="108" spans="1:8">
      <c r="A108" s="135" t="s">
        <v>374</v>
      </c>
      <c r="B108" s="135"/>
      <c r="C108" s="135"/>
      <c r="D108" s="135"/>
      <c r="E108" s="135"/>
      <c r="F108" s="135"/>
      <c r="G108" s="135"/>
      <c r="H108" s="135"/>
    </row>
    <row r="109" spans="1:8">
      <c r="A109" s="136" t="s">
        <v>75</v>
      </c>
      <c r="B109" s="136" t="s">
        <v>76</v>
      </c>
      <c r="C109" s="136" t="s">
        <v>77</v>
      </c>
      <c r="D109" s="136" t="s">
        <v>280</v>
      </c>
      <c r="E109" s="136" t="s">
        <v>281</v>
      </c>
      <c r="F109" s="136" t="s">
        <v>282</v>
      </c>
      <c r="G109" s="136" t="s">
        <v>375</v>
      </c>
      <c r="H109" s="136" t="s">
        <v>376</v>
      </c>
    </row>
    <row r="110" spans="1:8">
      <c r="A110" s="137">
        <v>2110</v>
      </c>
      <c r="B110" s="27" t="s">
        <v>377</v>
      </c>
      <c r="C110" s="138">
        <f>SUM(C111:C119)</f>
        <v>833296.07</v>
      </c>
      <c r="D110" s="138">
        <f>SUM(D111:D119)</f>
        <v>833296.07</v>
      </c>
      <c r="E110" s="138">
        <f>SUM(E111:E119)</f>
        <v>0</v>
      </c>
      <c r="F110" s="138">
        <f>SUM(F111:F119)</f>
        <v>0</v>
      </c>
      <c r="G110" s="138">
        <f>SUM(G111:G119)</f>
        <v>0</v>
      </c>
      <c r="H110" s="27" t="str">
        <f>IF(OR(C110&lt;&gt;0,C111&lt;&gt;0,C112&lt;&gt;0,C113&lt;&gt;0,C114&lt;&gt;0,C115&lt;&gt;0,C116&lt;&gt;0,C117&lt;&gt;0,C118&lt;&gt;0,C119&lt;&gt;0,C120&lt;&gt;0,C121&lt;&gt;0,C122&lt;&gt;0,C123&lt;&gt;0),"","SIN INFORMACIÓN QUE REVELAR")</f>
        <v/>
      </c>
    </row>
    <row r="111" spans="1:7">
      <c r="A111" s="137">
        <v>2111</v>
      </c>
      <c r="B111" s="27" t="s">
        <v>378</v>
      </c>
      <c r="C111" s="138">
        <v>0</v>
      </c>
      <c r="D111" s="138">
        <f>C111</f>
        <v>0</v>
      </c>
      <c r="E111" s="138">
        <v>0</v>
      </c>
      <c r="F111" s="138">
        <v>0</v>
      </c>
      <c r="G111" s="138">
        <v>0</v>
      </c>
    </row>
    <row r="112" spans="1:7">
      <c r="A112" s="137">
        <v>2112</v>
      </c>
      <c r="B112" s="27" t="s">
        <v>379</v>
      </c>
      <c r="C112" s="138">
        <v>172613.37</v>
      </c>
      <c r="D112" s="138">
        <f t="shared" ref="D112:D119" si="1">C112</f>
        <v>172613.37</v>
      </c>
      <c r="E112" s="138">
        <v>0</v>
      </c>
      <c r="F112" s="138">
        <v>0</v>
      </c>
      <c r="G112" s="138">
        <v>0</v>
      </c>
    </row>
    <row r="113" spans="1:7">
      <c r="A113" s="137">
        <v>2113</v>
      </c>
      <c r="B113" s="27" t="s">
        <v>380</v>
      </c>
      <c r="C113" s="138">
        <v>189819.78</v>
      </c>
      <c r="D113" s="138">
        <f t="shared" si="1"/>
        <v>189819.78</v>
      </c>
      <c r="E113" s="138">
        <v>0</v>
      </c>
      <c r="F113" s="138">
        <v>0</v>
      </c>
      <c r="G113" s="138">
        <v>0</v>
      </c>
    </row>
    <row r="114" spans="1:7">
      <c r="A114" s="137">
        <v>2114</v>
      </c>
      <c r="B114" s="27" t="s">
        <v>381</v>
      </c>
      <c r="C114" s="138">
        <v>0</v>
      </c>
      <c r="D114" s="138">
        <f t="shared" si="1"/>
        <v>0</v>
      </c>
      <c r="E114" s="138">
        <v>0</v>
      </c>
      <c r="F114" s="138">
        <v>0</v>
      </c>
      <c r="G114" s="138">
        <v>0</v>
      </c>
    </row>
    <row r="115" spans="1:7">
      <c r="A115" s="137">
        <v>2115</v>
      </c>
      <c r="B115" s="27" t="s">
        <v>382</v>
      </c>
      <c r="C115" s="138">
        <v>0</v>
      </c>
      <c r="D115" s="138">
        <f t="shared" si="1"/>
        <v>0</v>
      </c>
      <c r="E115" s="138">
        <v>0</v>
      </c>
      <c r="F115" s="138">
        <v>0</v>
      </c>
      <c r="G115" s="138">
        <v>0</v>
      </c>
    </row>
    <row r="116" spans="1:7">
      <c r="A116" s="137">
        <v>2116</v>
      </c>
      <c r="B116" s="27" t="s">
        <v>383</v>
      </c>
      <c r="C116" s="138">
        <v>0</v>
      </c>
      <c r="D116" s="138">
        <f t="shared" si="1"/>
        <v>0</v>
      </c>
      <c r="E116" s="138">
        <v>0</v>
      </c>
      <c r="F116" s="138">
        <v>0</v>
      </c>
      <c r="G116" s="138">
        <v>0</v>
      </c>
    </row>
    <row r="117" spans="1:7">
      <c r="A117" s="137">
        <v>2117</v>
      </c>
      <c r="B117" s="27" t="s">
        <v>384</v>
      </c>
      <c r="C117" s="138">
        <v>241120.72</v>
      </c>
      <c r="D117" s="138">
        <f t="shared" si="1"/>
        <v>241120.72</v>
      </c>
      <c r="E117" s="138">
        <v>0</v>
      </c>
      <c r="F117" s="138">
        <v>0</v>
      </c>
      <c r="G117" s="138">
        <v>0</v>
      </c>
    </row>
    <row r="118" spans="1:7">
      <c r="A118" s="137">
        <v>2118</v>
      </c>
      <c r="B118" s="27" t="s">
        <v>385</v>
      </c>
      <c r="C118" s="138">
        <v>0</v>
      </c>
      <c r="D118" s="138">
        <f t="shared" si="1"/>
        <v>0</v>
      </c>
      <c r="E118" s="138">
        <v>0</v>
      </c>
      <c r="F118" s="138">
        <v>0</v>
      </c>
      <c r="G118" s="138">
        <v>0</v>
      </c>
    </row>
    <row r="119" spans="1:7">
      <c r="A119" s="137">
        <v>2119</v>
      </c>
      <c r="B119" s="27" t="s">
        <v>386</v>
      </c>
      <c r="C119" s="138">
        <v>229742.2</v>
      </c>
      <c r="D119" s="138">
        <f t="shared" si="1"/>
        <v>229742.2</v>
      </c>
      <c r="E119" s="138">
        <v>0</v>
      </c>
      <c r="F119" s="138">
        <v>0</v>
      </c>
      <c r="G119" s="138">
        <v>0</v>
      </c>
    </row>
    <row r="120" spans="1:7">
      <c r="A120" s="137">
        <v>2120</v>
      </c>
      <c r="B120" s="27" t="s">
        <v>387</v>
      </c>
      <c r="C120" s="138">
        <f>SUM(C121:C123)</f>
        <v>0</v>
      </c>
      <c r="D120" s="138">
        <f t="shared" ref="D120:G120" si="2">SUM(D121:D123)</f>
        <v>0</v>
      </c>
      <c r="E120" s="138">
        <f t="shared" si="2"/>
        <v>0</v>
      </c>
      <c r="F120" s="138">
        <f t="shared" si="2"/>
        <v>0</v>
      </c>
      <c r="G120" s="138">
        <f t="shared" si="2"/>
        <v>0</v>
      </c>
    </row>
    <row r="121" spans="1:7">
      <c r="A121" s="137">
        <v>2121</v>
      </c>
      <c r="B121" s="27" t="s">
        <v>388</v>
      </c>
      <c r="C121" s="138">
        <v>0</v>
      </c>
      <c r="D121" s="138">
        <f>C121</f>
        <v>0</v>
      </c>
      <c r="E121" s="138">
        <v>0</v>
      </c>
      <c r="F121" s="138">
        <v>0</v>
      </c>
      <c r="G121" s="138">
        <v>0</v>
      </c>
    </row>
    <row r="122" spans="1:7">
      <c r="A122" s="137">
        <v>2122</v>
      </c>
      <c r="B122" s="27" t="s">
        <v>389</v>
      </c>
      <c r="C122" s="138">
        <v>0</v>
      </c>
      <c r="D122" s="138">
        <f t="shared" ref="D122:D123" si="3">C122</f>
        <v>0</v>
      </c>
      <c r="E122" s="138">
        <v>0</v>
      </c>
      <c r="F122" s="138">
        <v>0</v>
      </c>
      <c r="G122" s="138">
        <v>0</v>
      </c>
    </row>
    <row r="123" spans="1:7">
      <c r="A123" s="137">
        <v>2129</v>
      </c>
      <c r="B123" s="27" t="s">
        <v>390</v>
      </c>
      <c r="C123" s="138">
        <v>0</v>
      </c>
      <c r="D123" s="138">
        <f t="shared" si="3"/>
        <v>0</v>
      </c>
      <c r="E123" s="138">
        <v>0</v>
      </c>
      <c r="F123" s="138">
        <v>0</v>
      </c>
      <c r="G123" s="138">
        <v>0</v>
      </c>
    </row>
    <row r="125" spans="1:8">
      <c r="A125" s="135" t="s">
        <v>391</v>
      </c>
      <c r="B125" s="135"/>
      <c r="C125" s="135"/>
      <c r="D125" s="135"/>
      <c r="E125" s="135"/>
      <c r="F125" s="135"/>
      <c r="G125" s="135"/>
      <c r="H125" s="135"/>
    </row>
    <row r="126" spans="1:8">
      <c r="A126" s="136" t="s">
        <v>75</v>
      </c>
      <c r="B126" s="136" t="s">
        <v>76</v>
      </c>
      <c r="C126" s="136" t="s">
        <v>77</v>
      </c>
      <c r="D126" s="136" t="s">
        <v>392</v>
      </c>
      <c r="E126" s="136" t="s">
        <v>284</v>
      </c>
      <c r="F126" s="136"/>
      <c r="G126" s="136"/>
      <c r="H126" s="136"/>
    </row>
    <row r="127" spans="1:5">
      <c r="A127" s="137">
        <v>2160</v>
      </c>
      <c r="B127" s="27" t="s">
        <v>393</v>
      </c>
      <c r="C127" s="138">
        <f>SUM(C128:C133)</f>
        <v>0</v>
      </c>
      <c r="E127" s="27" t="str">
        <f>IF(OR(C127&lt;&gt;0,C128&lt;&gt;0,C129&lt;&gt;0,C130&lt;&gt;0,C131&lt;&gt;0,C132&lt;&gt;0,C133&lt;&gt;0,C134&lt;&gt;0,C135&lt;&gt;0,C136&lt;&gt;0,C137&lt;&gt;0,C138&lt;&gt;0,C139&lt;&gt;0,C140&lt;&gt;0),"","SIN INFORMACIÓN QUE REVELAR")</f>
        <v>SIN INFORMACIÓN QUE REVELAR</v>
      </c>
    </row>
    <row r="128" spans="1:3">
      <c r="A128" s="137">
        <v>2161</v>
      </c>
      <c r="B128" s="27" t="s">
        <v>394</v>
      </c>
      <c r="C128" s="138">
        <v>0</v>
      </c>
    </row>
    <row r="129" spans="1:3">
      <c r="A129" s="137">
        <v>2162</v>
      </c>
      <c r="B129" s="27" t="s">
        <v>395</v>
      </c>
      <c r="C129" s="138">
        <v>0</v>
      </c>
    </row>
    <row r="130" spans="1:3">
      <c r="A130" s="137">
        <v>2163</v>
      </c>
      <c r="B130" s="27" t="s">
        <v>396</v>
      </c>
      <c r="C130" s="138">
        <v>0</v>
      </c>
    </row>
    <row r="131" spans="1:3">
      <c r="A131" s="137">
        <v>2164</v>
      </c>
      <c r="B131" s="27" t="s">
        <v>397</v>
      </c>
      <c r="C131" s="138">
        <v>0</v>
      </c>
    </row>
    <row r="132" spans="1:3">
      <c r="A132" s="137">
        <v>2165</v>
      </c>
      <c r="B132" s="27" t="s">
        <v>398</v>
      </c>
      <c r="C132" s="138">
        <v>0</v>
      </c>
    </row>
    <row r="133" spans="1:3">
      <c r="A133" s="137">
        <v>2166</v>
      </c>
      <c r="B133" s="27" t="s">
        <v>399</v>
      </c>
      <c r="C133" s="138">
        <v>0</v>
      </c>
    </row>
    <row r="134" spans="1:3">
      <c r="A134" s="137">
        <v>2250</v>
      </c>
      <c r="B134" s="27" t="s">
        <v>400</v>
      </c>
      <c r="C134" s="138">
        <f>SUM(C135:C140)</f>
        <v>0</v>
      </c>
    </row>
    <row r="135" spans="1:3">
      <c r="A135" s="137">
        <v>2251</v>
      </c>
      <c r="B135" s="27" t="s">
        <v>401</v>
      </c>
      <c r="C135" s="138">
        <v>0</v>
      </c>
    </row>
    <row r="136" spans="1:3">
      <c r="A136" s="137">
        <v>2252</v>
      </c>
      <c r="B136" s="27" t="s">
        <v>402</v>
      </c>
      <c r="C136" s="138">
        <v>0</v>
      </c>
    </row>
    <row r="137" spans="1:3">
      <c r="A137" s="137">
        <v>2253</v>
      </c>
      <c r="B137" s="27" t="s">
        <v>403</v>
      </c>
      <c r="C137" s="138">
        <v>0</v>
      </c>
    </row>
    <row r="138" spans="1:3">
      <c r="A138" s="137">
        <v>2254</v>
      </c>
      <c r="B138" s="27" t="s">
        <v>404</v>
      </c>
      <c r="C138" s="138">
        <v>0</v>
      </c>
    </row>
    <row r="139" spans="1:3">
      <c r="A139" s="137">
        <v>2255</v>
      </c>
      <c r="B139" s="27" t="s">
        <v>405</v>
      </c>
      <c r="C139" s="138">
        <v>0</v>
      </c>
    </row>
    <row r="140" spans="1:3">
      <c r="A140" s="137">
        <v>2256</v>
      </c>
      <c r="B140" s="27" t="s">
        <v>406</v>
      </c>
      <c r="C140" s="138">
        <v>0</v>
      </c>
    </row>
    <row r="142" spans="1:8">
      <c r="A142" s="135" t="s">
        <v>407</v>
      </c>
      <c r="B142" s="135"/>
      <c r="C142" s="135"/>
      <c r="D142" s="135"/>
      <c r="E142" s="135"/>
      <c r="F142" s="135"/>
      <c r="G142" s="135"/>
      <c r="H142" s="135"/>
    </row>
    <row r="143" spans="1:8">
      <c r="A143" s="140" t="s">
        <v>75</v>
      </c>
      <c r="B143" s="140" t="s">
        <v>76</v>
      </c>
      <c r="C143" s="140" t="s">
        <v>77</v>
      </c>
      <c r="D143" s="140" t="s">
        <v>392</v>
      </c>
      <c r="E143" s="140" t="s">
        <v>284</v>
      </c>
      <c r="F143" s="140"/>
      <c r="G143" s="140"/>
      <c r="H143" s="140"/>
    </row>
    <row r="144" spans="1:5">
      <c r="A144" s="137">
        <v>2150</v>
      </c>
      <c r="B144" s="27" t="s">
        <v>408</v>
      </c>
      <c r="C144" s="138">
        <f>SUM(C145:C147)</f>
        <v>0</v>
      </c>
      <c r="E144" s="27" t="str">
        <f>IF(OR(C144&lt;&gt;0,C145&lt;&gt;0,C146&lt;&gt;0,C147&lt;&gt;0,C148&lt;&gt;0,C149&lt;&gt;0,C150&lt;&gt;0,C151&lt;&gt;0),"","SIN INFORMACIÓN QUE REVELAR")</f>
        <v/>
      </c>
    </row>
    <row r="145" spans="1:3">
      <c r="A145" s="137">
        <v>2151</v>
      </c>
      <c r="B145" s="27" t="s">
        <v>409</v>
      </c>
      <c r="C145" s="138">
        <v>0</v>
      </c>
    </row>
    <row r="146" spans="1:3">
      <c r="A146" s="137">
        <v>2152</v>
      </c>
      <c r="B146" s="27" t="s">
        <v>410</v>
      </c>
      <c r="C146" s="138">
        <v>0</v>
      </c>
    </row>
    <row r="147" spans="1:3">
      <c r="A147" s="137">
        <v>2159</v>
      </c>
      <c r="B147" s="27" t="s">
        <v>411</v>
      </c>
      <c r="C147" s="138">
        <v>0</v>
      </c>
    </row>
    <row r="148" spans="1:3">
      <c r="A148" s="137">
        <v>2240</v>
      </c>
      <c r="B148" s="27" t="s">
        <v>412</v>
      </c>
      <c r="C148" s="138">
        <f>SUM(C149:C151)</f>
        <v>13444676.85</v>
      </c>
    </row>
    <row r="149" spans="1:3">
      <c r="A149" s="137">
        <v>2241</v>
      </c>
      <c r="B149" s="27" t="s">
        <v>413</v>
      </c>
      <c r="C149" s="138">
        <v>13444676.85</v>
      </c>
    </row>
    <row r="150" spans="1:3">
      <c r="A150" s="137">
        <v>2242</v>
      </c>
      <c r="B150" s="27" t="s">
        <v>414</v>
      </c>
      <c r="C150" s="138">
        <v>0</v>
      </c>
    </row>
    <row r="151" spans="1:3">
      <c r="A151" s="137">
        <v>2249</v>
      </c>
      <c r="B151" s="27" t="s">
        <v>415</v>
      </c>
      <c r="C151" s="138">
        <v>0</v>
      </c>
    </row>
    <row r="153" spans="1:5">
      <c r="A153" s="141" t="s">
        <v>416</v>
      </c>
      <c r="B153" s="141"/>
      <c r="C153" s="141"/>
      <c r="D153" s="141"/>
      <c r="E153" s="141"/>
    </row>
    <row r="154" spans="1:5">
      <c r="A154" s="142" t="s">
        <v>75</v>
      </c>
      <c r="B154" s="142" t="s">
        <v>76</v>
      </c>
      <c r="C154" s="142" t="s">
        <v>77</v>
      </c>
      <c r="D154" s="143" t="s">
        <v>392</v>
      </c>
      <c r="E154" s="143" t="s">
        <v>284</v>
      </c>
    </row>
    <row r="155" spans="1:5">
      <c r="A155" s="101">
        <v>2170</v>
      </c>
      <c r="B155" s="102" t="s">
        <v>417</v>
      </c>
      <c r="C155" s="103">
        <f>SUM(C156:C158)</f>
        <v>0</v>
      </c>
      <c r="D155" s="102"/>
      <c r="E155" s="102" t="str">
        <f>IF(OR(C155&lt;&gt;0,C156&lt;&gt;0,C157&lt;&gt;0,C158&lt;&gt;0,C159&lt;&gt;0,C160&lt;&gt;0,C161&lt;&gt;0,C162&lt;&gt;0,C163&lt;&gt;0),"","SIN INFORMACIÓN QUE REVELAR")</f>
        <v>SIN INFORMACIÓN QUE REVELAR</v>
      </c>
    </row>
    <row r="156" spans="1:5">
      <c r="A156" s="101">
        <v>2171</v>
      </c>
      <c r="B156" s="102" t="s">
        <v>418</v>
      </c>
      <c r="C156" s="103">
        <v>0</v>
      </c>
      <c r="D156" s="102"/>
      <c r="E156" s="102"/>
    </row>
    <row r="157" spans="1:5">
      <c r="A157" s="101">
        <v>2172</v>
      </c>
      <c r="B157" s="102" t="s">
        <v>419</v>
      </c>
      <c r="C157" s="103">
        <v>0</v>
      </c>
      <c r="D157" s="102"/>
      <c r="E157" s="102"/>
    </row>
    <row r="158" spans="1:5">
      <c r="A158" s="101">
        <v>2179</v>
      </c>
      <c r="B158" s="102" t="s">
        <v>420</v>
      </c>
      <c r="C158" s="103">
        <v>0</v>
      </c>
      <c r="D158" s="102"/>
      <c r="E158" s="102"/>
    </row>
    <row r="159" spans="1:5">
      <c r="A159" s="101">
        <v>2260</v>
      </c>
      <c r="B159" s="102" t="s">
        <v>421</v>
      </c>
      <c r="C159" s="103">
        <f>SUM(C160:C163)</f>
        <v>0</v>
      </c>
      <c r="D159" s="102"/>
      <c r="E159" s="102"/>
    </row>
    <row r="160" spans="1:4">
      <c r="A160" s="101">
        <v>2261</v>
      </c>
      <c r="B160" s="102" t="s">
        <v>422</v>
      </c>
      <c r="C160" s="103">
        <v>0</v>
      </c>
      <c r="D160" s="102"/>
    </row>
    <row r="161" spans="1:5">
      <c r="A161" s="101">
        <v>2262</v>
      </c>
      <c r="B161" s="102" t="s">
        <v>423</v>
      </c>
      <c r="C161" s="103">
        <v>0</v>
      </c>
      <c r="D161" s="102"/>
      <c r="E161" s="102"/>
    </row>
    <row r="162" spans="1:5">
      <c r="A162" s="101">
        <v>2263</v>
      </c>
      <c r="B162" s="102" t="s">
        <v>424</v>
      </c>
      <c r="C162" s="103">
        <v>0</v>
      </c>
      <c r="D162" s="102"/>
      <c r="E162" s="102"/>
    </row>
    <row r="163" spans="1:5">
      <c r="A163" s="101">
        <v>2269</v>
      </c>
      <c r="B163" s="102" t="s">
        <v>425</v>
      </c>
      <c r="C163" s="103">
        <v>0</v>
      </c>
      <c r="D163" s="102"/>
      <c r="E163" s="102"/>
    </row>
    <row r="164" spans="1:5">
      <c r="A164" s="102"/>
      <c r="B164" s="102"/>
      <c r="C164" s="102"/>
      <c r="D164" s="102"/>
      <c r="E164" s="102"/>
    </row>
    <row r="165" spans="1:5">
      <c r="A165" s="141" t="s">
        <v>426</v>
      </c>
      <c r="B165" s="141"/>
      <c r="C165" s="141"/>
      <c r="D165" s="141"/>
      <c r="E165" s="141"/>
    </row>
    <row r="166" spans="1:5">
      <c r="A166" s="142" t="s">
        <v>75</v>
      </c>
      <c r="B166" s="142" t="s">
        <v>76</v>
      </c>
      <c r="C166" s="142" t="s">
        <v>77</v>
      </c>
      <c r="D166" s="143" t="s">
        <v>392</v>
      </c>
      <c r="E166" s="143" t="s">
        <v>284</v>
      </c>
    </row>
    <row r="167" spans="1:5">
      <c r="A167" s="101">
        <v>2190</v>
      </c>
      <c r="B167" s="102" t="s">
        <v>427</v>
      </c>
      <c r="C167" s="103">
        <f>SUM(C168:C170)</f>
        <v>0</v>
      </c>
      <c r="D167" s="102"/>
      <c r="E167" s="102" t="str">
        <f>IF(OR(C167&lt;&gt;0,C168&lt;&gt;0,C169&lt;&gt;0,C170&lt;&gt;0),"","SIN INFORMACIÓN QUE REVELAR")</f>
        <v>SIN INFORMACIÓN QUE REVELAR</v>
      </c>
    </row>
    <row r="168" spans="1:5">
      <c r="A168" s="101">
        <v>2191</v>
      </c>
      <c r="B168" s="102" t="s">
        <v>428</v>
      </c>
      <c r="C168" s="103">
        <v>0</v>
      </c>
      <c r="D168" s="102"/>
      <c r="E168" s="102"/>
    </row>
    <row r="169" spans="1:4">
      <c r="A169" s="101">
        <v>2192</v>
      </c>
      <c r="B169" s="102" t="s">
        <v>429</v>
      </c>
      <c r="C169" s="103">
        <v>0</v>
      </c>
      <c r="D169" s="102"/>
    </row>
    <row r="170" spans="1:5">
      <c r="A170" s="101">
        <v>2199</v>
      </c>
      <c r="B170" s="102" t="s">
        <v>430</v>
      </c>
      <c r="C170" s="103">
        <v>0</v>
      </c>
      <c r="D170" s="102"/>
      <c r="E170" s="102"/>
    </row>
    <row r="171" spans="1:5">
      <c r="A171" s="102"/>
      <c r="B171" s="102"/>
      <c r="C171" s="103"/>
      <c r="D171" s="102"/>
      <c r="E171" s="102"/>
    </row>
    <row r="172" spans="1:5">
      <c r="A172" s="102"/>
      <c r="B172" s="102"/>
      <c r="C172" s="102"/>
      <c r="D172" s="102"/>
      <c r="E172" s="102"/>
    </row>
    <row r="173" spans="1:5">
      <c r="A173" s="102"/>
      <c r="B173" s="102" t="s">
        <v>68</v>
      </c>
      <c r="C173" s="102"/>
      <c r="D173" s="102"/>
      <c r="E173" s="102"/>
    </row>
  </sheetData>
  <sheetProtection formatCells="0" formatColumns="0" formatRows="0" insertRows="0" insertColumns="0" insertHyperlinks="0" deleteColumns="0" deleteRows="0" sort="0" autoFilter="0" pivotTables="0"/>
  <mergeCells count="4">
    <mergeCell ref="A1:F1"/>
    <mergeCell ref="A2:F2"/>
    <mergeCell ref="A3:F3"/>
    <mergeCell ref="A4:F4"/>
  </mergeCells>
  <pageMargins left="0.7" right="0.7" top="0.75" bottom="0.75" header="0.3" footer="0.3"/>
  <pageSetup paperSize="1" scale="32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0"/>
  <sheetViews>
    <sheetView view="pageBreakPreview" zoomScaleNormal="100" workbookViewId="0">
      <selection activeCell="A1" sqref="A1:E41"/>
    </sheetView>
  </sheetViews>
  <sheetFormatPr defaultColWidth="9.08571428571429" defaultRowHeight="11.25" outlineLevelCol="4"/>
  <cols>
    <col min="1" max="1" width="10" style="2" customWidth="1"/>
    <col min="2" max="2" width="48.0857142857143" style="2" customWidth="1"/>
    <col min="3" max="3" width="22.9047619047619" style="2" customWidth="1"/>
    <col min="4" max="4" width="16.6285714285714" style="2" customWidth="1"/>
    <col min="5" max="5" width="24.1809523809524" style="2" customWidth="1"/>
    <col min="6" max="16384" width="9.08571428571429" style="2"/>
  </cols>
  <sheetData>
    <row r="1" ht="18.9" customHeight="1" spans="1:5">
      <c r="A1" s="3" t="s">
        <v>0</v>
      </c>
      <c r="B1" s="3"/>
      <c r="C1" s="3"/>
      <c r="D1" s="5" t="s">
        <v>69</v>
      </c>
      <c r="E1" s="6">
        <v>2025</v>
      </c>
    </row>
    <row r="2" ht="18.9" customHeight="1" spans="1:5">
      <c r="A2" s="3" t="s">
        <v>431</v>
      </c>
      <c r="B2" s="3"/>
      <c r="C2" s="3"/>
      <c r="D2" s="5" t="s">
        <v>71</v>
      </c>
      <c r="E2" s="6" t="s">
        <v>4</v>
      </c>
    </row>
    <row r="3" ht="18.9" customHeight="1" spans="1:5">
      <c r="A3" s="3" t="s">
        <v>5</v>
      </c>
      <c r="B3" s="3"/>
      <c r="C3" s="3"/>
      <c r="D3" s="5" t="s">
        <v>72</v>
      </c>
      <c r="E3" s="6">
        <v>2</v>
      </c>
    </row>
    <row r="4" ht="18.9" customHeight="1" spans="1:5">
      <c r="A4" s="3" t="s">
        <v>7</v>
      </c>
      <c r="B4" s="3"/>
      <c r="C4" s="3"/>
      <c r="D4" s="5"/>
      <c r="E4" s="6"/>
    </row>
    <row r="5" spans="1:5">
      <c r="A5" s="10" t="s">
        <v>73</v>
      </c>
      <c r="B5" s="11"/>
      <c r="C5" s="11"/>
      <c r="D5" s="11"/>
      <c r="E5" s="11"/>
    </row>
    <row r="7" spans="1:5">
      <c r="A7" s="11" t="s">
        <v>432</v>
      </c>
      <c r="B7" s="11"/>
      <c r="C7" s="11"/>
      <c r="D7" s="11"/>
      <c r="E7" s="11"/>
    </row>
    <row r="8" spans="1:5">
      <c r="A8" s="12" t="s">
        <v>75</v>
      </c>
      <c r="B8" s="12" t="s">
        <v>76</v>
      </c>
      <c r="C8" s="12" t="s">
        <v>77</v>
      </c>
      <c r="D8" s="12" t="s">
        <v>271</v>
      </c>
      <c r="E8" s="12" t="s">
        <v>392</v>
      </c>
    </row>
    <row r="9" spans="1:5">
      <c r="A9" s="96">
        <v>3110</v>
      </c>
      <c r="B9" s="2" t="s">
        <v>129</v>
      </c>
      <c r="C9" s="14">
        <v>0</v>
      </c>
      <c r="E9" s="2" t="str">
        <f>IF(OR(C9&lt;&gt;0,C10&lt;&gt;0,C11&lt;&gt;0),"","SIN INFORMACIÓN QUE REVELAR")</f>
        <v>SIN INFORMACIÓN QUE REVELAR</v>
      </c>
    </row>
    <row r="10" spans="1:5">
      <c r="A10" s="96">
        <v>3120</v>
      </c>
      <c r="B10" s="2" t="s">
        <v>433</v>
      </c>
      <c r="C10" s="14">
        <v>0</v>
      </c>
      <c r="E10" s="27"/>
    </row>
    <row r="11" spans="1:3">
      <c r="A11" s="96">
        <v>3130</v>
      </c>
      <c r="B11" s="2" t="s">
        <v>434</v>
      </c>
      <c r="C11" s="14">
        <v>0</v>
      </c>
    </row>
    <row r="13" spans="1:5">
      <c r="A13" s="11" t="s">
        <v>435</v>
      </c>
      <c r="B13" s="11"/>
      <c r="C13" s="11"/>
      <c r="D13" s="11"/>
      <c r="E13" s="11"/>
    </row>
    <row r="14" spans="1:5">
      <c r="A14" s="12" t="s">
        <v>75</v>
      </c>
      <c r="B14" s="12" t="s">
        <v>76</v>
      </c>
      <c r="C14" s="12" t="s">
        <v>77</v>
      </c>
      <c r="D14" s="12" t="s">
        <v>436</v>
      </c>
      <c r="E14" s="12"/>
    </row>
    <row r="15" spans="1:5">
      <c r="A15" s="96">
        <v>3210</v>
      </c>
      <c r="B15" s="2" t="s">
        <v>437</v>
      </c>
      <c r="C15" s="14">
        <v>-1057095.07</v>
      </c>
      <c r="E15" s="2" t="str">
        <f>IF(OR(C15&lt;&gt;0,C16&lt;&gt;0,C17&lt;&gt;0,C18&lt;&gt;0,C19&lt;&gt;0,C20&lt;&gt;0,C21&lt;&gt;0,C22&lt;&gt;0,C23&lt;&gt;0,C24&lt;&gt;0,C25&lt;&gt;0,C26&lt;&gt;0,C27&lt;&gt;0,C28&lt;&gt;0,C29&lt;&gt;0),"","SIN INFORMACIÓN QUE REVELAR")</f>
        <v/>
      </c>
    </row>
    <row r="16" spans="1:3">
      <c r="A16" s="96">
        <v>3220</v>
      </c>
      <c r="B16" s="2" t="s">
        <v>438</v>
      </c>
      <c r="C16" s="14">
        <v>105253859.11</v>
      </c>
    </row>
    <row r="17" spans="1:3">
      <c r="A17" s="96">
        <v>3230</v>
      </c>
      <c r="B17" s="2" t="s">
        <v>439</v>
      </c>
      <c r="C17" s="14">
        <f>SUM(C18:C21)</f>
        <v>0</v>
      </c>
    </row>
    <row r="18" spans="1:3">
      <c r="A18" s="96">
        <v>3231</v>
      </c>
      <c r="B18" s="2" t="s">
        <v>440</v>
      </c>
      <c r="C18" s="14">
        <v>0</v>
      </c>
    </row>
    <row r="19" spans="1:5">
      <c r="A19" s="96">
        <v>3232</v>
      </c>
      <c r="B19" s="2" t="s">
        <v>441</v>
      </c>
      <c r="C19" s="14">
        <v>0</v>
      </c>
      <c r="E19" s="27"/>
    </row>
    <row r="20" spans="1:3">
      <c r="A20" s="96">
        <v>3233</v>
      </c>
      <c r="B20" s="2" t="s">
        <v>442</v>
      </c>
      <c r="C20" s="14">
        <v>0</v>
      </c>
    </row>
    <row r="21" spans="1:3">
      <c r="A21" s="96">
        <v>3239</v>
      </c>
      <c r="B21" s="2" t="s">
        <v>443</v>
      </c>
      <c r="C21" s="14">
        <v>0</v>
      </c>
    </row>
    <row r="22" spans="1:3">
      <c r="A22" s="96">
        <v>3240</v>
      </c>
      <c r="B22" s="2" t="s">
        <v>444</v>
      </c>
      <c r="C22" s="14">
        <f>SUM(C23:C25)</f>
        <v>0</v>
      </c>
    </row>
    <row r="23" spans="1:3">
      <c r="A23" s="96">
        <v>3241</v>
      </c>
      <c r="B23" s="2" t="s">
        <v>445</v>
      </c>
      <c r="C23" s="14">
        <v>0</v>
      </c>
    </row>
    <row r="24" spans="1:3">
      <c r="A24" s="96">
        <v>3242</v>
      </c>
      <c r="B24" s="2" t="s">
        <v>446</v>
      </c>
      <c r="C24" s="14">
        <v>0</v>
      </c>
    </row>
    <row r="25" spans="1:3">
      <c r="A25" s="96">
        <v>3243</v>
      </c>
      <c r="B25" s="2" t="s">
        <v>447</v>
      </c>
      <c r="C25" s="14">
        <v>0</v>
      </c>
    </row>
    <row r="26" spans="1:3">
      <c r="A26" s="96">
        <v>3250</v>
      </c>
      <c r="B26" s="2" t="s">
        <v>448</v>
      </c>
      <c r="C26" s="14">
        <f>SUM(C27:C29)</f>
        <v>0</v>
      </c>
    </row>
    <row r="27" spans="1:3">
      <c r="A27" s="96">
        <v>3251</v>
      </c>
      <c r="B27" s="2" t="s">
        <v>449</v>
      </c>
      <c r="C27" s="14">
        <v>0</v>
      </c>
    </row>
    <row r="28" spans="1:3">
      <c r="A28" s="96">
        <v>3252</v>
      </c>
      <c r="B28" s="2" t="s">
        <v>450</v>
      </c>
      <c r="C28" s="14">
        <v>0</v>
      </c>
    </row>
    <row r="29" spans="1:3">
      <c r="A29" s="96">
        <v>3253</v>
      </c>
      <c r="B29" s="2" t="s">
        <v>451</v>
      </c>
      <c r="C29" s="14">
        <v>0</v>
      </c>
    </row>
    <row r="30" spans="2:2">
      <c r="B30" s="2" t="s">
        <v>68</v>
      </c>
    </row>
  </sheetData>
  <sheetProtection formatCells="0" formatColumns="0" formatRows="0" insertRows="0" insertColumns="0" insertHyperlinks="0" deleteColumns="0" deleteRows="0" sort="0" autoFilter="0" pivotTables="0"/>
  <mergeCells count="4">
    <mergeCell ref="A1:C1"/>
    <mergeCell ref="A2:C2"/>
    <mergeCell ref="A3:C3"/>
    <mergeCell ref="A4:C4"/>
  </mergeCells>
  <pageMargins left="0.7" right="0.7" top="0.75" bottom="0.75" header="0.3" footer="0.3"/>
  <pageSetup paperSize="1" scale="6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47"/>
  <sheetViews>
    <sheetView view="pageBreakPreview" zoomScaleNormal="100" topLeftCell="A108" workbookViewId="0">
      <selection activeCell="E49" sqref="E49"/>
    </sheetView>
  </sheetViews>
  <sheetFormatPr defaultColWidth="9.08571428571429" defaultRowHeight="11.25" outlineLevelCol="4"/>
  <cols>
    <col min="1" max="1" width="10" style="2" customWidth="1"/>
    <col min="2" max="2" width="63.4571428571429" style="2" customWidth="1"/>
    <col min="3" max="3" width="15.3619047619048" style="2" customWidth="1"/>
    <col min="4" max="4" width="16.4571428571429" style="2" customWidth="1"/>
    <col min="5" max="5" width="24.1809523809524" style="2" customWidth="1"/>
    <col min="6" max="16384" width="9.08571428571429" style="2"/>
  </cols>
  <sheetData>
    <row r="1" s="92" customFormat="1" ht="18.9" customHeight="1" spans="1:5">
      <c r="A1" s="3" t="s">
        <v>0</v>
      </c>
      <c r="B1" s="3"/>
      <c r="C1" s="3"/>
      <c r="D1" s="5" t="s">
        <v>69</v>
      </c>
      <c r="E1" s="6">
        <v>2025</v>
      </c>
    </row>
    <row r="2" s="92" customFormat="1" ht="18.9" customHeight="1" spans="1:5">
      <c r="A2" s="3" t="s">
        <v>452</v>
      </c>
      <c r="B2" s="3"/>
      <c r="C2" s="3"/>
      <c r="D2" s="5" t="s">
        <v>71</v>
      </c>
      <c r="E2" s="6" t="s">
        <v>4</v>
      </c>
    </row>
    <row r="3" s="92" customFormat="1" ht="18.9" customHeight="1" spans="1:5">
      <c r="A3" s="3" t="s">
        <v>5</v>
      </c>
      <c r="B3" s="3"/>
      <c r="C3" s="3"/>
      <c r="D3" s="5" t="s">
        <v>72</v>
      </c>
      <c r="E3" s="6">
        <v>2</v>
      </c>
    </row>
    <row r="4" s="92" customFormat="1" ht="18.9" customHeight="1" spans="1:5">
      <c r="A4" s="3" t="s">
        <v>7</v>
      </c>
      <c r="B4" s="3"/>
      <c r="C4" s="3"/>
      <c r="D4" s="5"/>
      <c r="E4" s="6"/>
    </row>
    <row r="5" spans="1:5">
      <c r="A5" s="10" t="s">
        <v>73</v>
      </c>
      <c r="B5" s="11"/>
      <c r="C5" s="11"/>
      <c r="D5" s="11"/>
      <c r="E5" s="11"/>
    </row>
    <row r="7" spans="1:5">
      <c r="A7" s="11" t="s">
        <v>453</v>
      </c>
      <c r="B7" s="11"/>
      <c r="C7" s="11"/>
      <c r="D7" s="11"/>
      <c r="E7" s="93"/>
    </row>
    <row r="8" spans="1:5">
      <c r="A8" s="12" t="s">
        <v>75</v>
      </c>
      <c r="B8" s="12" t="s">
        <v>76</v>
      </c>
      <c r="C8" s="94">
        <v>2025</v>
      </c>
      <c r="D8" s="94">
        <v>2024</v>
      </c>
      <c r="E8" s="95"/>
    </row>
    <row r="9" spans="1:5">
      <c r="A9" s="96">
        <v>1111</v>
      </c>
      <c r="B9" s="2" t="s">
        <v>454</v>
      </c>
      <c r="C9" s="14">
        <v>368345.29</v>
      </c>
      <c r="D9" s="14">
        <v>368345.29</v>
      </c>
      <c r="E9" s="2" t="str">
        <f>IF(OR(C9&lt;&gt;0,C10&lt;&gt;0,C11&lt;&gt;0,C12&lt;&gt;0,C13&lt;&gt;0,C14&lt;&gt;0,C15&lt;&gt;0,C16&lt;&gt;0),"","SIN INFORMACIÓN QUE REVELAR")</f>
        <v/>
      </c>
    </row>
    <row r="10" spans="1:4">
      <c r="A10" s="96">
        <v>1112</v>
      </c>
      <c r="B10" s="2" t="s">
        <v>455</v>
      </c>
      <c r="C10" s="14">
        <v>-1153582.88</v>
      </c>
      <c r="D10" s="14">
        <v>-1751181.87</v>
      </c>
    </row>
    <row r="11" spans="1:4">
      <c r="A11" s="96">
        <v>1113</v>
      </c>
      <c r="B11" s="2" t="s">
        <v>456</v>
      </c>
      <c r="C11" s="14">
        <v>0</v>
      </c>
      <c r="D11" s="14">
        <v>0</v>
      </c>
    </row>
    <row r="12" spans="1:4">
      <c r="A12" s="96">
        <v>1114</v>
      </c>
      <c r="B12" s="2" t="s">
        <v>272</v>
      </c>
      <c r="C12" s="14">
        <v>827851.88</v>
      </c>
      <c r="D12" s="14">
        <v>2827851.88</v>
      </c>
    </row>
    <row r="13" spans="1:4">
      <c r="A13" s="96">
        <v>1115</v>
      </c>
      <c r="B13" s="2" t="s">
        <v>273</v>
      </c>
      <c r="C13" s="14">
        <v>0</v>
      </c>
      <c r="D13" s="14">
        <v>0</v>
      </c>
    </row>
    <row r="14" spans="1:4">
      <c r="A14" s="96">
        <v>1116</v>
      </c>
      <c r="B14" s="2" t="s">
        <v>457</v>
      </c>
      <c r="C14" s="14">
        <v>0</v>
      </c>
      <c r="D14" s="14">
        <v>0</v>
      </c>
    </row>
    <row r="15" spans="1:4">
      <c r="A15" s="96">
        <v>1119</v>
      </c>
      <c r="B15" s="2" t="s">
        <v>458</v>
      </c>
      <c r="C15" s="14">
        <v>0</v>
      </c>
      <c r="D15" s="14">
        <v>0</v>
      </c>
    </row>
    <row r="16" spans="1:4">
      <c r="A16" s="13">
        <v>1110</v>
      </c>
      <c r="B16" s="1" t="s">
        <v>459</v>
      </c>
      <c r="C16" s="97">
        <f>SUM(C9:C15)</f>
        <v>42614.2900000002</v>
      </c>
      <c r="D16" s="97">
        <f>SUM(D9:D15)</f>
        <v>1445015.3</v>
      </c>
    </row>
    <row r="19" spans="1:4">
      <c r="A19" s="11" t="s">
        <v>460</v>
      </c>
      <c r="B19" s="11"/>
      <c r="C19" s="11"/>
      <c r="D19" s="11"/>
    </row>
    <row r="20" spans="1:4">
      <c r="A20" s="12" t="s">
        <v>75</v>
      </c>
      <c r="B20" s="12" t="s">
        <v>76</v>
      </c>
      <c r="C20" s="94">
        <v>2025</v>
      </c>
      <c r="D20" s="94">
        <v>2024</v>
      </c>
    </row>
    <row r="21" spans="1:5">
      <c r="A21" s="13">
        <v>1230</v>
      </c>
      <c r="B21" s="1" t="s">
        <v>324</v>
      </c>
      <c r="C21" s="97">
        <f>SUM(C22:C28)</f>
        <v>0</v>
      </c>
      <c r="D21" s="97">
        <f>SUM(D22:D28)</f>
        <v>0</v>
      </c>
      <c r="E21" s="2" t="str">
        <f>IF(OR(C21&lt;&gt;0,C22&lt;&gt;0,C23&lt;&gt;0,C24&lt;&gt;0,C25&lt;&gt;0,C26&lt;&gt;0,C27&lt;&gt;0,C28&lt;&gt;0,C29&lt;&gt;0,C30&lt;&gt;0,C31&lt;&gt;0,C32&lt;&gt;0,C33&lt;&gt;0,C34&lt;&gt;0,C35&lt;&gt;0,C36&lt;&gt;0,C37&lt;&gt;0,C38&lt;&gt;0,C39&lt;&gt;0,C40&lt;&gt;0,C41&lt;&gt;0,C42&lt;&gt;0,C43&lt;&gt;0,C44&lt;&gt;0),"","SIN INFORMACIÓN QUE REVELAR")</f>
        <v>SIN INFORMACIÓN QUE REVELAR</v>
      </c>
    </row>
    <row r="22" spans="1:4">
      <c r="A22" s="96">
        <v>1231</v>
      </c>
      <c r="B22" s="2" t="s">
        <v>325</v>
      </c>
      <c r="C22" s="14">
        <v>0</v>
      </c>
      <c r="D22" s="14">
        <v>0</v>
      </c>
    </row>
    <row r="23" spans="1:4">
      <c r="A23" s="96">
        <v>1232</v>
      </c>
      <c r="B23" s="2" t="s">
        <v>326</v>
      </c>
      <c r="C23" s="14">
        <v>0</v>
      </c>
      <c r="D23" s="14">
        <v>0</v>
      </c>
    </row>
    <row r="24" spans="1:4">
      <c r="A24" s="96">
        <v>1233</v>
      </c>
      <c r="B24" s="2" t="s">
        <v>327</v>
      </c>
      <c r="C24" s="14">
        <v>0</v>
      </c>
      <c r="D24" s="14">
        <v>0</v>
      </c>
    </row>
    <row r="25" spans="1:4">
      <c r="A25" s="96">
        <v>1234</v>
      </c>
      <c r="B25" s="2" t="s">
        <v>328</v>
      </c>
      <c r="C25" s="14">
        <v>0</v>
      </c>
      <c r="D25" s="14">
        <v>0</v>
      </c>
    </row>
    <row r="26" spans="1:4">
      <c r="A26" s="96">
        <v>1235</v>
      </c>
      <c r="B26" s="2" t="s">
        <v>329</v>
      </c>
      <c r="C26" s="14">
        <v>0</v>
      </c>
      <c r="D26" s="14">
        <v>0</v>
      </c>
    </row>
    <row r="27" spans="1:4">
      <c r="A27" s="96">
        <v>1236</v>
      </c>
      <c r="B27" s="2" t="s">
        <v>330</v>
      </c>
      <c r="C27" s="14">
        <v>0</v>
      </c>
      <c r="D27" s="14">
        <v>0</v>
      </c>
    </row>
    <row r="28" spans="1:4">
      <c r="A28" s="96">
        <v>1239</v>
      </c>
      <c r="B28" s="2" t="s">
        <v>331</v>
      </c>
      <c r="C28" s="14">
        <v>0</v>
      </c>
      <c r="D28" s="14">
        <v>0</v>
      </c>
    </row>
    <row r="29" spans="1:4">
      <c r="A29" s="13">
        <v>1240</v>
      </c>
      <c r="B29" s="1" t="s">
        <v>332</v>
      </c>
      <c r="C29" s="97">
        <f>SUM(C30:C37)</f>
        <v>0</v>
      </c>
      <c r="D29" s="97">
        <f>SUM(D30:D37)</f>
        <v>8190</v>
      </c>
    </row>
    <row r="30" spans="1:4">
      <c r="A30" s="96">
        <v>1241</v>
      </c>
      <c r="B30" s="2" t="s">
        <v>333</v>
      </c>
      <c r="C30" s="14">
        <v>0</v>
      </c>
      <c r="D30" s="14">
        <v>8190</v>
      </c>
    </row>
    <row r="31" spans="1:4">
      <c r="A31" s="96">
        <v>1242</v>
      </c>
      <c r="B31" s="2" t="s">
        <v>334</v>
      </c>
      <c r="C31" s="14">
        <v>0</v>
      </c>
      <c r="D31" s="14">
        <v>0</v>
      </c>
    </row>
    <row r="32" spans="1:4">
      <c r="A32" s="96">
        <v>1243</v>
      </c>
      <c r="B32" s="2" t="s">
        <v>335</v>
      </c>
      <c r="C32" s="14">
        <v>0</v>
      </c>
      <c r="D32" s="14">
        <v>0</v>
      </c>
    </row>
    <row r="33" spans="1:4">
      <c r="A33" s="96">
        <v>1244</v>
      </c>
      <c r="B33" s="2" t="s">
        <v>336</v>
      </c>
      <c r="C33" s="14">
        <v>0</v>
      </c>
      <c r="D33" s="14">
        <v>0</v>
      </c>
    </row>
    <row r="34" spans="1:4">
      <c r="A34" s="96">
        <v>1245</v>
      </c>
      <c r="B34" s="2" t="s">
        <v>337</v>
      </c>
      <c r="C34" s="14">
        <v>0</v>
      </c>
      <c r="D34" s="14">
        <v>0</v>
      </c>
    </row>
    <row r="35" spans="1:4">
      <c r="A35" s="96">
        <v>1246</v>
      </c>
      <c r="B35" s="2" t="s">
        <v>338</v>
      </c>
      <c r="C35" s="14">
        <v>0</v>
      </c>
      <c r="D35" s="14">
        <v>0</v>
      </c>
    </row>
    <row r="36" spans="1:4">
      <c r="A36" s="96">
        <v>1247</v>
      </c>
      <c r="B36" s="2" t="s">
        <v>339</v>
      </c>
      <c r="C36" s="14">
        <v>0</v>
      </c>
      <c r="D36" s="14">
        <v>0</v>
      </c>
    </row>
    <row r="37" spans="1:4">
      <c r="A37" s="96">
        <v>1248</v>
      </c>
      <c r="B37" s="2" t="s">
        <v>340</v>
      </c>
      <c r="C37" s="14">
        <v>0</v>
      </c>
      <c r="D37" s="14">
        <v>0</v>
      </c>
    </row>
    <row r="38" spans="1:4">
      <c r="A38" s="98">
        <v>1250</v>
      </c>
      <c r="B38" s="99" t="s">
        <v>346</v>
      </c>
      <c r="C38" s="100">
        <f>SUM(C39:C43)</f>
        <v>0</v>
      </c>
      <c r="D38" s="100">
        <f>SUM(D39:D43)</f>
        <v>0</v>
      </c>
    </row>
    <row r="39" spans="1:4">
      <c r="A39" s="101">
        <v>1251</v>
      </c>
      <c r="B39" s="102" t="s">
        <v>347</v>
      </c>
      <c r="C39" s="103">
        <v>0</v>
      </c>
      <c r="D39" s="103">
        <v>0</v>
      </c>
    </row>
    <row r="40" spans="1:4">
      <c r="A40" s="101">
        <v>1252</v>
      </c>
      <c r="B40" s="102" t="s">
        <v>348</v>
      </c>
      <c r="C40" s="103">
        <v>0</v>
      </c>
      <c r="D40" s="103">
        <v>0</v>
      </c>
    </row>
    <row r="41" spans="1:4">
      <c r="A41" s="101">
        <v>1253</v>
      </c>
      <c r="B41" s="102" t="s">
        <v>349</v>
      </c>
      <c r="C41" s="103">
        <v>0</v>
      </c>
      <c r="D41" s="103">
        <v>0</v>
      </c>
    </row>
    <row r="42" spans="1:4">
      <c r="A42" s="101">
        <v>1254</v>
      </c>
      <c r="B42" s="102" t="s">
        <v>350</v>
      </c>
      <c r="C42" s="103">
        <v>0</v>
      </c>
      <c r="D42" s="103">
        <v>0</v>
      </c>
    </row>
    <row r="43" spans="1:4">
      <c r="A43" s="101">
        <v>1259</v>
      </c>
      <c r="B43" s="102" t="s">
        <v>351</v>
      </c>
      <c r="C43" s="103">
        <v>0</v>
      </c>
      <c r="D43" s="103">
        <v>0</v>
      </c>
    </row>
    <row r="44" spans="2:4">
      <c r="B44" s="104" t="s">
        <v>461</v>
      </c>
      <c r="C44" s="97">
        <f>C21+C29+C38</f>
        <v>0</v>
      </c>
      <c r="D44" s="97">
        <f>D21+D29+D38</f>
        <v>8190</v>
      </c>
    </row>
    <row r="45" spans="5:5">
      <c r="E45" s="105"/>
    </row>
    <row r="46" spans="1:5">
      <c r="A46" s="11" t="s">
        <v>462</v>
      </c>
      <c r="B46" s="11"/>
      <c r="C46" s="11"/>
      <c r="D46" s="11"/>
      <c r="E46" s="93"/>
    </row>
    <row r="47" spans="1:5">
      <c r="A47" s="12" t="s">
        <v>75</v>
      </c>
      <c r="B47" s="12" t="s">
        <v>76</v>
      </c>
      <c r="C47" s="94">
        <v>2025</v>
      </c>
      <c r="D47" s="94">
        <v>2024</v>
      </c>
      <c r="E47" s="95"/>
    </row>
    <row r="48" spans="1:5">
      <c r="A48" s="13">
        <v>3210</v>
      </c>
      <c r="B48" s="1" t="s">
        <v>463</v>
      </c>
      <c r="C48" s="97">
        <v>-1057095.07</v>
      </c>
      <c r="D48" s="97">
        <v>-4265580.36</v>
      </c>
      <c r="E48" s="105" t="str">
        <f>IF(OR(C48&lt;&gt;0,C49&lt;&gt;0,C50&lt;&gt;0,C51&lt;&gt;0,C52&lt;&gt;0,C53&lt;&gt;0,C54&lt;&gt;0,C55&lt;&gt;0,C56&lt;&gt;0,C57&lt;&gt;0,C58&lt;&gt;0,C59&lt;&gt;0,C60&lt;&gt;0,C61&lt;&gt;0,C62&lt;&gt;0,C63&lt;&gt;0,C64&lt;&gt;0,C65&lt;&gt;0,C66&lt;&gt;0,C67&lt;&gt;0,C68&lt;&gt;0,C69&lt;&gt;0,C70&lt;&gt;0,C71&lt;&gt;0,C72&lt;&gt;0,C73&lt;&gt;0,C74&lt;&gt;0,C75&lt;&gt;0,C76&lt;&gt;0,C77&lt;&gt;0,C78&lt;&gt;0,C79&lt;&gt;0,C80&lt;&gt;0,C81&lt;&gt;0,C82&lt;&gt;0,C83&lt;&gt;0,C84&lt;&gt;0,C85&lt;&gt;0,C86&lt;&gt;0,C87&lt;&gt;0,C88&lt;&gt;0,C89&lt;&gt;0,C90&lt;&gt;0,C91&lt;&gt;0,C92&lt;&gt;0,C93&lt;&gt;0,C94&lt;&gt;0,C95&lt;&gt;0,C96&lt;&gt;0,C97&lt;&gt;0,C98&lt;&gt;0,C99&lt;&gt;0,C100&lt;&gt;0,C101&lt;&gt;0,C102&lt;&gt;0,C103&lt;&gt;0,C104&lt;&gt;0,C105&lt;&gt;0,C106&lt;&gt;0,C107&lt;&gt;0,C108&lt;&gt;0,C109&lt;&gt;0,C110&lt;&gt;0,C111&lt;&gt;0,C112&lt;&gt;0,C113&lt;&gt;0,C114&lt;&gt;0,C115&lt;&gt;0,C116&lt;&gt;0,C117&lt;&gt;0,C118&lt;&gt;0,C119&lt;&gt;0,C120&lt;&gt;0,C121&lt;&gt;0,C122&lt;&gt;0,C123&lt;&gt;0,C124&lt;&gt;0,C125&lt;&gt;0,C126&lt;&gt;0,C127&lt;&gt;0,C128&lt;&gt;0,C129&lt;&gt;0,C130&lt;&gt;0,C131&lt;&gt;0,C132&lt;&gt;0,C133&lt;&gt;0,C134&lt;&gt;0,C135&lt;&gt;0,C136&lt;&gt;0,C137&lt;&gt;0,C138&lt;&gt;0,C139&lt;&gt;0,C140&lt;&gt;0,C141&lt;&gt;0,C142&lt;&gt;0,C143&lt;&gt;0,C144&lt;&gt;0,C145&lt;&gt;0),"","SIN INFORMACIÓN QUE REVELAR")</f>
        <v/>
      </c>
    </row>
    <row r="49" spans="1:4">
      <c r="A49" s="96"/>
      <c r="B49" s="104" t="s">
        <v>464</v>
      </c>
      <c r="C49" s="97">
        <f>C54+C66+C94+C97+C50</f>
        <v>0</v>
      </c>
      <c r="D49" s="97">
        <f>D54+D66+D94+D97+D50</f>
        <v>134044.76</v>
      </c>
    </row>
    <row r="50" spans="1:4">
      <c r="A50" s="106">
        <v>5100</v>
      </c>
      <c r="B50" s="107" t="s">
        <v>158</v>
      </c>
      <c r="C50" s="108">
        <f>SUM(C53+C51)</f>
        <v>0</v>
      </c>
      <c r="D50" s="108">
        <f>SUM(D53+D51)</f>
        <v>0</v>
      </c>
    </row>
    <row r="51" spans="1:4">
      <c r="A51" s="98">
        <v>5120</v>
      </c>
      <c r="B51" s="109" t="s">
        <v>310</v>
      </c>
      <c r="C51" s="100">
        <f>C52</f>
        <v>0</v>
      </c>
      <c r="D51" s="100">
        <f>D52</f>
        <v>0</v>
      </c>
    </row>
    <row r="52" spans="1:4">
      <c r="A52" s="101">
        <v>5120</v>
      </c>
      <c r="B52" s="110" t="s">
        <v>310</v>
      </c>
      <c r="C52" s="103">
        <v>0</v>
      </c>
      <c r="D52" s="103">
        <v>0</v>
      </c>
    </row>
    <row r="53" spans="1:4">
      <c r="A53" s="111">
        <v>5130</v>
      </c>
      <c r="B53" s="112" t="s">
        <v>465</v>
      </c>
      <c r="C53" s="113">
        <v>0</v>
      </c>
      <c r="D53" s="113">
        <v>0</v>
      </c>
    </row>
    <row r="54" spans="1:4">
      <c r="A54" s="13">
        <v>5400</v>
      </c>
      <c r="B54" s="1" t="s">
        <v>224</v>
      </c>
      <c r="C54" s="97">
        <f>C55+C57+C59+C61+C63</f>
        <v>0</v>
      </c>
      <c r="D54" s="97">
        <f>D55+D57+D59+D61+D63</f>
        <v>0</v>
      </c>
    </row>
    <row r="55" spans="1:4">
      <c r="A55" s="96">
        <v>5410</v>
      </c>
      <c r="B55" s="2" t="s">
        <v>466</v>
      </c>
      <c r="C55" s="14">
        <f>C56</f>
        <v>0</v>
      </c>
      <c r="D55" s="14">
        <f>D56</f>
        <v>0</v>
      </c>
    </row>
    <row r="56" spans="1:4">
      <c r="A56" s="96">
        <v>5411</v>
      </c>
      <c r="B56" s="2" t="s">
        <v>226</v>
      </c>
      <c r="C56" s="14">
        <v>0</v>
      </c>
      <c r="D56" s="14">
        <v>0</v>
      </c>
    </row>
    <row r="57" spans="1:4">
      <c r="A57" s="96">
        <v>5420</v>
      </c>
      <c r="B57" s="2" t="s">
        <v>467</v>
      </c>
      <c r="C57" s="14">
        <f>C58</f>
        <v>0</v>
      </c>
      <c r="D57" s="14">
        <f>D58</f>
        <v>0</v>
      </c>
    </row>
    <row r="58" spans="1:4">
      <c r="A58" s="96">
        <v>5421</v>
      </c>
      <c r="B58" s="2" t="s">
        <v>229</v>
      </c>
      <c r="C58" s="14">
        <v>0</v>
      </c>
      <c r="D58" s="14">
        <v>0</v>
      </c>
    </row>
    <row r="59" spans="1:4">
      <c r="A59" s="96">
        <v>5430</v>
      </c>
      <c r="B59" s="2" t="s">
        <v>468</v>
      </c>
      <c r="C59" s="14">
        <f>C60</f>
        <v>0</v>
      </c>
      <c r="D59" s="14">
        <f>D60</f>
        <v>0</v>
      </c>
    </row>
    <row r="60" spans="1:4">
      <c r="A60" s="96">
        <v>5431</v>
      </c>
      <c r="B60" s="2" t="s">
        <v>232</v>
      </c>
      <c r="C60" s="14">
        <v>0</v>
      </c>
      <c r="D60" s="14">
        <v>0</v>
      </c>
    </row>
    <row r="61" spans="1:4">
      <c r="A61" s="96">
        <v>5440</v>
      </c>
      <c r="B61" s="2" t="s">
        <v>469</v>
      </c>
      <c r="C61" s="14">
        <f>C62</f>
        <v>0</v>
      </c>
      <c r="D61" s="14">
        <f>D62</f>
        <v>0</v>
      </c>
    </row>
    <row r="62" spans="1:4">
      <c r="A62" s="96">
        <v>5441</v>
      </c>
      <c r="B62" s="2" t="s">
        <v>469</v>
      </c>
      <c r="C62" s="14">
        <v>0</v>
      </c>
      <c r="D62" s="14">
        <v>0</v>
      </c>
    </row>
    <row r="63" spans="1:4">
      <c r="A63" s="96">
        <v>5450</v>
      </c>
      <c r="B63" s="2" t="s">
        <v>470</v>
      </c>
      <c r="C63" s="14">
        <f>SUM(C64:C65)</f>
        <v>0</v>
      </c>
      <c r="D63" s="14">
        <f>SUM(D64:D65)</f>
        <v>0</v>
      </c>
    </row>
    <row r="64" spans="1:4">
      <c r="A64" s="96">
        <v>5451</v>
      </c>
      <c r="B64" s="2" t="s">
        <v>236</v>
      </c>
      <c r="C64" s="14">
        <v>0</v>
      </c>
      <c r="D64" s="14">
        <v>0</v>
      </c>
    </row>
    <row r="65" spans="1:4">
      <c r="A65" s="96">
        <v>5452</v>
      </c>
      <c r="B65" s="2" t="s">
        <v>237</v>
      </c>
      <c r="C65" s="14">
        <v>0</v>
      </c>
      <c r="D65" s="14">
        <v>0</v>
      </c>
    </row>
    <row r="66" spans="1:4">
      <c r="A66" s="13">
        <v>5500</v>
      </c>
      <c r="B66" s="1" t="s">
        <v>238</v>
      </c>
      <c r="C66" s="97">
        <f>C67+C76+C79+C85</f>
        <v>0</v>
      </c>
      <c r="D66" s="97">
        <f>D67+D76+D79+D85</f>
        <v>111622.48</v>
      </c>
    </row>
    <row r="67" spans="1:4">
      <c r="A67" s="96">
        <v>5510</v>
      </c>
      <c r="B67" s="2" t="s">
        <v>239</v>
      </c>
      <c r="C67" s="14">
        <f>SUM(C68:C75)</f>
        <v>0</v>
      </c>
      <c r="D67" s="14">
        <f>SUM(D68:D75)</f>
        <v>111622.48</v>
      </c>
    </row>
    <row r="68" spans="1:4">
      <c r="A68" s="96">
        <v>5511</v>
      </c>
      <c r="B68" s="2" t="s">
        <v>240</v>
      </c>
      <c r="C68" s="14">
        <v>0</v>
      </c>
      <c r="D68" s="14">
        <v>0</v>
      </c>
    </row>
    <row r="69" spans="1:4">
      <c r="A69" s="96">
        <v>5512</v>
      </c>
      <c r="B69" s="2" t="s">
        <v>241</v>
      </c>
      <c r="C69" s="14">
        <v>0</v>
      </c>
      <c r="D69" s="14">
        <v>0</v>
      </c>
    </row>
    <row r="70" spans="1:4">
      <c r="A70" s="96">
        <v>5513</v>
      </c>
      <c r="B70" s="2" t="s">
        <v>242</v>
      </c>
      <c r="C70" s="14">
        <v>0</v>
      </c>
      <c r="D70" s="14">
        <v>0</v>
      </c>
    </row>
    <row r="71" spans="1:4">
      <c r="A71" s="96">
        <v>5514</v>
      </c>
      <c r="B71" s="2" t="s">
        <v>243</v>
      </c>
      <c r="C71" s="14">
        <v>0</v>
      </c>
      <c r="D71" s="14">
        <v>0</v>
      </c>
    </row>
    <row r="72" spans="1:4">
      <c r="A72" s="96">
        <v>5515</v>
      </c>
      <c r="B72" s="2" t="s">
        <v>244</v>
      </c>
      <c r="C72" s="14">
        <v>0</v>
      </c>
      <c r="D72" s="14">
        <v>84159.64</v>
      </c>
    </row>
    <row r="73" spans="1:4">
      <c r="A73" s="96">
        <v>5516</v>
      </c>
      <c r="B73" s="2" t="s">
        <v>245</v>
      </c>
      <c r="C73" s="14">
        <v>0</v>
      </c>
      <c r="D73" s="14">
        <v>0</v>
      </c>
    </row>
    <row r="74" spans="1:4">
      <c r="A74" s="96">
        <v>5517</v>
      </c>
      <c r="B74" s="2" t="s">
        <v>246</v>
      </c>
      <c r="C74" s="14">
        <v>0</v>
      </c>
      <c r="D74" s="14">
        <v>27462.84</v>
      </c>
    </row>
    <row r="75" spans="1:4">
      <c r="A75" s="96">
        <v>5518</v>
      </c>
      <c r="B75" s="2" t="s">
        <v>247</v>
      </c>
      <c r="C75" s="14">
        <v>0</v>
      </c>
      <c r="D75" s="14">
        <v>0</v>
      </c>
    </row>
    <row r="76" spans="1:4">
      <c r="A76" s="96">
        <v>5520</v>
      </c>
      <c r="B76" s="2" t="s">
        <v>248</v>
      </c>
      <c r="C76" s="14">
        <f>SUM(C77:C78)</f>
        <v>0</v>
      </c>
      <c r="D76" s="14">
        <f>SUM(D77:D78)</f>
        <v>0</v>
      </c>
    </row>
    <row r="77" spans="1:4">
      <c r="A77" s="96">
        <v>5521</v>
      </c>
      <c r="B77" s="2" t="s">
        <v>249</v>
      </c>
      <c r="C77" s="14">
        <v>0</v>
      </c>
      <c r="D77" s="14">
        <v>0</v>
      </c>
    </row>
    <row r="78" spans="1:4">
      <c r="A78" s="96">
        <v>5522</v>
      </c>
      <c r="B78" s="2" t="s">
        <v>250</v>
      </c>
      <c r="C78" s="14">
        <v>0</v>
      </c>
      <c r="D78" s="14">
        <v>0</v>
      </c>
    </row>
    <row r="79" spans="1:4">
      <c r="A79" s="96">
        <v>5530</v>
      </c>
      <c r="B79" s="2" t="s">
        <v>251</v>
      </c>
      <c r="C79" s="14">
        <f>SUM(C80:C84)</f>
        <v>0</v>
      </c>
      <c r="D79" s="14">
        <f>SUM(D80:D84)</f>
        <v>0</v>
      </c>
    </row>
    <row r="80" spans="1:4">
      <c r="A80" s="96">
        <v>5531</v>
      </c>
      <c r="B80" s="2" t="s">
        <v>252</v>
      </c>
      <c r="C80" s="14">
        <v>0</v>
      </c>
      <c r="D80" s="14">
        <v>0</v>
      </c>
    </row>
    <row r="81" spans="1:4">
      <c r="A81" s="96">
        <v>5532</v>
      </c>
      <c r="B81" s="2" t="s">
        <v>253</v>
      </c>
      <c r="C81" s="14">
        <v>0</v>
      </c>
      <c r="D81" s="14">
        <v>0</v>
      </c>
    </row>
    <row r="82" spans="1:4">
      <c r="A82" s="96">
        <v>5533</v>
      </c>
      <c r="B82" s="2" t="s">
        <v>254</v>
      </c>
      <c r="C82" s="14">
        <v>0</v>
      </c>
      <c r="D82" s="14">
        <v>0</v>
      </c>
    </row>
    <row r="83" spans="1:4">
      <c r="A83" s="96">
        <v>5534</v>
      </c>
      <c r="B83" s="2" t="s">
        <v>255</v>
      </c>
      <c r="C83" s="14">
        <v>0</v>
      </c>
      <c r="D83" s="14">
        <v>0</v>
      </c>
    </row>
    <row r="84" spans="1:4">
      <c r="A84" s="96">
        <v>5535</v>
      </c>
      <c r="B84" s="2" t="s">
        <v>256</v>
      </c>
      <c r="C84" s="14">
        <v>0</v>
      </c>
      <c r="D84" s="14">
        <v>0</v>
      </c>
    </row>
    <row r="85" spans="1:4">
      <c r="A85" s="96">
        <v>5590</v>
      </c>
      <c r="B85" s="2" t="s">
        <v>257</v>
      </c>
      <c r="C85" s="14">
        <f>SUM(C86:C93)</f>
        <v>0</v>
      </c>
      <c r="D85" s="14">
        <f>SUM(D86:D93)</f>
        <v>0</v>
      </c>
    </row>
    <row r="86" spans="1:4">
      <c r="A86" s="96">
        <v>5591</v>
      </c>
      <c r="B86" s="2" t="s">
        <v>258</v>
      </c>
      <c r="C86" s="14">
        <v>0</v>
      </c>
      <c r="D86" s="14">
        <v>0</v>
      </c>
    </row>
    <row r="87" spans="1:4">
      <c r="A87" s="96">
        <v>5592</v>
      </c>
      <c r="B87" s="2" t="s">
        <v>259</v>
      </c>
      <c r="C87" s="14">
        <v>0</v>
      </c>
      <c r="D87" s="14">
        <v>0</v>
      </c>
    </row>
    <row r="88" spans="1:4">
      <c r="A88" s="96">
        <v>5593</v>
      </c>
      <c r="B88" s="2" t="s">
        <v>260</v>
      </c>
      <c r="C88" s="14">
        <v>0</v>
      </c>
      <c r="D88" s="14">
        <v>0</v>
      </c>
    </row>
    <row r="89" spans="1:4">
      <c r="A89" s="96">
        <v>5594</v>
      </c>
      <c r="B89" s="2" t="s">
        <v>471</v>
      </c>
      <c r="C89" s="14">
        <v>0</v>
      </c>
      <c r="D89" s="14">
        <v>0</v>
      </c>
    </row>
    <row r="90" spans="1:4">
      <c r="A90" s="96">
        <v>5595</v>
      </c>
      <c r="B90" s="2" t="s">
        <v>262</v>
      </c>
      <c r="C90" s="14">
        <v>0</v>
      </c>
      <c r="D90" s="14">
        <v>0</v>
      </c>
    </row>
    <row r="91" spans="1:4">
      <c r="A91" s="96">
        <v>5596</v>
      </c>
      <c r="B91" s="2" t="s">
        <v>154</v>
      </c>
      <c r="C91" s="14">
        <v>0</v>
      </c>
      <c r="D91" s="14">
        <v>0</v>
      </c>
    </row>
    <row r="92" spans="1:4">
      <c r="A92" s="96">
        <v>5597</v>
      </c>
      <c r="B92" s="2" t="s">
        <v>263</v>
      </c>
      <c r="C92" s="14">
        <v>0</v>
      </c>
      <c r="D92" s="14">
        <v>0</v>
      </c>
    </row>
    <row r="93" spans="1:4">
      <c r="A93" s="96">
        <v>5599</v>
      </c>
      <c r="B93" s="2" t="s">
        <v>265</v>
      </c>
      <c r="C93" s="14">
        <v>0</v>
      </c>
      <c r="D93" s="14">
        <v>0</v>
      </c>
    </row>
    <row r="94" spans="1:4">
      <c r="A94" s="13">
        <v>5600</v>
      </c>
      <c r="B94" s="1" t="s">
        <v>266</v>
      </c>
      <c r="C94" s="97">
        <f>C95</f>
        <v>0</v>
      </c>
      <c r="D94" s="97">
        <f>D95</f>
        <v>0</v>
      </c>
    </row>
    <row r="95" spans="1:4">
      <c r="A95" s="96">
        <v>5610</v>
      </c>
      <c r="B95" s="2" t="s">
        <v>267</v>
      </c>
      <c r="C95" s="14">
        <f>C96</f>
        <v>0</v>
      </c>
      <c r="D95" s="14">
        <f>D96</f>
        <v>0</v>
      </c>
    </row>
    <row r="96" spans="1:4">
      <c r="A96" s="96">
        <v>5611</v>
      </c>
      <c r="B96" s="2" t="s">
        <v>268</v>
      </c>
      <c r="C96" s="14">
        <v>0</v>
      </c>
      <c r="D96" s="14">
        <v>0</v>
      </c>
    </row>
    <row r="97" spans="1:4">
      <c r="A97" s="13">
        <v>2110</v>
      </c>
      <c r="B97" s="114" t="s">
        <v>472</v>
      </c>
      <c r="C97" s="97">
        <f>SUM(C98:C102)</f>
        <v>0</v>
      </c>
      <c r="D97" s="97">
        <f>SUM(D98:D102)</f>
        <v>22422.28</v>
      </c>
    </row>
    <row r="98" spans="1:4">
      <c r="A98" s="96">
        <v>2111</v>
      </c>
      <c r="B98" s="2" t="s">
        <v>473</v>
      </c>
      <c r="C98" s="14">
        <v>0</v>
      </c>
      <c r="D98" s="14">
        <v>2240.28</v>
      </c>
    </row>
    <row r="99" spans="1:4">
      <c r="A99" s="96">
        <v>2112</v>
      </c>
      <c r="B99" s="2" t="s">
        <v>474</v>
      </c>
      <c r="C99" s="14">
        <v>0</v>
      </c>
      <c r="D99" s="14">
        <v>0</v>
      </c>
    </row>
    <row r="100" spans="1:4">
      <c r="A100" s="96">
        <v>2112</v>
      </c>
      <c r="B100" s="2" t="s">
        <v>475</v>
      </c>
      <c r="C100" s="14">
        <v>0</v>
      </c>
      <c r="D100" s="14">
        <v>20182</v>
      </c>
    </row>
    <row r="101" spans="1:4">
      <c r="A101" s="96">
        <v>2115</v>
      </c>
      <c r="B101" s="2" t="s">
        <v>476</v>
      </c>
      <c r="C101" s="14">
        <v>0</v>
      </c>
      <c r="D101" s="14">
        <v>0</v>
      </c>
    </row>
    <row r="102" spans="1:4">
      <c r="A102" s="96">
        <v>2114</v>
      </c>
      <c r="B102" s="2" t="s">
        <v>477</v>
      </c>
      <c r="C102" s="14">
        <v>0</v>
      </c>
      <c r="D102" s="14">
        <v>0</v>
      </c>
    </row>
    <row r="103" spans="1:4">
      <c r="A103" s="96"/>
      <c r="B103" s="104" t="s">
        <v>478</v>
      </c>
      <c r="C103" s="97">
        <f>+C104</f>
        <v>0</v>
      </c>
      <c r="D103" s="97">
        <f>+D104</f>
        <v>0</v>
      </c>
    </row>
    <row r="104" spans="1:4">
      <c r="A104" s="106">
        <v>3100</v>
      </c>
      <c r="B104" s="115" t="s">
        <v>479</v>
      </c>
      <c r="C104" s="116">
        <f>SUM(C105:C108)</f>
        <v>0</v>
      </c>
      <c r="D104" s="116">
        <f>SUM(D105:D108)</f>
        <v>0</v>
      </c>
    </row>
    <row r="105" spans="1:4">
      <c r="A105" s="111"/>
      <c r="B105" s="117" t="s">
        <v>480</v>
      </c>
      <c r="C105" s="118">
        <v>0</v>
      </c>
      <c r="D105" s="118">
        <v>0</v>
      </c>
    </row>
    <row r="106" spans="1:4">
      <c r="A106" s="111"/>
      <c r="B106" s="117" t="s">
        <v>481</v>
      </c>
      <c r="C106" s="118">
        <v>0</v>
      </c>
      <c r="D106" s="118">
        <v>0</v>
      </c>
    </row>
    <row r="107" spans="1:4">
      <c r="A107" s="111"/>
      <c r="B107" s="117" t="s">
        <v>482</v>
      </c>
      <c r="C107" s="118">
        <v>0</v>
      </c>
      <c r="D107" s="118">
        <v>0</v>
      </c>
    </row>
    <row r="108" spans="1:4">
      <c r="A108" s="111"/>
      <c r="B108" s="117" t="s">
        <v>483</v>
      </c>
      <c r="C108" s="118">
        <v>0</v>
      </c>
      <c r="D108" s="118">
        <v>0</v>
      </c>
    </row>
    <row r="109" spans="1:4">
      <c r="A109" s="111"/>
      <c r="B109" s="119" t="s">
        <v>484</v>
      </c>
      <c r="C109" s="108">
        <f>+C110</f>
        <v>0</v>
      </c>
      <c r="D109" s="108">
        <f>+D110</f>
        <v>0</v>
      </c>
    </row>
    <row r="110" spans="1:4">
      <c r="A110" s="106">
        <v>1270</v>
      </c>
      <c r="B110" s="107" t="s">
        <v>352</v>
      </c>
      <c r="C110" s="116">
        <f>+C111</f>
        <v>0</v>
      </c>
      <c r="D110" s="116">
        <f>+D111</f>
        <v>0</v>
      </c>
    </row>
    <row r="111" spans="1:4">
      <c r="A111" s="111">
        <v>1273</v>
      </c>
      <c r="B111" s="112" t="s">
        <v>485</v>
      </c>
      <c r="C111" s="118">
        <v>0</v>
      </c>
      <c r="D111" s="118">
        <v>0</v>
      </c>
    </row>
    <row r="112" spans="1:4">
      <c r="A112" s="111"/>
      <c r="B112" s="119" t="s">
        <v>486</v>
      </c>
      <c r="C112" s="108">
        <f>+C113+C135</f>
        <v>0</v>
      </c>
      <c r="D112" s="108">
        <f>+D113+D135</f>
        <v>0</v>
      </c>
    </row>
    <row r="113" spans="1:4">
      <c r="A113" s="106">
        <v>4300</v>
      </c>
      <c r="B113" s="115" t="s">
        <v>487</v>
      </c>
      <c r="C113" s="116">
        <f>C127+C114+C117+C123+C125</f>
        <v>0</v>
      </c>
      <c r="D113" s="120">
        <f>D127+D114+D117+D123+D125</f>
        <v>0</v>
      </c>
    </row>
    <row r="114" spans="1:4">
      <c r="A114" s="106">
        <v>4310</v>
      </c>
      <c r="B114" s="115" t="s">
        <v>139</v>
      </c>
      <c r="C114" s="116">
        <f>SUM(C115:C116)</f>
        <v>0</v>
      </c>
      <c r="D114" s="116">
        <f>SUM(D115:D116)</f>
        <v>0</v>
      </c>
    </row>
    <row r="115" spans="1:4">
      <c r="A115" s="111">
        <v>4311</v>
      </c>
      <c r="B115" s="117" t="s">
        <v>140</v>
      </c>
      <c r="C115" s="118">
        <v>0</v>
      </c>
      <c r="D115" s="121">
        <v>0</v>
      </c>
    </row>
    <row r="116" spans="1:4">
      <c r="A116" s="111">
        <v>4319</v>
      </c>
      <c r="B116" s="117" t="s">
        <v>141</v>
      </c>
      <c r="C116" s="118">
        <v>0</v>
      </c>
      <c r="D116" s="121">
        <v>0</v>
      </c>
    </row>
    <row r="117" spans="1:4">
      <c r="A117" s="106">
        <v>4320</v>
      </c>
      <c r="B117" s="115" t="s">
        <v>142</v>
      </c>
      <c r="C117" s="116">
        <f>SUM(C118:C122)</f>
        <v>0</v>
      </c>
      <c r="D117" s="116">
        <f>SUM(D118:D122)</f>
        <v>0</v>
      </c>
    </row>
    <row r="118" spans="1:4">
      <c r="A118" s="111">
        <v>4321</v>
      </c>
      <c r="B118" s="117" t="s">
        <v>143</v>
      </c>
      <c r="C118" s="118">
        <v>0</v>
      </c>
      <c r="D118" s="121">
        <v>0</v>
      </c>
    </row>
    <row r="119" spans="1:4">
      <c r="A119" s="111">
        <v>4322</v>
      </c>
      <c r="B119" s="117" t="s">
        <v>144</v>
      </c>
      <c r="C119" s="118">
        <v>0</v>
      </c>
      <c r="D119" s="121">
        <v>0</v>
      </c>
    </row>
    <row r="120" spans="1:4">
      <c r="A120" s="111">
        <v>4323</v>
      </c>
      <c r="B120" s="117" t="s">
        <v>145</v>
      </c>
      <c r="C120" s="118">
        <v>0</v>
      </c>
      <c r="D120" s="121">
        <v>0</v>
      </c>
    </row>
    <row r="121" spans="1:4">
      <c r="A121" s="111">
        <v>4324</v>
      </c>
      <c r="B121" s="117" t="s">
        <v>146</v>
      </c>
      <c r="C121" s="118">
        <v>0</v>
      </c>
      <c r="D121" s="121">
        <v>0</v>
      </c>
    </row>
    <row r="122" spans="1:4">
      <c r="A122" s="111">
        <v>4325</v>
      </c>
      <c r="B122" s="117" t="s">
        <v>147</v>
      </c>
      <c r="C122" s="118">
        <v>0</v>
      </c>
      <c r="D122" s="121">
        <v>0</v>
      </c>
    </row>
    <row r="123" spans="1:4">
      <c r="A123" s="106">
        <v>4330</v>
      </c>
      <c r="B123" s="115" t="s">
        <v>148</v>
      </c>
      <c r="C123" s="116">
        <f>C124</f>
        <v>0</v>
      </c>
      <c r="D123" s="116">
        <f>D124</f>
        <v>0</v>
      </c>
    </row>
    <row r="124" spans="1:4">
      <c r="A124" s="111">
        <v>4331</v>
      </c>
      <c r="B124" s="117" t="s">
        <v>148</v>
      </c>
      <c r="C124" s="118">
        <v>0</v>
      </c>
      <c r="D124" s="121">
        <v>0</v>
      </c>
    </row>
    <row r="125" spans="1:4">
      <c r="A125" s="106">
        <v>4340</v>
      </c>
      <c r="B125" s="115" t="s">
        <v>149</v>
      </c>
      <c r="C125" s="116">
        <f>C126</f>
        <v>0</v>
      </c>
      <c r="D125" s="116">
        <f>D126</f>
        <v>0</v>
      </c>
    </row>
    <row r="126" spans="1:4">
      <c r="A126" s="111">
        <v>4341</v>
      </c>
      <c r="B126" s="117" t="s">
        <v>149</v>
      </c>
      <c r="C126" s="118">
        <v>0</v>
      </c>
      <c r="D126" s="121">
        <v>0</v>
      </c>
    </row>
    <row r="127" spans="1:4">
      <c r="A127" s="98">
        <v>4390</v>
      </c>
      <c r="B127" s="122" t="s">
        <v>150</v>
      </c>
      <c r="C127" s="123">
        <f>SUM(C128:C134)</f>
        <v>0</v>
      </c>
      <c r="D127" s="123">
        <f>SUM(D128:D134)</f>
        <v>0</v>
      </c>
    </row>
    <row r="128" spans="1:4">
      <c r="A128" s="124">
        <v>4392</v>
      </c>
      <c r="B128" s="125" t="s">
        <v>151</v>
      </c>
      <c r="C128" s="126">
        <v>0</v>
      </c>
      <c r="D128" s="126">
        <v>0</v>
      </c>
    </row>
    <row r="129" spans="1:4">
      <c r="A129" s="124">
        <v>4393</v>
      </c>
      <c r="B129" s="125" t="s">
        <v>152</v>
      </c>
      <c r="C129" s="126">
        <v>0</v>
      </c>
      <c r="D129" s="126">
        <v>0</v>
      </c>
    </row>
    <row r="130" spans="1:4">
      <c r="A130" s="124">
        <v>4394</v>
      </c>
      <c r="B130" s="125" t="s">
        <v>153</v>
      </c>
      <c r="C130" s="126">
        <v>0</v>
      </c>
      <c r="D130" s="126">
        <v>0</v>
      </c>
    </row>
    <row r="131" spans="1:4">
      <c r="A131" s="124">
        <v>4395</v>
      </c>
      <c r="B131" s="125" t="s">
        <v>154</v>
      </c>
      <c r="C131" s="126">
        <v>0</v>
      </c>
      <c r="D131" s="126">
        <v>0</v>
      </c>
    </row>
    <row r="132" spans="1:4">
      <c r="A132" s="124">
        <v>4396</v>
      </c>
      <c r="B132" s="125" t="s">
        <v>155</v>
      </c>
      <c r="C132" s="126">
        <v>0</v>
      </c>
      <c r="D132" s="126">
        <v>0</v>
      </c>
    </row>
    <row r="133" spans="1:4">
      <c r="A133" s="124">
        <v>4397</v>
      </c>
      <c r="B133" s="125" t="s">
        <v>156</v>
      </c>
      <c r="C133" s="126">
        <v>0</v>
      </c>
      <c r="D133" s="126">
        <v>0</v>
      </c>
    </row>
    <row r="134" spans="1:4">
      <c r="A134" s="111">
        <v>4399</v>
      </c>
      <c r="B134" s="117" t="s">
        <v>150</v>
      </c>
      <c r="C134" s="118">
        <v>0</v>
      </c>
      <c r="D134" s="118">
        <v>0</v>
      </c>
    </row>
    <row r="135" spans="1:4">
      <c r="A135" s="13">
        <v>1120</v>
      </c>
      <c r="B135" s="114" t="s">
        <v>488</v>
      </c>
      <c r="C135" s="97">
        <f>SUM(C136:C144)</f>
        <v>0</v>
      </c>
      <c r="D135" s="97">
        <f>SUM(D136:D144)</f>
        <v>0</v>
      </c>
    </row>
    <row r="136" spans="1:4">
      <c r="A136" s="96">
        <v>1124</v>
      </c>
      <c r="B136" s="127" t="s">
        <v>489</v>
      </c>
      <c r="C136" s="128">
        <v>0</v>
      </c>
      <c r="D136" s="14">
        <v>0</v>
      </c>
    </row>
    <row r="137" spans="1:4">
      <c r="A137" s="96">
        <v>1124</v>
      </c>
      <c r="B137" s="127" t="s">
        <v>490</v>
      </c>
      <c r="C137" s="128">
        <v>0</v>
      </c>
      <c r="D137" s="14">
        <v>0</v>
      </c>
    </row>
    <row r="138" spans="1:4">
      <c r="A138" s="96">
        <v>1124</v>
      </c>
      <c r="B138" s="127" t="s">
        <v>491</v>
      </c>
      <c r="C138" s="128">
        <v>0</v>
      </c>
      <c r="D138" s="14">
        <v>0</v>
      </c>
    </row>
    <row r="139" spans="1:4">
      <c r="A139" s="96">
        <v>1124</v>
      </c>
      <c r="B139" s="127" t="s">
        <v>492</v>
      </c>
      <c r="C139" s="128">
        <v>0</v>
      </c>
      <c r="D139" s="14">
        <v>0</v>
      </c>
    </row>
    <row r="140" spans="1:4">
      <c r="A140" s="96">
        <v>1124</v>
      </c>
      <c r="B140" s="127" t="s">
        <v>493</v>
      </c>
      <c r="C140" s="14">
        <v>0</v>
      </c>
      <c r="D140" s="14">
        <v>0</v>
      </c>
    </row>
    <row r="141" spans="1:4">
      <c r="A141" s="96">
        <v>1124</v>
      </c>
      <c r="B141" s="127" t="s">
        <v>494</v>
      </c>
      <c r="C141" s="14">
        <v>0</v>
      </c>
      <c r="D141" s="14">
        <v>0</v>
      </c>
    </row>
    <row r="142" spans="1:4">
      <c r="A142" s="96">
        <v>1122</v>
      </c>
      <c r="B142" s="127" t="s">
        <v>495</v>
      </c>
      <c r="C142" s="14">
        <v>0</v>
      </c>
      <c r="D142" s="14">
        <v>0</v>
      </c>
    </row>
    <row r="143" spans="1:4">
      <c r="A143" s="96">
        <v>1122</v>
      </c>
      <c r="B143" s="127" t="s">
        <v>496</v>
      </c>
      <c r="C143" s="128">
        <v>0</v>
      </c>
      <c r="D143" s="14">
        <v>0</v>
      </c>
    </row>
    <row r="144" spans="1:4">
      <c r="A144" s="96">
        <v>1122</v>
      </c>
      <c r="B144" s="127" t="s">
        <v>497</v>
      </c>
      <c r="C144" s="14">
        <v>0</v>
      </c>
      <c r="D144" s="14">
        <v>0</v>
      </c>
    </row>
    <row r="145" spans="1:4">
      <c r="A145" s="96"/>
      <c r="B145" s="197" t="s">
        <v>498</v>
      </c>
      <c r="C145" s="97">
        <f>C48+C49+C103-C109-C112</f>
        <v>-1057095.07</v>
      </c>
      <c r="D145" s="97">
        <f>D48+D49+D103-D109-D112</f>
        <v>-4131535.6</v>
      </c>
    </row>
    <row r="147" spans="2:2">
      <c r="B147" s="2" t="s">
        <v>68</v>
      </c>
    </row>
  </sheetData>
  <sheetProtection formatCells="0" formatColumns="0" formatRows="0" insertRows="0" insertColumns="0" insertHyperlinks="0" deleteColumns="0" deleteRows="0" sort="0" autoFilter="0" pivotTables="0"/>
  <mergeCells count="4">
    <mergeCell ref="A1:C1"/>
    <mergeCell ref="A2:C2"/>
    <mergeCell ref="A3:C3"/>
    <mergeCell ref="A4:C4"/>
  </mergeCells>
  <dataValidations count="3">
    <dataValidation allowBlank="1" showInputMessage="1" showErrorMessage="1" prompt="Importe final del periodo que corresponde la información financiera trimestral que se presenta." sqref="C8 C20 C47 D55:D62 D64:D65"/>
    <dataValidation allowBlank="1" showInputMessage="1" showErrorMessage="1" prompt="Saldo al 31 de diciembre del año anterior que se presenta" sqref="D8 D20 D47"/>
    <dataValidation allowBlank="1" showInputMessage="1" showErrorMessage="1" prompt="Importe del trimestre anterior" sqref="C49:D49 D54 D63 C54:C65"/>
  </dataValidations>
  <pageMargins left="0.7" right="0.7" top="0.75" bottom="0.75" header="0.3" footer="0.3"/>
  <pageSetup paperSize="1" scale="70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3"/>
  <sheetViews>
    <sheetView showGridLines="0" view="pageLayout" zoomScaleNormal="100" workbookViewId="0">
      <selection activeCell="D17" sqref="D17"/>
    </sheetView>
  </sheetViews>
  <sheetFormatPr defaultColWidth="11.4571428571429" defaultRowHeight="11.25" outlineLevelCol="2"/>
  <cols>
    <col min="1" max="1" width="3.36190476190476" style="29" customWidth="1"/>
    <col min="2" max="2" width="63.0857142857143" style="29" customWidth="1"/>
    <col min="3" max="3" width="17.6285714285714" style="29" customWidth="1"/>
    <col min="4" max="16384" width="11.4571428571429" style="29"/>
  </cols>
  <sheetData>
    <row r="1" s="67" customFormat="1" ht="18" customHeight="1" spans="1:3">
      <c r="A1" s="69" t="s">
        <v>0</v>
      </c>
      <c r="B1" s="70"/>
      <c r="C1" s="71"/>
    </row>
    <row r="2" s="67" customFormat="1" ht="18" customHeight="1" spans="1:3">
      <c r="A2" s="72" t="s">
        <v>499</v>
      </c>
      <c r="B2" s="73"/>
      <c r="C2" s="74"/>
    </row>
    <row r="3" s="67" customFormat="1" ht="18" customHeight="1" spans="1:3">
      <c r="A3" s="72" t="s">
        <v>5</v>
      </c>
      <c r="B3" s="73"/>
      <c r="C3" s="74"/>
    </row>
    <row r="4" s="68" customFormat="1" ht="18" customHeight="1" spans="1:3">
      <c r="A4" s="36" t="s">
        <v>500</v>
      </c>
      <c r="B4" s="37"/>
      <c r="C4" s="38"/>
    </row>
    <row r="5" s="68" customFormat="1" ht="18" customHeight="1" spans="1:3">
      <c r="A5" s="17" t="s">
        <v>501</v>
      </c>
      <c r="B5" s="75"/>
      <c r="C5" s="41">
        <v>2025</v>
      </c>
    </row>
    <row r="6" spans="1:3">
      <c r="A6" s="43" t="s">
        <v>502</v>
      </c>
      <c r="B6" s="43"/>
      <c r="C6" s="66">
        <v>2484461.36</v>
      </c>
    </row>
    <row r="7" spans="1:3">
      <c r="A7" s="76"/>
      <c r="B7" s="46"/>
      <c r="C7" s="77"/>
    </row>
    <row r="8" spans="1:3">
      <c r="A8" s="48" t="s">
        <v>503</v>
      </c>
      <c r="B8" s="48"/>
      <c r="C8" s="50">
        <f>SUM(C9:C14)</f>
        <v>0</v>
      </c>
    </row>
    <row r="9" spans="1:3">
      <c r="A9" s="78" t="s">
        <v>504</v>
      </c>
      <c r="B9" s="79" t="s">
        <v>139</v>
      </c>
      <c r="C9" s="20">
        <v>0</v>
      </c>
    </row>
    <row r="10" spans="1:3">
      <c r="A10" s="80" t="s">
        <v>505</v>
      </c>
      <c r="B10" s="81" t="s">
        <v>506</v>
      </c>
      <c r="C10" s="20">
        <v>0</v>
      </c>
    </row>
    <row r="11" spans="1:3">
      <c r="A11" s="80" t="s">
        <v>507</v>
      </c>
      <c r="B11" s="81" t="s">
        <v>148</v>
      </c>
      <c r="C11" s="20">
        <v>0</v>
      </c>
    </row>
    <row r="12" spans="1:3">
      <c r="A12" s="80" t="s">
        <v>508</v>
      </c>
      <c r="B12" s="81" t="s">
        <v>149</v>
      </c>
      <c r="C12" s="20">
        <v>0</v>
      </c>
    </row>
    <row r="13" spans="1:3">
      <c r="A13" s="80" t="s">
        <v>509</v>
      </c>
      <c r="B13" s="81" t="s">
        <v>150</v>
      </c>
      <c r="C13" s="20">
        <v>0</v>
      </c>
    </row>
    <row r="14" spans="1:3">
      <c r="A14" s="82" t="s">
        <v>510</v>
      </c>
      <c r="B14" s="83" t="s">
        <v>511</v>
      </c>
      <c r="C14" s="20">
        <v>0</v>
      </c>
    </row>
    <row r="15" spans="1:3">
      <c r="A15" s="76"/>
      <c r="B15" s="84"/>
      <c r="C15" s="85"/>
    </row>
    <row r="16" spans="1:3">
      <c r="A16" s="48" t="s">
        <v>512</v>
      </c>
      <c r="B16" s="46"/>
      <c r="C16" s="50">
        <f>SUM(C17:C19)</f>
        <v>0</v>
      </c>
    </row>
    <row r="17" spans="1:3">
      <c r="A17" s="86">
        <v>3.1</v>
      </c>
      <c r="B17" s="81" t="s">
        <v>513</v>
      </c>
      <c r="C17" s="20">
        <v>0</v>
      </c>
    </row>
    <row r="18" spans="1:3">
      <c r="A18" s="87">
        <v>3.2</v>
      </c>
      <c r="B18" s="81" t="s">
        <v>514</v>
      </c>
      <c r="C18" s="20">
        <v>0</v>
      </c>
    </row>
    <row r="19" spans="1:3">
      <c r="A19" s="87">
        <v>3.3</v>
      </c>
      <c r="B19" s="83" t="s">
        <v>515</v>
      </c>
      <c r="C19" s="88">
        <v>0</v>
      </c>
    </row>
    <row r="20" spans="1:3">
      <c r="A20" s="76"/>
      <c r="B20" s="89"/>
      <c r="C20" s="90"/>
    </row>
    <row r="21" spans="1:3">
      <c r="A21" s="91" t="s">
        <v>516</v>
      </c>
      <c r="B21" s="91"/>
      <c r="C21" s="66">
        <f>C6+C8-C16</f>
        <v>2484461.36</v>
      </c>
    </row>
    <row r="23" spans="2:2">
      <c r="B23" s="29" t="s">
        <v>68</v>
      </c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.3" footer="0.3"/>
  <pageSetup paperSize="1" scale="85" orientation="portrait"/>
  <headerFooter/>
  <ignoredErrors>
    <ignoredError sqref="A9:A14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2"/>
  <sheetViews>
    <sheetView showGridLines="0" view="pageBreakPreview" zoomScaleNormal="100" workbookViewId="0">
      <selection activeCell="C24" sqref="C24:F25"/>
    </sheetView>
  </sheetViews>
  <sheetFormatPr defaultColWidth="11.4571428571429" defaultRowHeight="11.25" outlineLevelCol="2"/>
  <cols>
    <col min="1" max="1" width="3.62857142857143" style="29" customWidth="1"/>
    <col min="2" max="2" width="62.0857142857143" style="29" customWidth="1"/>
    <col min="3" max="3" width="17.6285714285714" style="29" customWidth="1"/>
    <col min="4" max="16384" width="11.4571428571429" style="29"/>
  </cols>
  <sheetData>
    <row r="1" s="28" customFormat="1" ht="18.9" customHeight="1" spans="1:3">
      <c r="A1" s="30" t="s">
        <v>0</v>
      </c>
      <c r="B1" s="31"/>
      <c r="C1" s="32"/>
    </row>
    <row r="2" s="28" customFormat="1" ht="18.9" customHeight="1" spans="1:3">
      <c r="A2" s="33" t="s">
        <v>517</v>
      </c>
      <c r="B2" s="34"/>
      <c r="C2" s="35"/>
    </row>
    <row r="3" s="28" customFormat="1" ht="18.9" customHeight="1" spans="1:3">
      <c r="A3" s="33" t="s">
        <v>5</v>
      </c>
      <c r="B3" s="34"/>
      <c r="C3" s="35"/>
    </row>
    <row r="4" spans="1:3">
      <c r="A4" s="36" t="s">
        <v>500</v>
      </c>
      <c r="B4" s="37"/>
      <c r="C4" s="38"/>
    </row>
    <row r="5" ht="22.25" customHeight="1" spans="1:3">
      <c r="A5" s="39" t="s">
        <v>501</v>
      </c>
      <c r="B5" s="40"/>
      <c r="C5" s="41">
        <v>2025</v>
      </c>
    </row>
    <row r="6" spans="1:3">
      <c r="A6" s="42" t="s">
        <v>518</v>
      </c>
      <c r="B6" s="43"/>
      <c r="C6" s="44">
        <v>3541556.43</v>
      </c>
    </row>
    <row r="7" spans="1:3">
      <c r="A7" s="45"/>
      <c r="B7" s="46"/>
      <c r="C7" s="47"/>
    </row>
    <row r="8" spans="1:3">
      <c r="A8" s="48" t="s">
        <v>519</v>
      </c>
      <c r="B8" s="49"/>
      <c r="C8" s="50">
        <f>SUM(C9:C29)</f>
        <v>0</v>
      </c>
    </row>
    <row r="9" spans="1:3">
      <c r="A9" s="51">
        <v>2.1</v>
      </c>
      <c r="B9" s="52" t="s">
        <v>169</v>
      </c>
      <c r="C9" s="53">
        <v>0</v>
      </c>
    </row>
    <row r="10" spans="1:3">
      <c r="A10" s="51">
        <v>2.2</v>
      </c>
      <c r="B10" s="52" t="s">
        <v>166</v>
      </c>
      <c r="C10" s="53">
        <v>0</v>
      </c>
    </row>
    <row r="11" spans="1:3">
      <c r="A11" s="54">
        <v>2.3</v>
      </c>
      <c r="B11" s="55" t="s">
        <v>333</v>
      </c>
      <c r="C11" s="53">
        <v>0</v>
      </c>
    </row>
    <row r="12" spans="1:3">
      <c r="A12" s="54">
        <v>2.4</v>
      </c>
      <c r="B12" s="55" t="s">
        <v>334</v>
      </c>
      <c r="C12" s="53">
        <v>0</v>
      </c>
    </row>
    <row r="13" spans="1:3">
      <c r="A13" s="54">
        <v>2.5</v>
      </c>
      <c r="B13" s="55" t="s">
        <v>335</v>
      </c>
      <c r="C13" s="53">
        <v>0</v>
      </c>
    </row>
    <row r="14" spans="1:3">
      <c r="A14" s="54">
        <v>2.6</v>
      </c>
      <c r="B14" s="55" t="s">
        <v>336</v>
      </c>
      <c r="C14" s="53">
        <v>0</v>
      </c>
    </row>
    <row r="15" spans="1:3">
      <c r="A15" s="54">
        <v>2.7</v>
      </c>
      <c r="B15" s="55" t="s">
        <v>337</v>
      </c>
      <c r="C15" s="53">
        <v>0</v>
      </c>
    </row>
    <row r="16" spans="1:3">
      <c r="A16" s="54">
        <v>2.8</v>
      </c>
      <c r="B16" s="55" t="s">
        <v>338</v>
      </c>
      <c r="C16" s="53">
        <v>0</v>
      </c>
    </row>
    <row r="17" spans="1:3">
      <c r="A17" s="54">
        <v>2.9</v>
      </c>
      <c r="B17" s="55" t="s">
        <v>340</v>
      </c>
      <c r="C17" s="53">
        <v>0</v>
      </c>
    </row>
    <row r="18" spans="1:3">
      <c r="A18" s="54" t="s">
        <v>520</v>
      </c>
      <c r="B18" s="55" t="s">
        <v>521</v>
      </c>
      <c r="C18" s="53">
        <v>0</v>
      </c>
    </row>
    <row r="19" spans="1:3">
      <c r="A19" s="54" t="s">
        <v>522</v>
      </c>
      <c r="B19" s="55" t="s">
        <v>346</v>
      </c>
      <c r="C19" s="53">
        <v>0</v>
      </c>
    </row>
    <row r="20" spans="1:3">
      <c r="A20" s="54" t="s">
        <v>523</v>
      </c>
      <c r="B20" s="55" t="s">
        <v>524</v>
      </c>
      <c r="C20" s="53">
        <v>0</v>
      </c>
    </row>
    <row r="21" spans="1:3">
      <c r="A21" s="54" t="s">
        <v>525</v>
      </c>
      <c r="B21" s="55" t="s">
        <v>526</v>
      </c>
      <c r="C21" s="53">
        <v>0</v>
      </c>
    </row>
    <row r="22" spans="1:3">
      <c r="A22" s="54" t="s">
        <v>527</v>
      </c>
      <c r="B22" s="55" t="s">
        <v>528</v>
      </c>
      <c r="C22" s="53">
        <v>0</v>
      </c>
    </row>
    <row r="23" spans="1:3">
      <c r="A23" s="54" t="s">
        <v>529</v>
      </c>
      <c r="B23" s="55" t="s">
        <v>530</v>
      </c>
      <c r="C23" s="53">
        <v>0</v>
      </c>
    </row>
    <row r="24" spans="1:3">
      <c r="A24" s="54" t="s">
        <v>531</v>
      </c>
      <c r="B24" s="55" t="s">
        <v>532</v>
      </c>
      <c r="C24" s="53">
        <v>0</v>
      </c>
    </row>
    <row r="25" spans="1:3">
      <c r="A25" s="54" t="s">
        <v>533</v>
      </c>
      <c r="B25" s="55" t="s">
        <v>534</v>
      </c>
      <c r="C25" s="53">
        <v>0</v>
      </c>
    </row>
    <row r="26" spans="1:3">
      <c r="A26" s="54" t="s">
        <v>535</v>
      </c>
      <c r="B26" s="55" t="s">
        <v>536</v>
      </c>
      <c r="C26" s="53">
        <v>0</v>
      </c>
    </row>
    <row r="27" spans="1:3">
      <c r="A27" s="54" t="s">
        <v>537</v>
      </c>
      <c r="B27" s="55" t="s">
        <v>538</v>
      </c>
      <c r="C27" s="53">
        <v>0</v>
      </c>
    </row>
    <row r="28" spans="1:3">
      <c r="A28" s="54" t="s">
        <v>539</v>
      </c>
      <c r="B28" s="55" t="s">
        <v>540</v>
      </c>
      <c r="C28" s="53">
        <v>0</v>
      </c>
    </row>
    <row r="29" spans="1:3">
      <c r="A29" s="54" t="s">
        <v>541</v>
      </c>
      <c r="B29" s="52" t="s">
        <v>542</v>
      </c>
      <c r="C29" s="53">
        <v>0</v>
      </c>
    </row>
    <row r="30" spans="1:3">
      <c r="A30" s="56"/>
      <c r="B30" s="57"/>
      <c r="C30" s="58"/>
    </row>
    <row r="31" spans="1:3">
      <c r="A31" s="59" t="s">
        <v>543</v>
      </c>
      <c r="B31" s="60"/>
      <c r="C31" s="61">
        <f>SUM(C32:C38)</f>
        <v>0</v>
      </c>
    </row>
    <row r="32" spans="1:3">
      <c r="A32" s="54" t="s">
        <v>544</v>
      </c>
      <c r="B32" s="55" t="s">
        <v>239</v>
      </c>
      <c r="C32" s="53">
        <v>0</v>
      </c>
    </row>
    <row r="33" spans="1:3">
      <c r="A33" s="54" t="s">
        <v>545</v>
      </c>
      <c r="B33" s="55" t="s">
        <v>248</v>
      </c>
      <c r="C33" s="53">
        <v>0</v>
      </c>
    </row>
    <row r="34" spans="1:3">
      <c r="A34" s="54" t="s">
        <v>546</v>
      </c>
      <c r="B34" s="55" t="s">
        <v>251</v>
      </c>
      <c r="C34" s="53">
        <v>0</v>
      </c>
    </row>
    <row r="35" spans="1:3">
      <c r="A35" s="54" t="s">
        <v>547</v>
      </c>
      <c r="B35" s="55" t="s">
        <v>257</v>
      </c>
      <c r="C35" s="53">
        <v>0</v>
      </c>
    </row>
    <row r="36" spans="1:3">
      <c r="A36" s="54" t="s">
        <v>548</v>
      </c>
      <c r="B36" s="55" t="s">
        <v>267</v>
      </c>
      <c r="C36" s="53">
        <v>0</v>
      </c>
    </row>
    <row r="37" spans="1:3">
      <c r="A37" s="54" t="s">
        <v>549</v>
      </c>
      <c r="B37" s="55" t="s">
        <v>550</v>
      </c>
      <c r="C37" s="53">
        <v>0</v>
      </c>
    </row>
    <row r="38" spans="1:3">
      <c r="A38" s="54" t="s">
        <v>551</v>
      </c>
      <c r="B38" s="52" t="s">
        <v>552</v>
      </c>
      <c r="C38" s="62">
        <v>0</v>
      </c>
    </row>
    <row r="39" spans="1:3">
      <c r="A39" s="45"/>
      <c r="B39" s="63"/>
      <c r="C39" s="64"/>
    </row>
    <row r="40" spans="1:3">
      <c r="A40" s="65" t="s">
        <v>553</v>
      </c>
      <c r="B40" s="43"/>
      <c r="C40" s="66">
        <f>C6-C8+C31</f>
        <v>3541556.43</v>
      </c>
    </row>
    <row r="42" spans="2:2">
      <c r="B42" s="29" t="s">
        <v>68</v>
      </c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.3" footer="0.3"/>
  <pageSetup paperSize="1" scale="85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8"/>
  <sheetViews>
    <sheetView tabSelected="1" view="pageBreakPreview" zoomScaleNormal="78" topLeftCell="A2" workbookViewId="0">
      <selection activeCell="G11" sqref="G11"/>
    </sheetView>
  </sheetViews>
  <sheetFormatPr defaultColWidth="9.08571428571429" defaultRowHeight="11.25"/>
  <cols>
    <col min="1" max="1" width="10" style="2" customWidth="1"/>
    <col min="2" max="2" width="68.5428571428571" style="2" customWidth="1"/>
    <col min="3" max="3" width="17.4571428571429" style="2" customWidth="1"/>
    <col min="4" max="5" width="23.6285714285714" style="2" customWidth="1"/>
    <col min="6" max="6" width="19.3619047619048" style="2" customWidth="1"/>
    <col min="7" max="7" width="24.1809523809524" style="2" customWidth="1"/>
    <col min="8" max="10" width="20.3619047619048" style="2" customWidth="1"/>
    <col min="11" max="16384" width="9.08571428571429" style="2"/>
  </cols>
  <sheetData>
    <row r="1" ht="18.9" customHeight="1" spans="1:8">
      <c r="A1" s="3" t="s">
        <v>0</v>
      </c>
      <c r="B1" s="4"/>
      <c r="C1" s="4"/>
      <c r="D1" s="4"/>
      <c r="E1" s="4"/>
      <c r="F1" s="4"/>
      <c r="G1" s="5" t="s">
        <v>69</v>
      </c>
      <c r="H1" s="6">
        <v>2025</v>
      </c>
    </row>
    <row r="2" ht="18.9" customHeight="1" spans="1:8">
      <c r="A2" s="3" t="s">
        <v>554</v>
      </c>
      <c r="B2" s="4"/>
      <c r="C2" s="4"/>
      <c r="D2" s="4"/>
      <c r="E2" s="4"/>
      <c r="F2" s="4"/>
      <c r="G2" s="5" t="s">
        <v>71</v>
      </c>
      <c r="H2" s="6" t="s">
        <v>4</v>
      </c>
    </row>
    <row r="3" ht="18.9" customHeight="1" spans="1:8">
      <c r="A3" s="7" t="s">
        <v>5</v>
      </c>
      <c r="B3" s="8"/>
      <c r="C3" s="8"/>
      <c r="D3" s="8"/>
      <c r="E3" s="8"/>
      <c r="F3" s="8"/>
      <c r="G3" s="5" t="s">
        <v>72</v>
      </c>
      <c r="H3" s="6">
        <v>2</v>
      </c>
    </row>
    <row r="4" spans="1:8">
      <c r="A4" s="7" t="str">
        <f>'Notas a los Edos Financieros'!A4</f>
        <v>(Cifras en Pesos)</v>
      </c>
      <c r="B4" s="8"/>
      <c r="C4" s="8"/>
      <c r="D4" s="8"/>
      <c r="E4" s="8"/>
      <c r="F4" s="8"/>
      <c r="G4" s="9"/>
      <c r="H4" s="9"/>
    </row>
    <row r="5" spans="1:8">
      <c r="A5" s="10" t="s">
        <v>73</v>
      </c>
      <c r="B5" s="11"/>
      <c r="C5" s="11"/>
      <c r="D5" s="11"/>
      <c r="E5" s="11"/>
      <c r="F5" s="11"/>
      <c r="G5" s="11"/>
      <c r="H5" s="11"/>
    </row>
    <row r="8" spans="1:10">
      <c r="A8" s="12" t="s">
        <v>75</v>
      </c>
      <c r="B8" s="12" t="s">
        <v>501</v>
      </c>
      <c r="C8" s="12" t="s">
        <v>555</v>
      </c>
      <c r="D8" s="12" t="s">
        <v>556</v>
      </c>
      <c r="E8" s="12" t="s">
        <v>557</v>
      </c>
      <c r="F8" s="12" t="s">
        <v>558</v>
      </c>
      <c r="G8" s="12" t="s">
        <v>559</v>
      </c>
      <c r="H8" s="12" t="s">
        <v>560</v>
      </c>
      <c r="I8" s="12" t="s">
        <v>561</v>
      </c>
      <c r="J8" s="12" t="s">
        <v>562</v>
      </c>
    </row>
    <row r="9" s="1" customFormat="1" spans="1:2">
      <c r="A9" s="13">
        <v>7000</v>
      </c>
      <c r="B9" s="1" t="s">
        <v>563</v>
      </c>
    </row>
    <row r="10" spans="1:7">
      <c r="A10" s="2">
        <v>7110</v>
      </c>
      <c r="B10" s="2" t="s">
        <v>559</v>
      </c>
      <c r="C10" s="14">
        <v>0</v>
      </c>
      <c r="D10" s="14">
        <v>0</v>
      </c>
      <c r="E10" s="14">
        <v>0</v>
      </c>
      <c r="F10" s="14">
        <f>C10+D10+E10</f>
        <v>0</v>
      </c>
      <c r="G10" s="2" t="str">
        <f>IF(OR(C10&lt;&gt;0,C11&lt;&gt;0,C12&lt;&gt;0,C13&lt;&gt;0,C14&lt;&gt;0,C15&lt;&gt;0,C16&lt;&gt;0,C17&lt;&gt;0,C18&lt;&gt;0,C19&lt;&gt;0,C20&lt;&gt;0,C21&lt;&gt;0,C22&lt;&gt;0,C23&lt;&gt;0,C24&lt;&gt;0,C25&lt;&gt;0,C26&lt;&gt;0,C27&lt;&gt;0,C28&lt;&gt;0,C29&lt;&gt;0,C30&lt;&gt;0,C31&lt;&gt;0,C32&lt;&gt;0,C33&lt;&gt;0,C34&lt;&gt;0,C35&lt;&gt;0),"","SIN INFORMACIÓN QUE REVELAR")</f>
        <v>SIN INFORMACIÓN QUE REVELAR</v>
      </c>
    </row>
    <row r="11" spans="1:6">
      <c r="A11" s="2">
        <v>7120</v>
      </c>
      <c r="B11" s="2" t="s">
        <v>564</v>
      </c>
      <c r="C11" s="14">
        <v>0</v>
      </c>
      <c r="D11" s="14">
        <v>0</v>
      </c>
      <c r="E11" s="14">
        <v>0</v>
      </c>
      <c r="F11" s="14">
        <f t="shared" ref="F11:F34" si="0">C11+D11+E11</f>
        <v>0</v>
      </c>
    </row>
    <row r="12" spans="1:6">
      <c r="A12" s="2">
        <v>7130</v>
      </c>
      <c r="B12" s="2" t="s">
        <v>565</v>
      </c>
      <c r="C12" s="14">
        <v>0</v>
      </c>
      <c r="D12" s="14">
        <v>0</v>
      </c>
      <c r="E12" s="14">
        <v>0</v>
      </c>
      <c r="F12" s="14">
        <f t="shared" si="0"/>
        <v>0</v>
      </c>
    </row>
    <row r="13" spans="1:6">
      <c r="A13" s="2">
        <v>7140</v>
      </c>
      <c r="B13" s="2" t="s">
        <v>566</v>
      </c>
      <c r="C13" s="14">
        <v>0</v>
      </c>
      <c r="D13" s="14">
        <v>0</v>
      </c>
      <c r="E13" s="14">
        <v>0</v>
      </c>
      <c r="F13" s="14">
        <f t="shared" si="0"/>
        <v>0</v>
      </c>
    </row>
    <row r="14" spans="1:6">
      <c r="A14" s="2">
        <v>7150</v>
      </c>
      <c r="B14" s="2" t="s">
        <v>567</v>
      </c>
      <c r="C14" s="14">
        <v>0</v>
      </c>
      <c r="D14" s="14">
        <v>0</v>
      </c>
      <c r="E14" s="14">
        <v>0</v>
      </c>
      <c r="F14" s="14">
        <f t="shared" si="0"/>
        <v>0</v>
      </c>
    </row>
    <row r="15" spans="1:6">
      <c r="A15" s="2">
        <v>7160</v>
      </c>
      <c r="B15" s="2" t="s">
        <v>568</v>
      </c>
      <c r="C15" s="14">
        <v>0</v>
      </c>
      <c r="D15" s="14">
        <v>0</v>
      </c>
      <c r="E15" s="14">
        <v>0</v>
      </c>
      <c r="F15" s="14">
        <f t="shared" si="0"/>
        <v>0</v>
      </c>
    </row>
    <row r="16" spans="1:6">
      <c r="A16" s="2">
        <v>7210</v>
      </c>
      <c r="B16" s="2" t="s">
        <v>569</v>
      </c>
      <c r="C16" s="14">
        <v>0</v>
      </c>
      <c r="D16" s="14">
        <v>0</v>
      </c>
      <c r="E16" s="14">
        <v>0</v>
      </c>
      <c r="F16" s="14">
        <f t="shared" si="0"/>
        <v>0</v>
      </c>
    </row>
    <row r="17" spans="1:6">
      <c r="A17" s="2">
        <v>7220</v>
      </c>
      <c r="B17" s="2" t="s">
        <v>570</v>
      </c>
      <c r="C17" s="14">
        <v>0</v>
      </c>
      <c r="D17" s="14">
        <v>0</v>
      </c>
      <c r="E17" s="14">
        <v>0</v>
      </c>
      <c r="F17" s="14">
        <f t="shared" si="0"/>
        <v>0</v>
      </c>
    </row>
    <row r="18" spans="1:6">
      <c r="A18" s="2">
        <v>7230</v>
      </c>
      <c r="B18" s="2" t="s">
        <v>571</v>
      </c>
      <c r="C18" s="14">
        <v>0</v>
      </c>
      <c r="D18" s="14">
        <v>0</v>
      </c>
      <c r="E18" s="14">
        <v>0</v>
      </c>
      <c r="F18" s="14">
        <f t="shared" si="0"/>
        <v>0</v>
      </c>
    </row>
    <row r="19" spans="1:6">
      <c r="A19" s="2">
        <v>7240</v>
      </c>
      <c r="B19" s="2" t="s">
        <v>572</v>
      </c>
      <c r="C19" s="14">
        <v>0</v>
      </c>
      <c r="D19" s="14">
        <v>0</v>
      </c>
      <c r="E19" s="14">
        <v>0</v>
      </c>
      <c r="F19" s="14">
        <f t="shared" si="0"/>
        <v>0</v>
      </c>
    </row>
    <row r="20" spans="1:6">
      <c r="A20" s="2">
        <v>7250</v>
      </c>
      <c r="B20" s="2" t="s">
        <v>573</v>
      </c>
      <c r="C20" s="14">
        <v>0</v>
      </c>
      <c r="D20" s="14">
        <v>0</v>
      </c>
      <c r="E20" s="14">
        <v>0</v>
      </c>
      <c r="F20" s="14">
        <f t="shared" si="0"/>
        <v>0</v>
      </c>
    </row>
    <row r="21" spans="1:6">
      <c r="A21" s="2">
        <v>7260</v>
      </c>
      <c r="B21" s="2" t="s">
        <v>574</v>
      </c>
      <c r="C21" s="14">
        <v>0</v>
      </c>
      <c r="D21" s="14">
        <v>0</v>
      </c>
      <c r="E21" s="14">
        <v>0</v>
      </c>
      <c r="F21" s="14">
        <f t="shared" si="0"/>
        <v>0</v>
      </c>
    </row>
    <row r="22" spans="1:6">
      <c r="A22" s="2">
        <v>7310</v>
      </c>
      <c r="B22" s="2" t="s">
        <v>575</v>
      </c>
      <c r="C22" s="14">
        <v>0</v>
      </c>
      <c r="D22" s="14">
        <v>0</v>
      </c>
      <c r="E22" s="14">
        <v>0</v>
      </c>
      <c r="F22" s="14">
        <f t="shared" si="0"/>
        <v>0</v>
      </c>
    </row>
    <row r="23" spans="1:6">
      <c r="A23" s="2">
        <v>7320</v>
      </c>
      <c r="B23" s="2" t="s">
        <v>576</v>
      </c>
      <c r="C23" s="14">
        <v>0</v>
      </c>
      <c r="D23" s="14">
        <v>0</v>
      </c>
      <c r="E23" s="14">
        <v>0</v>
      </c>
      <c r="F23" s="14">
        <f t="shared" si="0"/>
        <v>0</v>
      </c>
    </row>
    <row r="24" spans="1:6">
      <c r="A24" s="2">
        <v>7330</v>
      </c>
      <c r="B24" s="2" t="s">
        <v>577</v>
      </c>
      <c r="C24" s="14">
        <v>0</v>
      </c>
      <c r="D24" s="14">
        <v>0</v>
      </c>
      <c r="E24" s="14">
        <v>0</v>
      </c>
      <c r="F24" s="14">
        <f t="shared" si="0"/>
        <v>0</v>
      </c>
    </row>
    <row r="25" spans="1:6">
      <c r="A25" s="2">
        <v>7340</v>
      </c>
      <c r="B25" s="2" t="s">
        <v>578</v>
      </c>
      <c r="C25" s="14">
        <v>0</v>
      </c>
      <c r="D25" s="14">
        <v>0</v>
      </c>
      <c r="E25" s="14">
        <v>0</v>
      </c>
      <c r="F25" s="14">
        <f t="shared" si="0"/>
        <v>0</v>
      </c>
    </row>
    <row r="26" spans="1:6">
      <c r="A26" s="2">
        <v>7350</v>
      </c>
      <c r="B26" s="2" t="s">
        <v>579</v>
      </c>
      <c r="C26" s="14">
        <v>0</v>
      </c>
      <c r="D26" s="14">
        <v>0</v>
      </c>
      <c r="E26" s="14">
        <v>0</v>
      </c>
      <c r="F26" s="14">
        <f t="shared" si="0"/>
        <v>0</v>
      </c>
    </row>
    <row r="27" spans="1:6">
      <c r="A27" s="2">
        <v>7360</v>
      </c>
      <c r="B27" s="2" t="s">
        <v>580</v>
      </c>
      <c r="C27" s="14">
        <v>0</v>
      </c>
      <c r="D27" s="14">
        <v>0</v>
      </c>
      <c r="E27" s="14">
        <v>0</v>
      </c>
      <c r="F27" s="14">
        <f t="shared" si="0"/>
        <v>0</v>
      </c>
    </row>
    <row r="28" spans="1:6">
      <c r="A28" s="2">
        <v>7410</v>
      </c>
      <c r="B28" s="2" t="s">
        <v>581</v>
      </c>
      <c r="C28" s="14">
        <v>0</v>
      </c>
      <c r="D28" s="14">
        <v>0</v>
      </c>
      <c r="E28" s="14">
        <v>0</v>
      </c>
      <c r="F28" s="14">
        <f t="shared" si="0"/>
        <v>0</v>
      </c>
    </row>
    <row r="29" spans="1:6">
      <c r="A29" s="2">
        <v>7420</v>
      </c>
      <c r="B29" s="2" t="s">
        <v>582</v>
      </c>
      <c r="C29" s="14">
        <v>0</v>
      </c>
      <c r="D29" s="14">
        <v>0</v>
      </c>
      <c r="E29" s="14">
        <v>0</v>
      </c>
      <c r="F29" s="14">
        <f t="shared" si="0"/>
        <v>0</v>
      </c>
    </row>
    <row r="30" spans="1:6">
      <c r="A30" s="2">
        <v>7510</v>
      </c>
      <c r="B30" s="2" t="s">
        <v>583</v>
      </c>
      <c r="C30" s="14">
        <v>0</v>
      </c>
      <c r="D30" s="14">
        <v>0</v>
      </c>
      <c r="E30" s="14">
        <v>0</v>
      </c>
      <c r="F30" s="14">
        <f t="shared" si="0"/>
        <v>0</v>
      </c>
    </row>
    <row r="31" spans="1:6">
      <c r="A31" s="2">
        <v>7520</v>
      </c>
      <c r="B31" s="2" t="s">
        <v>584</v>
      </c>
      <c r="C31" s="14">
        <v>0</v>
      </c>
      <c r="D31" s="14">
        <v>0</v>
      </c>
      <c r="E31" s="14">
        <v>0</v>
      </c>
      <c r="F31" s="14">
        <f t="shared" si="0"/>
        <v>0</v>
      </c>
    </row>
    <row r="32" spans="1:6">
      <c r="A32" s="2">
        <v>7610</v>
      </c>
      <c r="B32" s="2" t="s">
        <v>585</v>
      </c>
      <c r="C32" s="14">
        <v>0</v>
      </c>
      <c r="D32" s="14">
        <v>0</v>
      </c>
      <c r="E32" s="14">
        <v>0</v>
      </c>
      <c r="F32" s="14">
        <f t="shared" si="0"/>
        <v>0</v>
      </c>
    </row>
    <row r="33" spans="1:6">
      <c r="A33" s="2">
        <v>7620</v>
      </c>
      <c r="B33" s="2" t="s">
        <v>586</v>
      </c>
      <c r="C33" s="14">
        <v>0</v>
      </c>
      <c r="D33" s="14">
        <v>0</v>
      </c>
      <c r="E33" s="14">
        <v>0</v>
      </c>
      <c r="F33" s="14">
        <f t="shared" si="0"/>
        <v>0</v>
      </c>
    </row>
    <row r="34" spans="1:6">
      <c r="A34" s="2">
        <v>7630</v>
      </c>
      <c r="B34" s="2" t="s">
        <v>587</v>
      </c>
      <c r="C34" s="14">
        <v>0</v>
      </c>
      <c r="D34" s="14">
        <v>0</v>
      </c>
      <c r="E34" s="14">
        <v>0</v>
      </c>
      <c r="F34" s="14">
        <f t="shared" si="0"/>
        <v>0</v>
      </c>
    </row>
    <row r="35" spans="1:6">
      <c r="A35" s="2">
        <v>7640</v>
      </c>
      <c r="B35" s="2" t="s">
        <v>588</v>
      </c>
      <c r="C35" s="14">
        <v>0</v>
      </c>
      <c r="D35" s="14">
        <v>0</v>
      </c>
      <c r="E35" s="14">
        <v>0</v>
      </c>
      <c r="F35" s="14">
        <f t="shared" ref="F35" si="1">C35+D35+E35</f>
        <v>0</v>
      </c>
    </row>
    <row r="36" spans="3:6">
      <c r="C36" s="14"/>
      <c r="D36" s="14"/>
      <c r="E36" s="14"/>
      <c r="F36" s="14"/>
    </row>
    <row r="37" s="1" customFormat="1" spans="1:2">
      <c r="A37" s="13">
        <v>8000</v>
      </c>
      <c r="B37" s="1" t="s">
        <v>589</v>
      </c>
    </row>
    <row r="38" spans="3:6">
      <c r="C38" s="15"/>
      <c r="D38" s="15"/>
      <c r="E38" s="15"/>
      <c r="F38" s="15"/>
    </row>
    <row r="39" spans="2:6">
      <c r="B39" s="16" t="s">
        <v>590</v>
      </c>
      <c r="C39" s="16"/>
      <c r="D39" s="15"/>
      <c r="E39" s="15"/>
      <c r="F39" s="15"/>
    </row>
    <row r="40" spans="2:6">
      <c r="B40" s="17" t="s">
        <v>501</v>
      </c>
      <c r="C40" s="18">
        <f>H1</f>
        <v>2025</v>
      </c>
      <c r="D40" s="15"/>
      <c r="E40" s="15"/>
      <c r="F40" s="15"/>
    </row>
    <row r="41" spans="1:6">
      <c r="A41" s="2">
        <v>8110</v>
      </c>
      <c r="B41" s="19" t="s">
        <v>591</v>
      </c>
      <c r="C41" s="20">
        <v>8523452.88</v>
      </c>
      <c r="D41" s="15"/>
      <c r="E41" s="15"/>
      <c r="F41" s="15"/>
    </row>
    <row r="42" spans="1:6">
      <c r="A42" s="2">
        <v>8120</v>
      </c>
      <c r="B42" s="19" t="s">
        <v>592</v>
      </c>
      <c r="C42" s="20">
        <v>-6038991.52</v>
      </c>
      <c r="D42" s="15"/>
      <c r="E42" s="15"/>
      <c r="F42" s="15"/>
    </row>
    <row r="43" spans="1:6">
      <c r="A43" s="2">
        <v>8130</v>
      </c>
      <c r="B43" s="19" t="s">
        <v>593</v>
      </c>
      <c r="C43" s="20">
        <v>0</v>
      </c>
      <c r="D43" s="15"/>
      <c r="E43" s="15"/>
      <c r="F43" s="15"/>
    </row>
    <row r="44" spans="1:6">
      <c r="A44" s="2">
        <v>8140</v>
      </c>
      <c r="B44" s="19" t="s">
        <v>594</v>
      </c>
      <c r="C44" s="20">
        <v>0</v>
      </c>
      <c r="D44" s="15"/>
      <c r="E44" s="15"/>
      <c r="F44" s="15"/>
    </row>
    <row r="45" spans="1:6">
      <c r="A45" s="2">
        <v>8150</v>
      </c>
      <c r="B45" s="19" t="s">
        <v>595</v>
      </c>
      <c r="C45" s="20">
        <v>-2484461.36</v>
      </c>
      <c r="D45" s="15"/>
      <c r="E45" s="15"/>
      <c r="F45" s="15"/>
    </row>
    <row r="46" spans="2:6">
      <c r="B46" s="21"/>
      <c r="C46" s="22"/>
      <c r="D46" s="15"/>
      <c r="E46" s="15"/>
      <c r="F46" s="15"/>
    </row>
    <row r="47" spans="2:6">
      <c r="B47" s="23"/>
      <c r="C47" s="24"/>
      <c r="D47" s="15"/>
      <c r="E47" s="15"/>
      <c r="F47" s="15"/>
    </row>
    <row r="48" spans="2:3">
      <c r="B48" s="16" t="s">
        <v>596</v>
      </c>
      <c r="C48" s="16"/>
    </row>
    <row r="49" spans="2:3">
      <c r="B49" s="25" t="s">
        <v>501</v>
      </c>
      <c r="C49" s="18">
        <f>H1</f>
        <v>2025</v>
      </c>
    </row>
    <row r="50" spans="1:3">
      <c r="A50" s="2">
        <v>8210</v>
      </c>
      <c r="B50" s="19" t="s">
        <v>597</v>
      </c>
      <c r="C50" s="26">
        <v>-8523452.88</v>
      </c>
    </row>
    <row r="51" spans="1:3">
      <c r="A51" s="2">
        <v>8220</v>
      </c>
      <c r="B51" s="19" t="s">
        <v>598</v>
      </c>
      <c r="C51" s="26">
        <v>765324.24</v>
      </c>
    </row>
    <row r="52" spans="1:3">
      <c r="A52" s="2">
        <v>8230</v>
      </c>
      <c r="B52" s="19" t="s">
        <v>599</v>
      </c>
      <c r="C52" s="26">
        <v>0</v>
      </c>
    </row>
    <row r="53" spans="1:3">
      <c r="A53" s="2">
        <v>8240</v>
      </c>
      <c r="B53" s="19" t="s">
        <v>600</v>
      </c>
      <c r="C53" s="26">
        <v>4216572.21</v>
      </c>
    </row>
    <row r="54" spans="1:3">
      <c r="A54" s="2">
        <v>8250</v>
      </c>
      <c r="B54" s="19" t="s">
        <v>601</v>
      </c>
      <c r="C54" s="26">
        <v>0</v>
      </c>
    </row>
    <row r="55" spans="1:3">
      <c r="A55" s="2">
        <v>8260</v>
      </c>
      <c r="B55" s="19" t="s">
        <v>602</v>
      </c>
      <c r="C55" s="26">
        <v>0</v>
      </c>
    </row>
    <row r="56" spans="1:3">
      <c r="A56" s="2">
        <v>8270</v>
      </c>
      <c r="B56" s="19" t="s">
        <v>603</v>
      </c>
      <c r="C56" s="26">
        <v>3541556.43</v>
      </c>
    </row>
    <row r="58" spans="2:2">
      <c r="B58" s="27" t="s">
        <v>68</v>
      </c>
    </row>
  </sheetData>
  <sheetProtection formatCells="0" formatColumns="0" formatRows="0" insertRows="0" insertColumns="0" insertHyperlinks="0" deleteColumns="0" deleteRows="0" sort="0" autoFilter="0" pivotTables="0"/>
  <mergeCells count="6">
    <mergeCell ref="A1:F1"/>
    <mergeCell ref="A2:F2"/>
    <mergeCell ref="A3:F3"/>
    <mergeCell ref="A4:F4"/>
    <mergeCell ref="B39:C39"/>
    <mergeCell ref="B48:C48"/>
  </mergeCells>
  <pageMargins left="0.7" right="0.7" top="0.75" bottom="0.75" header="0.3" footer="0.3"/>
  <pageSetup paperSize="9" scale="35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? > < c t : c o n t e n t T y p e S c h e m a   c t : _ = " "   m a : _ = " "   m a : c o n t e n t T y p e N a m e = " D o c u m e n t o "   m a : c o n t e n t T y p e I D = " 0 x 0 1 0 1 0 0 E A 8 7 7 4 8 2 0 7 3 C 4 9 4 D B 6 5 5 1 5 C 3 3 6 9 A A 0 B 4 "   m a : c o n t e n t T y p e V e r s i o n = " 0 "   m a : c o n t e n t T y p e D e s c r i p t i o n = " C r e a r   n u e v o   d o c u m e n t o . "   m a : c o n t e n t T y p e S c o p e = " "   m a : v e r s i o n I D = " d 6 3 0 b 5 c 2 8 7 1 3 0 9 c 5 c 8 6 f 0 b 7 b f 8 5 0 b 8 2 4 "   x m l n s : c t = " h t t p : / / s c h e m a s . m i c r o s o f t . c o m / o f f i c e / 2 0 0 6 / m e t a d a t a / c o n t e n t T y p e "   x m l n s : m a = " h t t p : / / s c h e m a s . m i c r o s o f t . c o m / o f f i c e / 2 0 0 6 / m e t a d a t a / p r o p e r t i e s / m e t a A t t r i b u t e s " >  
 < x s d : s c h e m a   t a r g e t N a m e s p a c e = " h t t p : / / s c h e m a s . m i c r o s o f t . c o m / o f f i c e / 2 0 0 6 / m e t a d a t a / p r o p e r t i e s "   m a : r o o t = " t r u e "   m a : f i e l d s I D = " 3 f 6 e d c 3 2 9 f f 2 3 6 6 2 9 c 5 6 e 3 b 8 7 9 b 3 2 0 d 0 "   x m l n s : x s d = " h t t p : / / w w w . w 3 . o r g / 2 0 0 1 / X M L S c h e m a "   x m l n s : x s = " h t t p : / / w w w . w 3 . o r g / 2 0 0 1 / X M L S c h e m a "   x m l n s : p = " h t t p : / / s c h e m a s . m i c r o s o f t . c o m / o f f i c e / 2 0 0 6 / m e t a d a t a / p r o p e r t i e s " >  
 < x s d : e l e m e n t   n a m e = " p r o p e r t i e s " >  
 < x s d : c o m p l e x T y p e >  
 < x s d : s e q u e n c e >  
 < x s d : e l e m e n t   n a m e = " d o c u m e n t M a n a g e m e n t " >  
 < x s d : c o m p l e x T y p e >  
 < x s d : a l l / >  
 < / x s d : c o m p l e x T y p e >  
 < / x s d : e l e m e n t >  
 < / x s d : s e q u e n c e >  
 < / x s d : c o m p l e x T y p e >  
 < / x s d : e l e m e n t >  
 < / x s d : s c h e m a >  
 < x s d : s c h e m a   t a r g e t N a m e s p a c e = " h t t p : / / s c h e m a s . o p e n x m l f o r m a t s . o r g / p a c k a g e / 2 0 0 6 / m e t a d a t a / c o r e - p r o p e r t i e s "   e l e m e n t F o r m D e f a u l t = " q u a l i f i e d "   a t t r i b u t e F o r m D e f a u l t = " u n q u a l i f i e d "   b l o c k D e f a u l t = " # a l l "   x m l n s = " h t t p : / / s c h e m a s . o p e n x m l f o r m a t s . o r g / p a c k a g e / 2 0 0 6 / m e t a d a t a / c o r e - p r o p e r t i e s "   x m l n s : x s d = " h t t p : / / w w w . w 3 . o r g / 2 0 0 1 / X M L S c h e m a "   x m l n s : x s i = " h t t p : / / w w w . w 3 . o r g / 2 0 0 1 / X M L S c h e m a - i n s t a n c e "   x m l n s : d c = " h t t p : / / p u r l . o r g / d c / e l e m e n t s / 1 . 1 / "   x m l n s : d c t e r m s = " h t t p : / / p u r l . o r g / d c / t e r m s / "   x m l n s : o d o c = " h t t p : / / s c h e m a s . m i c r o s o f t . c o m / i n t e r n a l / o b d " >  
 < x s d : i m p o r t   n a m e s p a c e = " h t t p : / / p u r l . o r g / d c / e l e m e n t s / 1 . 1 / "   s c h e m a L o c a t i o n = " h t t p : / / d u b l i n c o r e . o r g / s c h e m a s / x m l s / q d c / 2 0 0 3 / 0 4 / 0 2 / d c . x s d " / >  
 < x s d : i m p o r t   n a m e s p a c e = " h t t p : / / p u r l . o r g / d c / t e r m s / "   s c h e m a L o c a t i o n = " h t t p : / / d u b l i n c o r e . o r g / s c h e m a s / x m l s / q d c / 2 0 0 3 / 0 4 / 0 2 / d c t e r m s . x s d " / >  
 < x s d : e l e m e n t   n a m e = " c o r e P r o p e r t i e s "   t y p e = " C T _ c o r e P r o p e r t i e s " / >  
 < x s d : c o m p l e x T y p e   n a m e = " C T _ c o r e P r o p e r t i e s " >  
 < x s d : a l l >  
 < x s d : e l e m e n t   r e f = " d c : c r e a t o r "   m i n O c c u r s = " 0 "   m a x O c c u r s = " 1 " / >  
 < x s d : e l e m e n t   r e f = " d c t e r m s : c r e a t e d "   m i n O c c u r s = " 0 "   m a x O c c u r s = " 1 " / >  
 < x s d : e l e m e n t   r e f = " d c : i d e n t i f i e r "   m i n O c c u r s = " 0 "   m a x O c c u r s = " 1 " / >  
 < x s d : e l e m e n t   n a m e = " c o n t e n t T y p e "   m i n O c c u r s = " 0 "   m a x O c c u r s = " 1 "   t y p e = " x s d : s t r i n g "   m a : i n d e x = " 0 "   m a : d i s p l a y N a m e = " T i p o   d e   c o n t e n i d o " / >  
 < x s d : e l e m e n t   r e f = " d c : t i t l e "   m i n O c c u r s = " 0 "   m a x O c c u r s = " 1 "   m a : i n d e x = " 4 "   m a : d i s p l a y N a m e = " T � t u l o " / >  
 < x s d : e l e m e n t   r e f = " d c : s u b j e c t "   m i n O c c u r s = " 0 "   m a x O c c u r s = " 1 " / >  
 < x s d : e l e m e n t   r e f = " d c : d e s c r i p t i o n "   m i n O c c u r s = " 0 "   m a x O c c u r s = " 1 " / >  
 < x s d : e l e m e n t   n a m e = " k e y w o r d s "   m i n O c c u r s = " 0 "   m a x O c c u r s = " 1 "   t y p e = " x s d : s t r i n g " / >  
 < x s d : e l e m e n t   r e f = " d c : l a n g u a g e "   m i n O c c u r s = " 0 "   m a x O c c u r s = " 1 " / >  
 < x s d : e l e m e n t   n a m e = " c a t e g o r y "   m i n O c c u r s = " 0 "   m a x O c c u r s = " 1 "   t y p e = " x s d : s t r i n g " / >  
 < x s d : e l e m e n t   n a m e = " v e r s i o n "   m i n O c c u r s = " 0 "   m a x O c c u r s = " 1 "   t y p e = " x s d : s t r i n g " / >  
 < x s d : e l e m e n t   n a m e = " r e v i s i o n "   m i n O c c u r s = " 0 "   m a x O c c u r s = " 1 "   t y p e = " x s d : s t r i n g " >  
 < x s d : a n n o t a t i o n >  
 < x s d : d o c u m e n t a t i o n >  
                                                 T h i s   v a l u e   i n d i c a t e s   t h e   n u m b e r   o f   s a v e s   o r   r e v i s i o n s .   T h e   a p p l i c a t i o n   i s   r e s p o n s i b l e   f o r   u p d a t i n g   t h i s   v a l u e   a f t e r   e a c h   r e v i s i o n .  
                                         < / x s d : d o c u m e n t a t i o n >  
 < / x s d : a n n o t a t i o n >  
 < / x s d : e l e m e n t >  
 < x s d : e l e m e n t   n a m e = " l a s t M o d i f i e d B y "   m i n O c c u r s = " 0 "   m a x O c c u r s = " 1 "   t y p e = " x s d : s t r i n g " / >  
 < x s d : e l e m e n t   r e f = " d c t e r m s : m o d i f i e d "   m i n O c c u r s = " 0 "   m a x O c c u r s = " 1 " / >  
 < x s d : e l e m e n t   n a m e = " c o n t e n t S t a t u s "   m i n O c c u r s = " 0 "   m a x O c c u r s = " 1 "   t y p e = " x s d : s t r i n g " / >  
 < / x s d : a l l >  
 < / x s d : c o m p l e x T y p e >  
 < / x s d : s c h e m a >  
 < x s : s c h e m a   t a r g e t N a m e s p a c e = " h t t p : / / s c h e m a s . m i c r o s o f t . c o m / o f f i c e / i n f o p a t h / 2 0 0 7 / P a r t n e r C o n t r o l s "   e l e m e n t F o r m D e f a u l t = " q u a l i f i e d "   a t t r i b u t e F o r m D e f a u l t = " u n q u a l i f i e d "   x m l n s : p c = " h t t p : / / s c h e m a s . m i c r o s o f t . c o m / o f f i c e / i n f o p a t h / 2 0 0 7 / P a r t n e r C o n t r o l s "   x m l n s : x s = " h t t p : / / w w w . w 3 . o r g / 2 0 0 1 / X M L S c h e m a " >  
 < x s : e l e m e n t   n a m e = " P e r s o n " >  
 < x s : c o m p l e x T y p e >  
 < x s : s e q u e n c e >  
 < x s : e l e m e n t   r e f = " p c : D i s p l a y N a m e "   m i n O c c u r s = " 0 " > < / x s : e l e m e n t >  
 < x s : e l e m e n t   r e f = " p c : A c c o u n t I d "   m i n O c c u r s = " 0 " > < / x s : e l e m e n t >  
 < x s : e l e m e n t   r e f = " p c : A c c o u n t T y p e "   m i n O c c u r s = " 0 " > < / x s : e l e m e n t >  
 < / x s : s e q u e n c e >  
 < / x s : c o m p l e x T y p e >  
 < / x s : e l e m e n t >  
 < x s : e l e m e n t   n a m e = " D i s p l a y N a m e "   t y p e = " x s : s t r i n g " > < / x s : e l e m e n t >  
 < x s : e l e m e n t   n a m e = " A c c o u n t I d "   t y p e = " x s : s t r i n g " > < / x s : e l e m e n t >  
 < x s : e l e m e n t   n a m e = " A c c o u n t T y p e "   t y p e = " x s : s t r i n g " > < / x s : e l e m e n t >  
 < x s : e l e m e n t   n a m e = " B D C A s s o c i a t e d E n t i t y " >  
 < x s : c o m p l e x T y p e >  
 < x s : s e q u e n c e >  
 < x s : e l e m e n t   r e f = " p c : B D C E n t i t y "   m i n O c c u r s = " 0 "   m a x O c c u r s = " u n b o u n d e d " > < / x s : e l e m e n t >  
 < / x s : s e q u e n c e >  
 < x s : a t t r i b u t e   r e f = " p c : E n t i t y N a m e s p a c e " > < / x s : a t t r i b u t e >  
 < x s : a t t r i b u t e   r e f = " p c : E n t i t y N a m e " > < / x s : a t t r i b u t e >  
 < x s : a t t r i b u t e   r e f = " p c : S y s t e m I n s t a n c e N a m e " > < / x s : a t t r i b u t e >  
 < x s : a t t r i b u t e   r e f = " p c : A s s o c i a t i o n N a m e " > < / x s : a t t r i b u t e >  
 < / x s : c o m p l e x T y p e >  
 < / x s : e l e m e n t >  
 < x s : a t t r i b u t e   n a m e = " E n t i t y N a m e s p a c e "   t y p e = " x s : s t r i n g " > < / x s : a t t r i b u t e >  
 < x s : a t t r i b u t e   n a m e = " E n t i t y N a m e "   t y p e = " x s : s t r i n g " > < / x s : a t t r i b u t e >  
 < x s : a t t r i b u t e   n a m e = " S y s t e m I n s t a n c e N a m e "   t y p e = " x s : s t r i n g " > < / x s : a t t r i b u t e >  
 < x s : a t t r i b u t e   n a m e = " A s s o c i a t i o n N a m e "   t y p e = " x s : s t r i n g " > < / x s : a t t r i b u t e >  
 < x s : e l e m e n t   n a m e = " B D C E n t i t y " >  
 < x s : c o m p l e x T y p e >  
 < x s : s e q u e n c e >  
 < x s : e l e m e n t   r e f = " p c : E n t i t y D i s p l a y N a m e "   m i n O c c u r s = " 0 " > < / x s : e l e m e n t >  
 < x s : e l e m e n t   r e f = " p c : E n t i t y I n s t a n c e R e f e r e n c e "   m i n O c c u r s = " 0 " > < / x s : e l e m e n t >  
 < x s : e l e m e n t   r e f = " p c : E n t i t y I d 1 "   m i n O c c u r s = " 0 " > < / x s : e l e m e n t >  
 < x s : e l e m e n t   r e f = " p c : E n t i t y I d 2 "   m i n O c c u r s = " 0 " > < / x s : e l e m e n t >  
 < x s : e l e m e n t   r e f = " p c : E n t i t y I d 3 "   m i n O c c u r s = " 0 " > < / x s : e l e m e n t >  
 < x s : e l e m e n t   r e f = " p c : E n t i t y I d 4 "   m i n O c c u r s = " 0 " > < / x s : e l e m e n t >  
 < x s : e l e m e n t   r e f = " p c : E n t i t y I d 5 "   m i n O c c u r s = " 0 " > < / x s : e l e m e n t >  
 < / x s : s e q u e n c e >  
 < / x s : c o m p l e x T y p e >  
 < / x s : e l e m e n t >  
 < x s : e l e m e n t   n a m e = " E n t i t y D i s p l a y N a m e "   t y p e = " x s : s t r i n g " > < / x s : e l e m e n t >  
 < x s : e l e m e n t   n a m e = " E n t i t y I n s t a n c e R e f e r e n c e "   t y p e = " x s : s t r i n g " > < / x s : e l e m e n t >  
 < x s : e l e m e n t   n a m e = " E n t i t y I d 1 "   t y p e = " x s : s t r i n g " > < / x s : e l e m e n t >  
 < x s : e l e m e n t   n a m e = " E n t i t y I d 2 "   t y p e = " x s : s t r i n g " > < / x s : e l e m e n t >  
 < x s : e l e m e n t   n a m e = " E n t i t y I d 3 "   t y p e = " x s : s t r i n g " > < / x s : e l e m e n t >  
 < x s : e l e m e n t   n a m e = " E n t i t y I d 4 "   t y p e = " x s : s t r i n g " > < / x s : e l e m e n t >  
 < x s : e l e m e n t   n a m e = " E n t i t y I d 5 "   t y p e = " x s : s t r i n g " > < / x s : e l e m e n t >  
 < x s : e l e m e n t   n a m e = " T e r m s " >  
 < x s : c o m p l e x T y p e >  
 < x s : s e q u e n c e >  
 < x s : e l e m e n t   r e f = " p c : T e r m I n f o "   m i n O c c u r s = " 0 "   m a x O c c u r s = " u n b o u n d e d " > < / x s : e l e m e n t >  
 < / x s : s e q u e n c e >  
 < / x s : c o m p l e x T y p e >  
 < / x s : e l e m e n t >  
 < x s : e l e m e n t   n a m e = " T e r m I n f o " >  
 < x s : c o m p l e x T y p e >  
 < x s : s e q u e n c e >  
 < x s : e l e m e n t   r e f = " p c : T e r m N a m e "   m i n O c c u r s = " 0 " > < / x s : e l e m e n t >  
 < x s : e l e m e n t   r e f = " p c : T e r m I d "   m i n O c c u r s = " 0 " > < / x s : e l e m e n t >  
 < / x s : s e q u e n c e >  
 < / x s : c o m p l e x T y p e >  
 < / x s : e l e m e n t >  
 < x s : e l e m e n t   n a m e = " T e r m N a m e "   t y p e = " x s : s t r i n g " > < / x s : e l e m e n t >  
 < x s : e l e m e n t   n a m e = " T e r m I d "   t y p e = " x s : s t r i n g " > < / x s : e l e m e n t >  
 < / x s : s c h e m a >  
 < / c t : c o n t e n t T y p e S c h e m a > 
</file>

<file path=customXml/item2.xml>��< ? m s o - c o n t e n t T y p e ? > < F o r m T e m p l a t e s   x m l n s = " h t t p : / / s c h e m a s . m i c r o s o f t . c o m / s h a r e p o i n t / v 3 / c o n t e n t t y p e / f o r m s " > < D i s p l a y > D o c u m e n t L i b r a r y F o r m < / D i s p l a y > < E d i t > D o c u m e n t L i b r a r y F o r m < / E d i t > < N e w > D o c u m e n t L i b r a r y F o r m < / N e w > < / F o r m T e m p l a t e s > 
</file>

<file path=customXml/item3.xml>��< ? x m l   v e r s i o n = " 1 . 0 " ? > < p : p r o p e r t i e s   x m l n s : p = " h t t p : / / s c h e m a s . m i c r o s o f t . c o m / o f f i c e / 2 0 0 6 / m e t a d a t a / p r o p e r t i e s "   x m l n s : x s i = " h t t p : / / w w w . w 3 . o r g / 2 0 0 1 / X M L S c h e m a - i n s t a n c e "   x m l n s : p c = " h t t p : / / s c h e m a s . m i c r o s o f t . c o m / o f f i c e / i n f o p a t h / 2 0 0 7 / P a r t n e r C o n t r o l s " > < d o c u m e n t M a n a g e m e n t / > < / p : p r o p e r t i e s > 
</file>

<file path=customXml/itemProps1.xml><?xml version="1.0" encoding="utf-8"?>
<ds:datastoreItem xmlns:ds="http://schemas.openxmlformats.org/officeDocument/2006/customXml" ds:itemID="{9EE46E6C-CF0E-4B11-8200-1AE224BE5B5F}">
  <ds:schemaRefs/>
</ds:datastoreItem>
</file>

<file path=customXml/itemProps2.xml><?xml version="1.0" encoding="utf-8"?>
<ds:datastoreItem xmlns:ds="http://schemas.openxmlformats.org/officeDocument/2006/customXml" ds:itemID="{5ABFB6D6-0CEE-41B3-B05B-A905E59C3DDE}">
  <ds:schemaRefs/>
</ds:datastoreItem>
</file>

<file path=customXml/itemProps3.xml><?xml version="1.0" encoding="utf-8"?>
<ds:datastoreItem xmlns:ds="http://schemas.openxmlformats.org/officeDocument/2006/customXml" ds:itemID="{2B25B258-52CA-4BD7-B5F2-2E20DB6F9A47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HP</Company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Notas a los Edos Financieros</vt:lpstr>
      <vt:lpstr>ACT</vt:lpstr>
      <vt:lpstr>ESF</vt:lpstr>
      <vt:lpstr>VHP</vt:lpstr>
      <vt:lpstr>EFE</vt:lpstr>
      <vt:lpstr>Conciliacion_Ig</vt:lpstr>
      <vt:lpstr>Conciliacion_Eg</vt:lpstr>
      <vt:lpstr>Memoria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PC</cp:lastModifiedBy>
  <dcterms:created xsi:type="dcterms:W3CDTF">2012-12-11T20:36:00Z</dcterms:created>
  <cp:lastPrinted>2019-02-13T21:19:00Z</cp:lastPrinted>
  <dcterms:modified xsi:type="dcterms:W3CDTF">2025-07-25T17:01:11Z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  <property fmtid="{D5CDD505-2E9C-101B-9397-08002B2CF9AE}" pid="3" name="ICV">
    <vt:lpwstr>9BE18737A65D4A37B8A324BDDEFD421C_13</vt:lpwstr>
  </property>
  <property fmtid="{D5CDD505-2E9C-101B-9397-08002B2CF9AE}" pid="4" name="KSOProductBuildVer">
    <vt:lpwstr>2058-12.2.0.21931</vt:lpwstr>
  </property>
</Properties>
</file>