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20" yWindow="-120" windowWidth="38640" windowHeight="1572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5" l="1"/>
  <c r="D39" i="5"/>
  <c r="G38" i="5"/>
  <c r="D38" i="5"/>
  <c r="G37" i="5"/>
  <c r="D37" i="5"/>
  <c r="D36" i="5"/>
  <c r="D35" i="5" s="1"/>
  <c r="F35" i="5"/>
  <c r="F41" i="5" s="1"/>
  <c r="E35" i="5"/>
  <c r="E41" i="5" s="1"/>
  <c r="C35" i="5"/>
  <c r="C41" i="5" s="1"/>
  <c r="B35" i="5"/>
  <c r="D33" i="5"/>
  <c r="G33" i="5" s="1"/>
  <c r="G32" i="5"/>
  <c r="D32" i="5"/>
  <c r="G31" i="5"/>
  <c r="D31" i="5"/>
  <c r="G30" i="5"/>
  <c r="D30" i="5"/>
  <c r="D29" i="5"/>
  <c r="G29" i="5" s="1"/>
  <c r="G28" i="5"/>
  <c r="D28" i="5"/>
  <c r="G27" i="5"/>
  <c r="D27" i="5"/>
  <c r="G26" i="5"/>
  <c r="D26" i="5"/>
  <c r="D25" i="5"/>
  <c r="D24" i="5" s="1"/>
  <c r="F24" i="5"/>
  <c r="E24" i="5"/>
  <c r="C24" i="5"/>
  <c r="B24" i="5"/>
  <c r="D22" i="5"/>
  <c r="G22" i="5" s="1"/>
  <c r="G21" i="5"/>
  <c r="D21" i="5"/>
  <c r="G20" i="5"/>
  <c r="D20" i="5"/>
  <c r="G19" i="5"/>
  <c r="D19" i="5"/>
  <c r="D18" i="5"/>
  <c r="G18" i="5" s="1"/>
  <c r="G17" i="5"/>
  <c r="G15" i="5" s="1"/>
  <c r="D17" i="5"/>
  <c r="G16" i="5"/>
  <c r="D16" i="5"/>
  <c r="F15" i="5"/>
  <c r="E15" i="5"/>
  <c r="C15" i="5"/>
  <c r="B15" i="5"/>
  <c r="G13" i="5"/>
  <c r="D13" i="5"/>
  <c r="G12" i="5"/>
  <c r="D12" i="5"/>
  <c r="D11" i="5"/>
  <c r="G11" i="5" s="1"/>
  <c r="G10" i="5"/>
  <c r="D10" i="5"/>
  <c r="G9" i="5"/>
  <c r="D9" i="5"/>
  <c r="G8" i="5"/>
  <c r="D8" i="5"/>
  <c r="D7" i="5"/>
  <c r="G7" i="5" s="1"/>
  <c r="G6" i="5"/>
  <c r="D6" i="5"/>
  <c r="D5" i="5" s="1"/>
  <c r="F5" i="5"/>
  <c r="E5" i="5"/>
  <c r="C5" i="5"/>
  <c r="B5" i="5"/>
  <c r="B41" i="5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G39" i="6"/>
  <c r="D39" i="6"/>
  <c r="D38" i="6"/>
  <c r="G38" i="6" s="1"/>
  <c r="D37" i="6"/>
  <c r="G37" i="6" s="1"/>
  <c r="D36" i="6"/>
  <c r="G36" i="6" s="1"/>
  <c r="G35" i="6"/>
  <c r="D35" i="6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G25" i="6"/>
  <c r="D25" i="6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G19" i="6"/>
  <c r="D19" i="6"/>
  <c r="D18" i="6"/>
  <c r="G18" i="6" s="1"/>
  <c r="D17" i="6"/>
  <c r="G17" i="6" s="1"/>
  <c r="D16" i="6"/>
  <c r="G16" i="6" s="1"/>
  <c r="G15" i="6"/>
  <c r="D15" i="6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G5" i="6"/>
  <c r="D5" i="6"/>
  <c r="F4" i="6"/>
  <c r="F76" i="6" s="1"/>
  <c r="E4" i="6"/>
  <c r="E76" i="6" s="1"/>
  <c r="D4" i="6"/>
  <c r="C4" i="6"/>
  <c r="C76" i="6" s="1"/>
  <c r="B4" i="6"/>
  <c r="B76" i="6" s="1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D15" i="8" s="1"/>
  <c r="G87" i="4"/>
  <c r="F87" i="4"/>
  <c r="E87" i="4"/>
  <c r="D87" i="4"/>
  <c r="C87" i="4"/>
  <c r="B87" i="4"/>
  <c r="D85" i="4"/>
  <c r="G85" i="4" s="1"/>
  <c r="C52" i="4"/>
  <c r="D52" i="4"/>
  <c r="E52" i="4"/>
  <c r="F52" i="4"/>
  <c r="G52" i="4"/>
  <c r="B52" i="4"/>
  <c r="D50" i="4"/>
  <c r="G50" i="4" s="1"/>
  <c r="G49" i="4"/>
  <c r="D49" i="4"/>
  <c r="G48" i="4"/>
  <c r="D48" i="4"/>
  <c r="D47" i="4"/>
  <c r="G47" i="4" s="1"/>
  <c r="D46" i="4"/>
  <c r="G46" i="4" s="1"/>
  <c r="D45" i="4"/>
  <c r="G45" i="4" s="1"/>
  <c r="G44" i="4"/>
  <c r="D44" i="4"/>
  <c r="D43" i="4"/>
  <c r="G43" i="4" s="1"/>
  <c r="D42" i="4"/>
  <c r="G42" i="4" s="1"/>
  <c r="D41" i="4"/>
  <c r="G41" i="4" s="1"/>
  <c r="G40" i="4"/>
  <c r="D40" i="4"/>
  <c r="D39" i="4"/>
  <c r="G39" i="4" s="1"/>
  <c r="D38" i="4"/>
  <c r="G38" i="4" s="1"/>
  <c r="D37" i="4"/>
  <c r="G37" i="4" s="1"/>
  <c r="G36" i="4"/>
  <c r="D36" i="4"/>
  <c r="D35" i="4"/>
  <c r="G35" i="4" s="1"/>
  <c r="D34" i="4"/>
  <c r="G34" i="4" s="1"/>
  <c r="D33" i="4"/>
  <c r="G33" i="4" s="1"/>
  <c r="G32" i="4"/>
  <c r="D32" i="4"/>
  <c r="D31" i="4"/>
  <c r="G31" i="4" s="1"/>
  <c r="D30" i="4"/>
  <c r="G30" i="4" s="1"/>
  <c r="D29" i="4"/>
  <c r="G29" i="4" s="1"/>
  <c r="G28" i="4"/>
  <c r="D28" i="4"/>
  <c r="D27" i="4"/>
  <c r="G27" i="4" s="1"/>
  <c r="D26" i="4"/>
  <c r="G26" i="4" s="1"/>
  <c r="D25" i="4"/>
  <c r="G25" i="4" s="1"/>
  <c r="G24" i="4"/>
  <c r="D24" i="4"/>
  <c r="D23" i="4"/>
  <c r="G23" i="4" s="1"/>
  <c r="D22" i="4"/>
  <c r="G22" i="4" s="1"/>
  <c r="D21" i="4"/>
  <c r="G21" i="4" s="1"/>
  <c r="G20" i="4"/>
  <c r="D20" i="4"/>
  <c r="D19" i="4"/>
  <c r="G19" i="4" s="1"/>
  <c r="D18" i="4"/>
  <c r="G18" i="4" s="1"/>
  <c r="D17" i="4"/>
  <c r="G17" i="4" s="1"/>
  <c r="G16" i="4"/>
  <c r="D16" i="4"/>
  <c r="D15" i="4"/>
  <c r="G15" i="4" s="1"/>
  <c r="D14" i="4"/>
  <c r="G14" i="4" s="1"/>
  <c r="D13" i="4"/>
  <c r="G13" i="4" s="1"/>
  <c r="G12" i="4"/>
  <c r="D12" i="4"/>
  <c r="D11" i="4"/>
  <c r="G11" i="4" s="1"/>
  <c r="D10" i="4"/>
  <c r="G10" i="4" s="1"/>
  <c r="D9" i="4"/>
  <c r="G9" i="4" s="1"/>
  <c r="G8" i="4"/>
  <c r="D8" i="4"/>
  <c r="D7" i="4"/>
  <c r="G7" i="4" s="1"/>
  <c r="D6" i="4"/>
  <c r="G6" i="4" s="1"/>
  <c r="D5" i="4"/>
  <c r="G5" i="4" s="1"/>
  <c r="G5" i="5" l="1"/>
  <c r="D15" i="5"/>
  <c r="D41" i="5" s="1"/>
  <c r="G25" i="5"/>
  <c r="G24" i="5" s="1"/>
  <c r="G36" i="5"/>
  <c r="G35" i="5" s="1"/>
  <c r="D76" i="6"/>
  <c r="G4" i="6"/>
  <c r="G76" i="6" s="1"/>
  <c r="G5" i="8"/>
  <c r="G15" i="8" s="1"/>
  <c r="G41" i="5" l="1"/>
</calcChain>
</file>

<file path=xl/sharedStrings.xml><?xml version="1.0" encoding="utf-8"?>
<sst xmlns="http://schemas.openxmlformats.org/spreadsheetml/2006/main" count="231" uniqueCount="180">
  <si>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</si>
  <si>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</si>
  <si>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</si>
  <si>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</si>
  <si>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</si>
  <si>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</si>
  <si>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</si>
  <si>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</si>
  <si>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</si>
  <si>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</si>
  <si>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</si>
  <si>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</si>
  <si>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</si>
  <si>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</si>
  <si>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</si>
  <si>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</si>
  <si>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</si>
  <si>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</si>
  <si>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</si>
  <si>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</si>
  <si>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</si>
  <si>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</si>
  <si>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</si>
  <si>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</si>
  <si>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</si>
  <si>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</si>
  <si>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</si>
  <si>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</si>
  <si>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</si>
  <si>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</si>
  <si>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</si>
  <si>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</si>
  <si>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</si>
  <si>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</si>
  <si>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</si>
  <si>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</si>
  <si>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</si>
  <si>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</si>
  <si>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</si>
  <si>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</si>
  <si>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</si>
  <si>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</si>
  <si>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</si>
  <si>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</si>
  <si>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</si>
  <si>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</si>
  <si>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</si>
  <si>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</si>
  <si>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</si>
  <si>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</si>
  <si>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</si>
  <si>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</si>
  <si>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</si>
  <si>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</si>
  <si>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</si>
  <si>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</si>
  <si>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</si>
  <si>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</si>
  <si>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</si>
  <si>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</si>
  <si>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</si>
  <si>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</si>
  <si>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</si>
  <si>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</si>
  <si>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</si>
  <si>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</si>
  <si>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</si>
  <si>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</si>
  <si>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</si>
  <si>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</si>
  <si>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</si>
  <si>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</si>
  <si>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</si>
  <si>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</si>
  <si>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</si>
  <si>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</si>
  <si>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</si>
  <si>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</si>
  <si>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</si>
  <si>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</si>
  <si>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</si>
  <si>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</si>
  <si>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</si>
  <si>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</si>
  <si>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</si>
  <si>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</si>
  <si>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</si>
  <si>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</si>
  <si>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</si>
  <si>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</si>
  <si>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</si>
  <si>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</si>
  <si>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</si>
  <si>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</si>
  <si>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</si>
  <si>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</si>
  <si>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</si>
  <si>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</si>
  <si>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</si>
  <si>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</si>
  <si>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</si>
  <si>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</si>
  <si>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</si>
  <si>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</si>
  <si>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</si>
  <si>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</si>
  <si>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</si>
  <si>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</si>
  <si>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</si>
  <si>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</si>
  <si>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</si>
  <si>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</si>
  <si>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</si>
  <si>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</si>
  <si>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</si>
  <si>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</si>
  <si>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</si>
  <si>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</si>
  <si>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</si>
  <si>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</si>
  <si>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</si>
  <si>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</si>
  <si>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</si>
  <si>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</si>
  <si>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</si>
  <si>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</si>
  <si>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</si>
  <si>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31111M120010000 AYUNTAMIENTO MUNICIPAL</t>
  </si>
  <si>
    <t>31111M120020100 SECRETARIA PARTICULAR</t>
  </si>
  <si>
    <t>31111M120020200 JEFATURA DE GABINETE</t>
  </si>
  <si>
    <t>31111M120020300 DESARROLLO INSTITUCIONAL</t>
  </si>
  <si>
    <t>31111M120020400 PLAN Y VINC</t>
  </si>
  <si>
    <t>31111M120040000 SEC DEL AYUNTAMIENTO</t>
  </si>
  <si>
    <t>31111M120040100 ASUNTOS JURÍDICOS Y REGL</t>
  </si>
  <si>
    <t>31111M120040200 ARCHIVO GENERAL</t>
  </si>
  <si>
    <t>31111M120040300 PROTECCION CIVIL</t>
  </si>
  <si>
    <t>31111M120040500 PROC MPAL DE PROTEC DE N</t>
  </si>
  <si>
    <t>31111M120040600 SIST MPAL DE PROT A LAS</t>
  </si>
  <si>
    <t>31111M120050000 DES SOCIAL Y HUMANO</t>
  </si>
  <si>
    <t>31111M120060000 TESORERIA MUNICIPAL</t>
  </si>
  <si>
    <t>31111M120060100 INGRESOS</t>
  </si>
  <si>
    <t>31111M120060200 FISCALIZACION</t>
  </si>
  <si>
    <t>31111M120060300 RECURSOS HUMANOS</t>
  </si>
  <si>
    <t>31111M120060400 EGRESOS</t>
  </si>
  <si>
    <t>31111M120080000 OFICIALIA MAYOR</t>
  </si>
  <si>
    <t>31111M120090100 SEGURIDAD PÚBLICA</t>
  </si>
  <si>
    <t>31111M120090200 TRANSITO Y TRANSPORTE</t>
  </si>
  <si>
    <t>31111M120100000 DESARROLLO ECONÓMICO SUS</t>
  </si>
  <si>
    <t>31111M120110000 EDUCACION Y CULTURA</t>
  </si>
  <si>
    <t>31111M120110200 UNIDAD DE ATENCIÓN A LA</t>
  </si>
  <si>
    <t>31111M120110300 CRONISTA MUNICIPAL</t>
  </si>
  <si>
    <t>31111M120120000 DERECHOS HUMANOS</t>
  </si>
  <si>
    <t>31111M120120100 MIGRANTES</t>
  </si>
  <si>
    <t>31111M120120200 PUEBLOS Y COMUNIDADES IN</t>
  </si>
  <si>
    <t>31111M120200000 OBRA PÚBLICA</t>
  </si>
  <si>
    <t>31111M120210000 TURISMO, PAT HIST Y CULT</t>
  </si>
  <si>
    <t>31111M120230000 PROV SAL Y ECONOMICAS</t>
  </si>
  <si>
    <t>31111M120270000 CONTRALORIA MUNICIP</t>
  </si>
  <si>
    <t>31111M120290000 EROGACIONES NO SECTO</t>
  </si>
  <si>
    <t>31111M120330000 ATENCIÓN INTEGRAL A LA M</t>
  </si>
  <si>
    <t>31111M120340000 UNID TRANSPARENCIA</t>
  </si>
  <si>
    <t>31111M120350000 GENERAL DE SERVICIOS</t>
  </si>
  <si>
    <t>31111M120360000 PROTECCION AL AMBIEN</t>
  </si>
  <si>
    <t>31111M120400000 SERVICIOS MUNICIPALES</t>
  </si>
  <si>
    <t>31111M120900100 DIF MUNICIPAL</t>
  </si>
  <si>
    <t>31111M120900200 COMISION MUNICIPAL DEL D</t>
  </si>
  <si>
    <t>31111M120020700 VINCULACIÓN Y LOGÍSTICA</t>
  </si>
  <si>
    <t>31111M120020800 PLANEACIÓN</t>
  </si>
  <si>
    <t>31111M120110100 CASA DE LA CULTURA</t>
  </si>
  <si>
    <t>31111M120110400 MUSEOS</t>
  </si>
  <si>
    <t>31111M120130000 DIRECCIÓN DEL NUEVO COMI</t>
  </si>
  <si>
    <t>31111M120220000 TURISMO E IDENTIDAD</t>
  </si>
  <si>
    <t>“Bajo protesta de decir verdad declaramos que los Estados Financieros y sus notas, son razonablemente correctos y son responsabilidad del emisor”</t>
  </si>
  <si>
    <t>31111M120900300 IMUVI</t>
  </si>
  <si>
    <t>Municipio Dolores Hidalgo CIN
Estado Analítico del Ejercicio del Presupuesto de Egresos
Clasificación Administrativa
Del 1 de Enero al 30 de Junio de 2025
(Cifras en Pesos)</t>
  </si>
  <si>
    <t>Gobierno (Federal/Estatal/Municipal) de Municipio Dolores Hidalgo CIN
Estado Analítico del Ejercicio del Presupuesto de Egresos
Clasificación Administrativa
Del 1 de Enero al 30 de Junio de 2025
(Cifras en Pesos)</t>
  </si>
  <si>
    <t>Sector Paraestatal del Gobierno (Federal/Estatal/Municipal) de Municipio Dolores Hidalgo CIN
Estado Analítico del Ejercicio del Presupuesto de Egresos
Clasificación Administrativa
Del 1 de Enero al 30 de Junio de 2025
(Cifras en Pesos)</t>
  </si>
  <si>
    <t>Municipio Dolores Hidalgo CIN
Estado Analítico del Ejercicio del Presupuesto de Egresos
Clasificación Económica (por Tipo de Gasto)
Del 1 de Enero al 30 de Junio de 2025
(Cifras en Pesos)</t>
  </si>
  <si>
    <t>Municipio Dolores Hidalgo CIN
Estado Analítico del Ejercicio del Presupuesto de Egresos
Clasificación por Objeto del Gasto (Capítulo y Concepto)
Del 1 de Enero al 30 de Junio de 2025
(Cifras en Pesos)</t>
  </si>
  <si>
    <t>Municipio Dolores Hidalgo CIN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</si>
</sst>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8" fillId="2" borderId="6" xfId="9" applyNumberFormat="1" applyFont="1" applyFill="1" applyBorder="1" applyAlignment="1">
      <alignment horizontal="center" vertical="center" wrapText="1"/>
    </xf>
    <xf numFmtId="0" fontId="4" fillId="0" borderId="11" xfId="0" applyFont="1" applyBorder="1" applyProtection="1">
      <protection locked="0"/>
    </xf>
    <xf numFmtId="0" fontId="4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4" fillId="0" borderId="11" xfId="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7" xfId="9" applyFont="1" applyFill="1" applyBorder="1" applyAlignment="1" applyProtection="1">
      <alignment horizontal="centerContinuous" vertical="center" wrapText="1"/>
      <protection locked="0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8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8" fillId="0" borderId="5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left" wrapText="1" indent="1"/>
      <protection locked="0"/>
    </xf>
    <xf numFmtId="0" fontId="8" fillId="2" borderId="14" xfId="9" applyFont="1" applyFill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4" fontId="4" fillId="0" borderId="13" xfId="0" applyNumberFormat="1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11" xfId="0" applyNumberFormat="1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4" fontId="8" fillId="0" borderId="1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4" fontId="8" fillId="0" borderId="13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Alignment="1" applyProtection="1">
      <alignment horizontal="left" indent="1"/>
      <protection locked="0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12" xfId="9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3" fontId="8" fillId="0" borderId="6" xfId="0" applyNumberFormat="1" applyFont="1" applyBorder="1" applyProtection="1">
      <protection locked="0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workbookViewId="0">
      <selection activeCell="C84" sqref="C84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174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1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5"/>
      <c r="B4" s="10"/>
      <c r="C4" s="10"/>
      <c r="D4" s="10"/>
      <c r="E4" s="10"/>
      <c r="F4" s="10"/>
      <c r="G4" s="10"/>
    </row>
    <row r="5" spans="1:7" x14ac:dyDescent="0.2">
      <c r="A5" s="48" t="s">
        <v>127</v>
      </c>
      <c r="B5" s="45">
        <v>12946853.25</v>
      </c>
      <c r="C5" s="45">
        <v>143556.4</v>
      </c>
      <c r="D5" s="45">
        <f>B5+C5</f>
        <v>13090409.65</v>
      </c>
      <c r="E5" s="45">
        <v>6000982.5800000001</v>
      </c>
      <c r="F5" s="45">
        <v>6000982.5800000001</v>
      </c>
      <c r="G5" s="45">
        <f>D5-E5</f>
        <v>7089427.0700000003</v>
      </c>
    </row>
    <row r="6" spans="1:7" x14ac:dyDescent="0.2">
      <c r="A6" s="48" t="s">
        <v>128</v>
      </c>
      <c r="B6" s="45">
        <v>16822338.539999999</v>
      </c>
      <c r="C6" s="45">
        <v>1905452.42</v>
      </c>
      <c r="D6" s="45">
        <f t="shared" ref="D6:D51" si="0">B6+C6</f>
        <v>18727790.960000001</v>
      </c>
      <c r="E6" s="45">
        <v>10959637.77</v>
      </c>
      <c r="F6" s="45">
        <v>10959637.77</v>
      </c>
      <c r="G6" s="45">
        <f t="shared" ref="G6:G51" si="1">D6-E6</f>
        <v>7768153.1900000013</v>
      </c>
    </row>
    <row r="7" spans="1:7" x14ac:dyDescent="0.2">
      <c r="A7" s="48" t="s">
        <v>129</v>
      </c>
      <c r="B7" s="45">
        <v>1763637.63</v>
      </c>
      <c r="C7" s="45">
        <v>-1763637.63</v>
      </c>
      <c r="D7" s="45">
        <f t="shared" si="0"/>
        <v>0</v>
      </c>
      <c r="E7" s="45">
        <v>0</v>
      </c>
      <c r="F7" s="45">
        <v>0</v>
      </c>
      <c r="G7" s="45">
        <f t="shared" si="1"/>
        <v>0</v>
      </c>
    </row>
    <row r="8" spans="1:7" x14ac:dyDescent="0.2">
      <c r="A8" s="48" t="s">
        <v>130</v>
      </c>
      <c r="B8" s="45">
        <v>24691764.010000002</v>
      </c>
      <c r="C8" s="45">
        <v>2265947.2200000002</v>
      </c>
      <c r="D8" s="45">
        <f t="shared" si="0"/>
        <v>26957711.23</v>
      </c>
      <c r="E8" s="45">
        <v>3891988.46</v>
      </c>
      <c r="F8" s="45">
        <v>3891988.46</v>
      </c>
      <c r="G8" s="45">
        <f t="shared" si="1"/>
        <v>23065722.77</v>
      </c>
    </row>
    <row r="9" spans="1:7" x14ac:dyDescent="0.2">
      <c r="A9" s="48" t="s">
        <v>131</v>
      </c>
      <c r="B9" s="45">
        <v>1829602.56</v>
      </c>
      <c r="C9" s="45">
        <v>-1829602.56</v>
      </c>
      <c r="D9" s="45">
        <f t="shared" si="0"/>
        <v>0</v>
      </c>
      <c r="E9" s="45">
        <v>0</v>
      </c>
      <c r="F9" s="45">
        <v>0</v>
      </c>
      <c r="G9" s="45">
        <f t="shared" si="1"/>
        <v>0</v>
      </c>
    </row>
    <row r="10" spans="1:7" x14ac:dyDescent="0.2">
      <c r="A10" s="48" t="s">
        <v>132</v>
      </c>
      <c r="B10" s="45">
        <v>7227858.2400000002</v>
      </c>
      <c r="C10" s="45">
        <v>422412.51</v>
      </c>
      <c r="D10" s="45">
        <f t="shared" si="0"/>
        <v>7650270.75</v>
      </c>
      <c r="E10" s="45">
        <v>3439010.61</v>
      </c>
      <c r="F10" s="45">
        <v>3439010.61</v>
      </c>
      <c r="G10" s="45">
        <f t="shared" si="1"/>
        <v>4211260.1400000006</v>
      </c>
    </row>
    <row r="11" spans="1:7" x14ac:dyDescent="0.2">
      <c r="A11" s="48" t="s">
        <v>133</v>
      </c>
      <c r="B11" s="45">
        <v>2264145.71</v>
      </c>
      <c r="C11" s="45">
        <v>28521.5</v>
      </c>
      <c r="D11" s="45">
        <f t="shared" si="0"/>
        <v>2292667.21</v>
      </c>
      <c r="E11" s="45">
        <v>974507.69</v>
      </c>
      <c r="F11" s="45">
        <v>974507.69</v>
      </c>
      <c r="G11" s="45">
        <f t="shared" si="1"/>
        <v>1318159.52</v>
      </c>
    </row>
    <row r="12" spans="1:7" x14ac:dyDescent="0.2">
      <c r="A12" s="48" t="s">
        <v>134</v>
      </c>
      <c r="B12" s="45">
        <v>1551550.97</v>
      </c>
      <c r="C12" s="45">
        <v>66754.36</v>
      </c>
      <c r="D12" s="45">
        <f t="shared" si="0"/>
        <v>1618305.33</v>
      </c>
      <c r="E12" s="45">
        <v>692988.28</v>
      </c>
      <c r="F12" s="45">
        <v>692988.28</v>
      </c>
      <c r="G12" s="45">
        <f t="shared" si="1"/>
        <v>925317.05</v>
      </c>
    </row>
    <row r="13" spans="1:7" x14ac:dyDescent="0.2">
      <c r="A13" s="48" t="s">
        <v>135</v>
      </c>
      <c r="B13" s="45">
        <v>7362745.6299999999</v>
      </c>
      <c r="C13" s="45">
        <v>106735.47</v>
      </c>
      <c r="D13" s="45">
        <f t="shared" si="0"/>
        <v>7469481.0999999996</v>
      </c>
      <c r="E13" s="45">
        <v>3392799.05</v>
      </c>
      <c r="F13" s="45">
        <v>3392799.05</v>
      </c>
      <c r="G13" s="45">
        <f t="shared" si="1"/>
        <v>4076682.05</v>
      </c>
    </row>
    <row r="14" spans="1:7" x14ac:dyDescent="0.2">
      <c r="A14" s="48" t="s">
        <v>136</v>
      </c>
      <c r="B14" s="45">
        <v>358910.1</v>
      </c>
      <c r="C14" s="45">
        <v>209428.8</v>
      </c>
      <c r="D14" s="45">
        <f t="shared" si="0"/>
        <v>568338.89999999991</v>
      </c>
      <c r="E14" s="45">
        <v>389311.29</v>
      </c>
      <c r="F14" s="45">
        <v>389311.29</v>
      </c>
      <c r="G14" s="45">
        <f t="shared" si="1"/>
        <v>179027.60999999993</v>
      </c>
    </row>
    <row r="15" spans="1:7" x14ac:dyDescent="0.2">
      <c r="A15" s="48" t="s">
        <v>137</v>
      </c>
      <c r="B15" s="45">
        <v>298802.06</v>
      </c>
      <c r="C15" s="45">
        <v>16300</v>
      </c>
      <c r="D15" s="45">
        <f t="shared" si="0"/>
        <v>315102.06</v>
      </c>
      <c r="E15" s="45">
        <v>124017.43</v>
      </c>
      <c r="F15" s="45">
        <v>124017.43</v>
      </c>
      <c r="G15" s="45">
        <f t="shared" si="1"/>
        <v>191084.63</v>
      </c>
    </row>
    <row r="16" spans="1:7" x14ac:dyDescent="0.2">
      <c r="A16" s="48" t="s">
        <v>138</v>
      </c>
      <c r="B16" s="45">
        <v>7158886.5</v>
      </c>
      <c r="C16" s="45">
        <v>-7158886.5</v>
      </c>
      <c r="D16" s="45">
        <f t="shared" si="0"/>
        <v>0</v>
      </c>
      <c r="E16" s="45">
        <v>0</v>
      </c>
      <c r="F16" s="45">
        <v>0</v>
      </c>
      <c r="G16" s="45">
        <f t="shared" si="1"/>
        <v>0</v>
      </c>
    </row>
    <row r="17" spans="1:7" x14ac:dyDescent="0.2">
      <c r="A17" s="48" t="s">
        <v>139</v>
      </c>
      <c r="B17" s="45">
        <v>27099669.649999999</v>
      </c>
      <c r="C17" s="45">
        <v>439501.72</v>
      </c>
      <c r="D17" s="45">
        <f t="shared" si="0"/>
        <v>27539171.369999997</v>
      </c>
      <c r="E17" s="45">
        <v>13882247.35</v>
      </c>
      <c r="F17" s="45">
        <v>13882149.41</v>
      </c>
      <c r="G17" s="45">
        <f t="shared" si="1"/>
        <v>13656924.019999998</v>
      </c>
    </row>
    <row r="18" spans="1:7" x14ac:dyDescent="0.2">
      <c r="A18" s="48" t="s">
        <v>140</v>
      </c>
      <c r="B18" s="45">
        <v>8102867.7300000004</v>
      </c>
      <c r="C18" s="45">
        <v>965222.6</v>
      </c>
      <c r="D18" s="45">
        <f t="shared" si="0"/>
        <v>9068090.3300000001</v>
      </c>
      <c r="E18" s="45">
        <v>3892283.56</v>
      </c>
      <c r="F18" s="45">
        <v>3892283.56</v>
      </c>
      <c r="G18" s="45">
        <f t="shared" si="1"/>
        <v>5175806.7699999996</v>
      </c>
    </row>
    <row r="19" spans="1:7" x14ac:dyDescent="0.2">
      <c r="A19" s="48" t="s">
        <v>141</v>
      </c>
      <c r="B19" s="45">
        <v>2883892.33</v>
      </c>
      <c r="C19" s="45">
        <v>37759.57</v>
      </c>
      <c r="D19" s="45">
        <f t="shared" si="0"/>
        <v>2921651.9</v>
      </c>
      <c r="E19" s="45">
        <v>1142293.99</v>
      </c>
      <c r="F19" s="45">
        <v>1142293.99</v>
      </c>
      <c r="G19" s="45">
        <f t="shared" si="1"/>
        <v>1779357.91</v>
      </c>
    </row>
    <row r="20" spans="1:7" x14ac:dyDescent="0.2">
      <c r="A20" s="48" t="s">
        <v>142</v>
      </c>
      <c r="B20" s="45">
        <v>29047135.399999999</v>
      </c>
      <c r="C20" s="45">
        <v>51328.05</v>
      </c>
      <c r="D20" s="45">
        <f t="shared" si="0"/>
        <v>29098463.449999999</v>
      </c>
      <c r="E20" s="45">
        <v>13144652.380000001</v>
      </c>
      <c r="F20" s="45">
        <v>13144652.380000001</v>
      </c>
      <c r="G20" s="45">
        <f t="shared" si="1"/>
        <v>15953811.069999998</v>
      </c>
    </row>
    <row r="21" spans="1:7" x14ac:dyDescent="0.2">
      <c r="A21" s="48" t="s">
        <v>143</v>
      </c>
      <c r="B21" s="45">
        <v>5086272.4000000004</v>
      </c>
      <c r="C21" s="45">
        <v>26409.68</v>
      </c>
      <c r="D21" s="45">
        <f t="shared" si="0"/>
        <v>5112682.08</v>
      </c>
      <c r="E21" s="45">
        <v>2194923.2200000002</v>
      </c>
      <c r="F21" s="45">
        <v>2194923.2200000002</v>
      </c>
      <c r="G21" s="45">
        <f t="shared" si="1"/>
        <v>2917758.86</v>
      </c>
    </row>
    <row r="22" spans="1:7" x14ac:dyDescent="0.2">
      <c r="A22" s="48" t="s">
        <v>144</v>
      </c>
      <c r="B22" s="45">
        <v>4151864.67</v>
      </c>
      <c r="C22" s="45">
        <v>289428.57</v>
      </c>
      <c r="D22" s="45">
        <f t="shared" si="0"/>
        <v>4441293.24</v>
      </c>
      <c r="E22" s="45">
        <v>2029633.09</v>
      </c>
      <c r="F22" s="45">
        <v>2029633.09</v>
      </c>
      <c r="G22" s="45">
        <f t="shared" si="1"/>
        <v>2411660.1500000004</v>
      </c>
    </row>
    <row r="23" spans="1:7" x14ac:dyDescent="0.2">
      <c r="A23" s="48" t="s">
        <v>145</v>
      </c>
      <c r="B23" s="45">
        <v>96338114.969999999</v>
      </c>
      <c r="C23" s="45">
        <v>9472112.7300000004</v>
      </c>
      <c r="D23" s="45">
        <f t="shared" si="0"/>
        <v>105810227.7</v>
      </c>
      <c r="E23" s="45">
        <v>40117305.060000002</v>
      </c>
      <c r="F23" s="45">
        <v>40117305.060000002</v>
      </c>
      <c r="G23" s="45">
        <f t="shared" si="1"/>
        <v>65692922.640000001</v>
      </c>
    </row>
    <row r="24" spans="1:7" x14ac:dyDescent="0.2">
      <c r="A24" s="48" t="s">
        <v>146</v>
      </c>
      <c r="B24" s="45">
        <v>15872380.82</v>
      </c>
      <c r="C24" s="45">
        <v>189544.46</v>
      </c>
      <c r="D24" s="45">
        <f t="shared" si="0"/>
        <v>16061925.280000001</v>
      </c>
      <c r="E24" s="45">
        <v>7017174.1399999997</v>
      </c>
      <c r="F24" s="45">
        <v>7017174.1399999997</v>
      </c>
      <c r="G24" s="45">
        <f t="shared" si="1"/>
        <v>9044751.1400000006</v>
      </c>
    </row>
    <row r="25" spans="1:7" x14ac:dyDescent="0.2">
      <c r="A25" s="48" t="s">
        <v>147</v>
      </c>
      <c r="B25" s="45">
        <v>3412697.24</v>
      </c>
      <c r="C25" s="45">
        <v>1951307.87</v>
      </c>
      <c r="D25" s="45">
        <f t="shared" si="0"/>
        <v>5364005.1100000003</v>
      </c>
      <c r="E25" s="45">
        <v>1495374.04</v>
      </c>
      <c r="F25" s="45">
        <v>1495374.04</v>
      </c>
      <c r="G25" s="45">
        <f t="shared" si="1"/>
        <v>3868631.0700000003</v>
      </c>
    </row>
    <row r="26" spans="1:7" x14ac:dyDescent="0.2">
      <c r="A26" s="48" t="s">
        <v>148</v>
      </c>
      <c r="B26" s="45">
        <v>12313867.960000001</v>
      </c>
      <c r="C26" s="45">
        <v>-877738.98</v>
      </c>
      <c r="D26" s="45">
        <f t="shared" si="0"/>
        <v>11436128.98</v>
      </c>
      <c r="E26" s="45">
        <v>8145280.1900000004</v>
      </c>
      <c r="F26" s="45">
        <v>8145280.1900000004</v>
      </c>
      <c r="G26" s="45">
        <f t="shared" si="1"/>
        <v>3290848.79</v>
      </c>
    </row>
    <row r="27" spans="1:7" x14ac:dyDescent="0.2">
      <c r="A27" s="48" t="s">
        <v>149</v>
      </c>
      <c r="B27" s="45">
        <v>370919.69</v>
      </c>
      <c r="C27" s="45">
        <v>35859.4</v>
      </c>
      <c r="D27" s="45">
        <f t="shared" si="0"/>
        <v>406779.09</v>
      </c>
      <c r="E27" s="45">
        <v>152259.96</v>
      </c>
      <c r="F27" s="45">
        <v>152259.96</v>
      </c>
      <c r="G27" s="45">
        <f t="shared" si="1"/>
        <v>254519.13000000003</v>
      </c>
    </row>
    <row r="28" spans="1:7" x14ac:dyDescent="0.2">
      <c r="A28" s="48" t="s">
        <v>150</v>
      </c>
      <c r="B28" s="45">
        <v>231392.24</v>
      </c>
      <c r="C28" s="45">
        <v>13000</v>
      </c>
      <c r="D28" s="45">
        <f t="shared" si="0"/>
        <v>244392.24</v>
      </c>
      <c r="E28" s="45">
        <v>93953.08</v>
      </c>
      <c r="F28" s="45">
        <v>93953.08</v>
      </c>
      <c r="G28" s="45">
        <f t="shared" si="1"/>
        <v>150439.15999999997</v>
      </c>
    </row>
    <row r="29" spans="1:7" x14ac:dyDescent="0.2">
      <c r="A29" s="48" t="s">
        <v>151</v>
      </c>
      <c r="B29" s="45">
        <v>717028.95</v>
      </c>
      <c r="C29" s="45">
        <v>86489.17</v>
      </c>
      <c r="D29" s="45">
        <f t="shared" si="0"/>
        <v>803518.12</v>
      </c>
      <c r="E29" s="45">
        <v>401153.93</v>
      </c>
      <c r="F29" s="45">
        <v>401153.93</v>
      </c>
      <c r="G29" s="45">
        <f t="shared" si="1"/>
        <v>402364.19</v>
      </c>
    </row>
    <row r="30" spans="1:7" x14ac:dyDescent="0.2">
      <c r="A30" s="48" t="s">
        <v>152</v>
      </c>
      <c r="B30" s="45">
        <v>289615.93</v>
      </c>
      <c r="C30" s="45">
        <v>251410.95</v>
      </c>
      <c r="D30" s="45">
        <f t="shared" si="0"/>
        <v>541026.88</v>
      </c>
      <c r="E30" s="45">
        <v>313011.96999999997</v>
      </c>
      <c r="F30" s="45">
        <v>313011.96999999997</v>
      </c>
      <c r="G30" s="45">
        <f t="shared" si="1"/>
        <v>228014.91000000003</v>
      </c>
    </row>
    <row r="31" spans="1:7" x14ac:dyDescent="0.2">
      <c r="A31" s="48" t="s">
        <v>153</v>
      </c>
      <c r="B31" s="45">
        <v>289615.93</v>
      </c>
      <c r="C31" s="45">
        <v>18927.95</v>
      </c>
      <c r="D31" s="45">
        <f t="shared" si="0"/>
        <v>308543.88</v>
      </c>
      <c r="E31" s="45">
        <v>91879.15</v>
      </c>
      <c r="F31" s="45">
        <v>91879.15</v>
      </c>
      <c r="G31" s="45">
        <f t="shared" si="1"/>
        <v>216664.73</v>
      </c>
    </row>
    <row r="32" spans="1:7" x14ac:dyDescent="0.2">
      <c r="A32" s="48" t="s">
        <v>154</v>
      </c>
      <c r="B32" s="45">
        <v>160340472.02000001</v>
      </c>
      <c r="C32" s="45">
        <v>105468225.69</v>
      </c>
      <c r="D32" s="45">
        <f t="shared" si="0"/>
        <v>265808697.71000001</v>
      </c>
      <c r="E32" s="45">
        <v>75362324.540000007</v>
      </c>
      <c r="F32" s="45">
        <v>75362324.540000007</v>
      </c>
      <c r="G32" s="45">
        <f t="shared" si="1"/>
        <v>190446373.17000002</v>
      </c>
    </row>
    <row r="33" spans="1:7" x14ac:dyDescent="0.2">
      <c r="A33" s="48" t="s">
        <v>155</v>
      </c>
      <c r="B33" s="45">
        <v>17437763.260000002</v>
      </c>
      <c r="C33" s="45">
        <v>-17437763.260000002</v>
      </c>
      <c r="D33" s="45">
        <f t="shared" si="0"/>
        <v>0</v>
      </c>
      <c r="E33" s="45">
        <v>0</v>
      </c>
      <c r="F33" s="45">
        <v>0</v>
      </c>
      <c r="G33" s="45">
        <f t="shared" si="1"/>
        <v>0</v>
      </c>
    </row>
    <row r="34" spans="1:7" x14ac:dyDescent="0.2">
      <c r="A34" s="48" t="s">
        <v>156</v>
      </c>
      <c r="B34" s="45">
        <v>5866408.2699999996</v>
      </c>
      <c r="C34" s="45">
        <v>4843952.08</v>
      </c>
      <c r="D34" s="45">
        <f t="shared" si="0"/>
        <v>10710360.35</v>
      </c>
      <c r="E34" s="45">
        <v>4135111.53</v>
      </c>
      <c r="F34" s="45">
        <v>4135111.53</v>
      </c>
      <c r="G34" s="45">
        <f t="shared" si="1"/>
        <v>6575248.8200000003</v>
      </c>
    </row>
    <row r="35" spans="1:7" x14ac:dyDescent="0.2">
      <c r="A35" s="48" t="s">
        <v>157</v>
      </c>
      <c r="B35" s="45">
        <v>3514753.59</v>
      </c>
      <c r="C35" s="45">
        <v>177480.32000000001</v>
      </c>
      <c r="D35" s="45">
        <f t="shared" si="0"/>
        <v>3692233.9099999997</v>
      </c>
      <c r="E35" s="45">
        <v>1540226.43</v>
      </c>
      <c r="F35" s="45">
        <v>1540226.43</v>
      </c>
      <c r="G35" s="45">
        <f t="shared" si="1"/>
        <v>2152007.4799999995</v>
      </c>
    </row>
    <row r="36" spans="1:7" x14ac:dyDescent="0.2">
      <c r="A36" s="48" t="s">
        <v>158</v>
      </c>
      <c r="B36" s="45">
        <v>8334084.7999999998</v>
      </c>
      <c r="C36" s="45">
        <v>400000</v>
      </c>
      <c r="D36" s="45">
        <f t="shared" si="0"/>
        <v>8734084.8000000007</v>
      </c>
      <c r="E36" s="45">
        <v>2786748.68</v>
      </c>
      <c r="F36" s="45">
        <v>2786748.68</v>
      </c>
      <c r="G36" s="45">
        <f t="shared" si="1"/>
        <v>5947336.120000001</v>
      </c>
    </row>
    <row r="37" spans="1:7" x14ac:dyDescent="0.2">
      <c r="A37" s="48" t="s">
        <v>159</v>
      </c>
      <c r="B37" s="45">
        <v>2388638.92</v>
      </c>
      <c r="C37" s="45">
        <v>640554.03</v>
      </c>
      <c r="D37" s="45">
        <f t="shared" si="0"/>
        <v>3029192.95</v>
      </c>
      <c r="E37" s="45">
        <v>1593584.01</v>
      </c>
      <c r="F37" s="45">
        <v>1593584.01</v>
      </c>
      <c r="G37" s="45">
        <f t="shared" si="1"/>
        <v>1435608.9400000002</v>
      </c>
    </row>
    <row r="38" spans="1:7" x14ac:dyDescent="0.2">
      <c r="A38" s="48" t="s">
        <v>160</v>
      </c>
      <c r="B38" s="45">
        <v>1215228.51</v>
      </c>
      <c r="C38" s="45">
        <v>136325.85</v>
      </c>
      <c r="D38" s="45">
        <f t="shared" si="0"/>
        <v>1351554.36</v>
      </c>
      <c r="E38" s="45">
        <v>575900.97</v>
      </c>
      <c r="F38" s="45">
        <v>575900.97</v>
      </c>
      <c r="G38" s="45">
        <f t="shared" si="1"/>
        <v>775653.39000000013</v>
      </c>
    </row>
    <row r="39" spans="1:7" x14ac:dyDescent="0.2">
      <c r="A39" s="48" t="s">
        <v>161</v>
      </c>
      <c r="B39" s="45">
        <v>48470716.539999999</v>
      </c>
      <c r="C39" s="45">
        <v>169586.49</v>
      </c>
      <c r="D39" s="45">
        <f t="shared" si="0"/>
        <v>48640303.030000001</v>
      </c>
      <c r="E39" s="45">
        <v>21333102.260000002</v>
      </c>
      <c r="F39" s="45">
        <v>21333102.260000002</v>
      </c>
      <c r="G39" s="45">
        <f t="shared" si="1"/>
        <v>27307200.77</v>
      </c>
    </row>
    <row r="40" spans="1:7" x14ac:dyDescent="0.2">
      <c r="A40" s="48" t="s">
        <v>162</v>
      </c>
      <c r="B40" s="45">
        <v>12177243.58</v>
      </c>
      <c r="C40" s="45">
        <v>1265519.04</v>
      </c>
      <c r="D40" s="45">
        <f t="shared" si="0"/>
        <v>13442762.620000001</v>
      </c>
      <c r="E40" s="45">
        <v>5899047.3499999996</v>
      </c>
      <c r="F40" s="45">
        <v>5899047.3499999996</v>
      </c>
      <c r="G40" s="45">
        <f t="shared" si="1"/>
        <v>7543715.2700000014</v>
      </c>
    </row>
    <row r="41" spans="1:7" x14ac:dyDescent="0.2">
      <c r="A41" s="48" t="s">
        <v>163</v>
      </c>
      <c r="B41" s="45">
        <v>60316229.07</v>
      </c>
      <c r="C41" s="45">
        <v>-132837.87</v>
      </c>
      <c r="D41" s="45">
        <f t="shared" si="0"/>
        <v>60183391.200000003</v>
      </c>
      <c r="E41" s="45">
        <v>28489176.100000001</v>
      </c>
      <c r="F41" s="45">
        <v>28489176.100000001</v>
      </c>
      <c r="G41" s="45">
        <f t="shared" si="1"/>
        <v>31694215.100000001</v>
      </c>
    </row>
    <row r="42" spans="1:7" x14ac:dyDescent="0.2">
      <c r="A42" s="48" t="s">
        <v>164</v>
      </c>
      <c r="B42" s="45">
        <v>30343946.329999998</v>
      </c>
      <c r="C42" s="45">
        <v>811800.15</v>
      </c>
      <c r="D42" s="45">
        <f t="shared" si="0"/>
        <v>31155746.479999997</v>
      </c>
      <c r="E42" s="45">
        <v>15633766.15</v>
      </c>
      <c r="F42" s="45">
        <v>15633766.15</v>
      </c>
      <c r="G42" s="45">
        <f t="shared" si="1"/>
        <v>15521980.329999996</v>
      </c>
    </row>
    <row r="43" spans="1:7" x14ac:dyDescent="0.2">
      <c r="A43" s="48" t="s">
        <v>165</v>
      </c>
      <c r="B43" s="45">
        <v>2641084</v>
      </c>
      <c r="C43" s="45">
        <v>0</v>
      </c>
      <c r="D43" s="45">
        <f t="shared" si="0"/>
        <v>2641084</v>
      </c>
      <c r="E43" s="45">
        <v>1320540</v>
      </c>
      <c r="F43" s="45">
        <v>1320540</v>
      </c>
      <c r="G43" s="45">
        <f t="shared" si="1"/>
        <v>1320544</v>
      </c>
    </row>
    <row r="44" spans="1:7" x14ac:dyDescent="0.2">
      <c r="A44" s="48" t="s">
        <v>166</v>
      </c>
      <c r="B44" s="45">
        <v>0</v>
      </c>
      <c r="C44" s="45">
        <v>2008079.35</v>
      </c>
      <c r="D44" s="45">
        <f t="shared" si="0"/>
        <v>2008079.35</v>
      </c>
      <c r="E44" s="45">
        <v>963935.23</v>
      </c>
      <c r="F44" s="45">
        <v>963935.23</v>
      </c>
      <c r="G44" s="45">
        <f t="shared" si="1"/>
        <v>1044144.1200000001</v>
      </c>
    </row>
    <row r="45" spans="1:7" x14ac:dyDescent="0.2">
      <c r="A45" s="48" t="s">
        <v>167</v>
      </c>
      <c r="B45" s="45">
        <v>0</v>
      </c>
      <c r="C45" s="45">
        <v>2240316.0099999998</v>
      </c>
      <c r="D45" s="45">
        <f t="shared" si="0"/>
        <v>2240316.0099999998</v>
      </c>
      <c r="E45" s="45">
        <v>922597.93</v>
      </c>
      <c r="F45" s="45">
        <v>922597.93</v>
      </c>
      <c r="G45" s="45">
        <f t="shared" si="1"/>
        <v>1317718.0799999996</v>
      </c>
    </row>
    <row r="46" spans="1:7" x14ac:dyDescent="0.2">
      <c r="A46" s="48" t="s">
        <v>168</v>
      </c>
      <c r="B46" s="45">
        <v>0</v>
      </c>
      <c r="C46" s="45">
        <v>3755135.08</v>
      </c>
      <c r="D46" s="45">
        <f t="shared" si="0"/>
        <v>3755135.08</v>
      </c>
      <c r="E46" s="45">
        <v>1438910.31</v>
      </c>
      <c r="F46" s="45">
        <v>1438910.31</v>
      </c>
      <c r="G46" s="45">
        <f t="shared" si="1"/>
        <v>2316224.77</v>
      </c>
    </row>
    <row r="47" spans="1:7" x14ac:dyDescent="0.2">
      <c r="A47" s="48" t="s">
        <v>169</v>
      </c>
      <c r="B47" s="45">
        <v>0</v>
      </c>
      <c r="C47" s="45">
        <v>1205221.97</v>
      </c>
      <c r="D47" s="45">
        <f t="shared" si="0"/>
        <v>1205221.97</v>
      </c>
      <c r="E47" s="45">
        <v>321132.78999999998</v>
      </c>
      <c r="F47" s="45">
        <v>321132.78999999998</v>
      </c>
      <c r="G47" s="45">
        <f t="shared" si="1"/>
        <v>884089.17999999993</v>
      </c>
    </row>
    <row r="48" spans="1:7" x14ac:dyDescent="0.2">
      <c r="A48" s="48" t="s">
        <v>170</v>
      </c>
      <c r="B48" s="45">
        <v>0</v>
      </c>
      <c r="C48" s="45">
        <v>17821422.579999998</v>
      </c>
      <c r="D48" s="45">
        <f t="shared" si="0"/>
        <v>17821422.579999998</v>
      </c>
      <c r="E48" s="45">
        <v>4937382.7</v>
      </c>
      <c r="F48" s="45">
        <v>4937382.7</v>
      </c>
      <c r="G48" s="45">
        <f t="shared" si="1"/>
        <v>12884039.879999999</v>
      </c>
    </row>
    <row r="49" spans="1:7" s="47" customFormat="1" x14ac:dyDescent="0.2">
      <c r="A49" s="48" t="s">
        <v>171</v>
      </c>
      <c r="B49" s="45">
        <v>0</v>
      </c>
      <c r="C49" s="45">
        <v>19457174.579999998</v>
      </c>
      <c r="D49" s="45">
        <f t="shared" si="0"/>
        <v>19457174.579999998</v>
      </c>
      <c r="E49" s="45">
        <v>4927520.25</v>
      </c>
      <c r="F49" s="45">
        <v>4927520.25</v>
      </c>
      <c r="G49" s="45">
        <f t="shared" si="1"/>
        <v>14529654.329999998</v>
      </c>
    </row>
    <row r="50" spans="1:7" x14ac:dyDescent="0.2">
      <c r="A50" s="48" t="s">
        <v>173</v>
      </c>
      <c r="B50" s="45">
        <v>0</v>
      </c>
      <c r="C50" s="45">
        <v>1000000</v>
      </c>
      <c r="D50" s="45">
        <f t="shared" si="0"/>
        <v>1000000</v>
      </c>
      <c r="E50" s="45">
        <v>1000000</v>
      </c>
      <c r="F50" s="45">
        <v>1000000</v>
      </c>
      <c r="G50" s="45">
        <f t="shared" si="1"/>
        <v>0</v>
      </c>
    </row>
    <row r="51" spans="1:7" x14ac:dyDescent="0.2">
      <c r="A51" s="20"/>
      <c r="B51" s="45"/>
      <c r="C51" s="45"/>
      <c r="D51" s="45"/>
      <c r="E51" s="45"/>
      <c r="F51" s="45"/>
      <c r="G51" s="45"/>
    </row>
    <row r="52" spans="1:7" x14ac:dyDescent="0.2">
      <c r="A52" s="21" t="s">
        <v>8</v>
      </c>
      <c r="B52" s="56">
        <f>SUM(B5:B51)</f>
        <v>643531000.00000012</v>
      </c>
      <c r="C52" s="56">
        <f t="shared" ref="C52:G52" si="2">SUM(C5:C51)</f>
        <v>151193737.81999999</v>
      </c>
      <c r="D52" s="56">
        <f t="shared" si="2"/>
        <v>794724737.82000029</v>
      </c>
      <c r="E52" s="56">
        <f t="shared" si="2"/>
        <v>297159675.50000006</v>
      </c>
      <c r="F52" s="56">
        <f t="shared" si="2"/>
        <v>297159577.56000006</v>
      </c>
      <c r="G52" s="56">
        <f t="shared" si="2"/>
        <v>497565062.31999987</v>
      </c>
    </row>
    <row r="55" spans="1:7" ht="54.9" customHeight="1" x14ac:dyDescent="0.2">
      <c r="A55" s="51" t="s">
        <v>175</v>
      </c>
      <c r="B55" s="52"/>
      <c r="C55" s="52"/>
      <c r="D55" s="52"/>
      <c r="E55" s="52"/>
      <c r="F55" s="52"/>
      <c r="G55" s="53"/>
    </row>
    <row r="56" spans="1:7" x14ac:dyDescent="0.2">
      <c r="A56" s="14"/>
      <c r="B56" s="16" t="s">
        <v>0</v>
      </c>
      <c r="C56" s="17"/>
      <c r="D56" s="17"/>
      <c r="E56" s="17"/>
      <c r="F56" s="18"/>
      <c r="G56" s="49" t="s">
        <v>1</v>
      </c>
    </row>
    <row r="57" spans="1:7" ht="20.399999999999999" x14ac:dyDescent="0.2">
      <c r="A57" s="15" t="s">
        <v>2</v>
      </c>
      <c r="B57" s="3" t="s">
        <v>3</v>
      </c>
      <c r="C57" s="3" t="s">
        <v>4</v>
      </c>
      <c r="D57" s="3" t="s">
        <v>5</v>
      </c>
      <c r="E57" s="3" t="s">
        <v>6</v>
      </c>
      <c r="F57" s="3" t="s">
        <v>7</v>
      </c>
      <c r="G57" s="50"/>
    </row>
    <row r="58" spans="1:7" x14ac:dyDescent="0.2">
      <c r="A58" s="6"/>
      <c r="B58" s="7"/>
      <c r="C58" s="7"/>
      <c r="D58" s="7"/>
      <c r="E58" s="7"/>
      <c r="F58" s="7"/>
      <c r="G58" s="7"/>
    </row>
    <row r="59" spans="1:7" x14ac:dyDescent="0.2">
      <c r="A59" s="20" t="s">
        <v>9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</row>
    <row r="60" spans="1:7" x14ac:dyDescent="0.2">
      <c r="A60" s="20" t="s">
        <v>10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</row>
    <row r="61" spans="1:7" x14ac:dyDescent="0.2">
      <c r="A61" s="20" t="s">
        <v>11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</row>
    <row r="62" spans="1:7" x14ac:dyDescent="0.2">
      <c r="A62" s="20" t="s">
        <v>12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</row>
    <row r="63" spans="1:7" x14ac:dyDescent="0.2">
      <c r="A63" s="2"/>
      <c r="B63" s="9"/>
      <c r="C63" s="9"/>
      <c r="D63" s="9"/>
      <c r="E63" s="9"/>
      <c r="F63" s="9"/>
      <c r="G63" s="9"/>
    </row>
    <row r="64" spans="1:7" x14ac:dyDescent="0.2">
      <c r="A64" s="21" t="s">
        <v>8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7" spans="1:7" ht="54.9" customHeight="1" x14ac:dyDescent="0.2">
      <c r="A67" s="51" t="s">
        <v>176</v>
      </c>
      <c r="B67" s="52"/>
      <c r="C67" s="52"/>
      <c r="D67" s="52"/>
      <c r="E67" s="52"/>
      <c r="F67" s="52"/>
      <c r="G67" s="53"/>
    </row>
    <row r="68" spans="1:7" x14ac:dyDescent="0.2">
      <c r="A68" s="14"/>
      <c r="B68" s="16" t="s">
        <v>0</v>
      </c>
      <c r="C68" s="17"/>
      <c r="D68" s="17"/>
      <c r="E68" s="17"/>
      <c r="F68" s="18"/>
      <c r="G68" s="49" t="s">
        <v>1</v>
      </c>
    </row>
    <row r="69" spans="1:7" ht="20.399999999999999" x14ac:dyDescent="0.2">
      <c r="A69" s="15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50"/>
    </row>
    <row r="70" spans="1:7" x14ac:dyDescent="0.2">
      <c r="A70" s="6"/>
      <c r="B70" s="7"/>
      <c r="C70" s="7"/>
      <c r="D70" s="7"/>
      <c r="E70" s="7"/>
      <c r="F70" s="7"/>
      <c r="G70" s="7"/>
    </row>
    <row r="71" spans="1:7" ht="20.399999999999999" x14ac:dyDescent="0.2">
      <c r="A71" s="22" t="s">
        <v>13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x14ac:dyDescent="0.2">
      <c r="A72" s="22"/>
      <c r="B72" s="36"/>
      <c r="C72" s="36"/>
      <c r="D72" s="36"/>
      <c r="E72" s="36"/>
      <c r="F72" s="36"/>
      <c r="G72" s="36"/>
    </row>
    <row r="73" spans="1:7" x14ac:dyDescent="0.2">
      <c r="A73" s="22" t="s">
        <v>14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</row>
    <row r="74" spans="1:7" x14ac:dyDescent="0.2">
      <c r="A74" s="22"/>
      <c r="B74" s="36"/>
      <c r="C74" s="36"/>
      <c r="D74" s="36"/>
      <c r="E74" s="36"/>
      <c r="F74" s="36"/>
      <c r="G74" s="36"/>
    </row>
    <row r="75" spans="1:7" ht="20.399999999999999" x14ac:dyDescent="0.2">
      <c r="A75" s="22" t="s">
        <v>15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</row>
    <row r="76" spans="1:7" x14ac:dyDescent="0.2">
      <c r="A76" s="22"/>
      <c r="B76" s="36"/>
      <c r="C76" s="36"/>
      <c r="D76" s="36"/>
      <c r="E76" s="36"/>
      <c r="F76" s="36"/>
      <c r="G76" s="36"/>
    </row>
    <row r="77" spans="1:7" ht="20.399999999999999" x14ac:dyDescent="0.2">
      <c r="A77" s="22" t="s">
        <v>16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</row>
    <row r="78" spans="1:7" x14ac:dyDescent="0.2">
      <c r="A78" s="22"/>
      <c r="B78" s="36"/>
      <c r="C78" s="36"/>
      <c r="D78" s="36"/>
      <c r="E78" s="36"/>
      <c r="F78" s="36"/>
      <c r="G78" s="36"/>
    </row>
    <row r="79" spans="1:7" ht="20.399999999999999" x14ac:dyDescent="0.2">
      <c r="A79" s="22" t="s">
        <v>17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</row>
    <row r="80" spans="1:7" x14ac:dyDescent="0.2">
      <c r="A80" s="22"/>
      <c r="B80" s="36"/>
      <c r="C80" s="36"/>
      <c r="D80" s="36"/>
      <c r="E80" s="36"/>
      <c r="F80" s="36"/>
      <c r="G80" s="36"/>
    </row>
    <row r="81" spans="1:7" ht="20.399999999999999" x14ac:dyDescent="0.2">
      <c r="A81" s="31" t="s">
        <v>18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</row>
    <row r="82" spans="1:7" x14ac:dyDescent="0.2">
      <c r="A82" s="22"/>
      <c r="B82" s="8"/>
      <c r="C82" s="8"/>
      <c r="D82" s="8"/>
      <c r="E82" s="8"/>
      <c r="F82" s="8"/>
      <c r="G82" s="8"/>
    </row>
    <row r="83" spans="1:7" ht="20.399999999999999" x14ac:dyDescent="0.2">
      <c r="A83" s="22" t="s">
        <v>19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x14ac:dyDescent="0.2">
      <c r="A84" s="22"/>
      <c r="B84" s="37"/>
      <c r="C84" s="37"/>
      <c r="D84" s="37"/>
      <c r="E84" s="37"/>
      <c r="F84" s="37"/>
      <c r="G84" s="37"/>
    </row>
    <row r="85" spans="1:7" x14ac:dyDescent="0.2">
      <c r="A85" s="22" t="s">
        <v>20</v>
      </c>
      <c r="B85" s="37">
        <v>32985030.329999998</v>
      </c>
      <c r="C85" s="45">
        <v>1811800.15</v>
      </c>
      <c r="D85" s="45">
        <f t="shared" ref="D85" si="3">B85+C85</f>
        <v>34796830.479999997</v>
      </c>
      <c r="E85" s="45">
        <v>17954306.149999999</v>
      </c>
      <c r="F85" s="45">
        <v>17954306.149999999</v>
      </c>
      <c r="G85" s="45">
        <f t="shared" ref="G85" si="4">D85-E85</f>
        <v>16842524.329999998</v>
      </c>
    </row>
    <row r="86" spans="1:7" x14ac:dyDescent="0.2">
      <c r="A86" s="23"/>
      <c r="B86" s="9"/>
      <c r="C86" s="9"/>
      <c r="D86" s="9"/>
      <c r="E86" s="9"/>
      <c r="F86" s="9"/>
      <c r="G86" s="9"/>
    </row>
    <row r="87" spans="1:7" x14ac:dyDescent="0.2">
      <c r="A87" s="21" t="s">
        <v>8</v>
      </c>
      <c r="B87" s="46">
        <f t="shared" ref="B87:G87" si="5">SUM(B71:B85)</f>
        <v>32985030.329999998</v>
      </c>
      <c r="C87" s="46">
        <f t="shared" si="5"/>
        <v>1811800.15</v>
      </c>
      <c r="D87" s="46">
        <f t="shared" si="5"/>
        <v>34796830.479999997</v>
      </c>
      <c r="E87" s="46">
        <f t="shared" si="5"/>
        <v>17954306.149999999</v>
      </c>
      <c r="F87" s="46">
        <f t="shared" si="5"/>
        <v>17954306.149999999</v>
      </c>
      <c r="G87" s="46">
        <f t="shared" si="5"/>
        <v>16842524.329999998</v>
      </c>
    </row>
    <row r="89" spans="1:7" x14ac:dyDescent="0.2">
      <c r="A89" s="43" t="s">
        <v>172</v>
      </c>
    </row>
  </sheetData>
  <sheetProtection formatCells="0" formatColumns="0" formatRows="0" insertRows="0" deleteRows="0" autoFilter="0"/>
  <mergeCells count="6">
    <mergeCell ref="G2:G3"/>
    <mergeCell ref="G56:G57"/>
    <mergeCell ref="G68:G69"/>
    <mergeCell ref="A1:G1"/>
    <mergeCell ref="A55:G55"/>
    <mergeCell ref="A67:G6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D7" sqref="D7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177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4"/>
      <c r="B4" s="4"/>
      <c r="C4" s="4"/>
      <c r="D4" s="4"/>
      <c r="E4" s="4"/>
      <c r="F4" s="4"/>
      <c r="G4" s="4"/>
    </row>
    <row r="5" spans="1:7" x14ac:dyDescent="0.2">
      <c r="A5" s="33" t="s">
        <v>21</v>
      </c>
      <c r="B5" s="45">
        <v>586062935.38</v>
      </c>
      <c r="C5" s="45">
        <v>-117801119.43000001</v>
      </c>
      <c r="D5" s="45">
        <f>B5+C5</f>
        <v>468261815.94999999</v>
      </c>
      <c r="E5" s="45">
        <v>203017793.90000001</v>
      </c>
      <c r="F5" s="45">
        <v>203017695.96000001</v>
      </c>
      <c r="G5" s="45">
        <f>D5-E5</f>
        <v>265244022.04999998</v>
      </c>
    </row>
    <row r="6" spans="1:7" x14ac:dyDescent="0.2">
      <c r="A6" s="33"/>
      <c r="B6" s="45"/>
      <c r="C6" s="45"/>
      <c r="D6" s="45"/>
      <c r="E6" s="45"/>
      <c r="F6" s="45"/>
      <c r="G6" s="45"/>
    </row>
    <row r="7" spans="1:7" x14ac:dyDescent="0.2">
      <c r="A7" s="33" t="s">
        <v>22</v>
      </c>
      <c r="B7" s="45">
        <v>10910000</v>
      </c>
      <c r="C7" s="45">
        <v>268994857.25</v>
      </c>
      <c r="D7" s="45">
        <f>B7+C7</f>
        <v>279904857.25</v>
      </c>
      <c r="E7" s="45">
        <v>72157585.560000002</v>
      </c>
      <c r="F7" s="45">
        <v>72157585.560000002</v>
      </c>
      <c r="G7" s="45">
        <f>D7-E7</f>
        <v>207747271.69</v>
      </c>
    </row>
    <row r="8" spans="1:7" x14ac:dyDescent="0.2">
      <c r="A8" s="33"/>
      <c r="B8" s="45"/>
      <c r="C8" s="45"/>
      <c r="D8" s="45"/>
      <c r="E8" s="45"/>
      <c r="F8" s="45"/>
      <c r="G8" s="45"/>
    </row>
    <row r="9" spans="1:7" x14ac:dyDescent="0.2">
      <c r="A9" s="33" t="s">
        <v>23</v>
      </c>
      <c r="B9" s="45">
        <v>19752000</v>
      </c>
      <c r="C9" s="45">
        <v>0</v>
      </c>
      <c r="D9" s="45">
        <f>B9+C9</f>
        <v>19752000</v>
      </c>
      <c r="E9" s="45">
        <v>9876000</v>
      </c>
      <c r="F9" s="45">
        <v>9876000</v>
      </c>
      <c r="G9" s="45">
        <f>D9-E9</f>
        <v>9876000</v>
      </c>
    </row>
    <row r="10" spans="1:7" x14ac:dyDescent="0.2">
      <c r="A10" s="33"/>
      <c r="B10" s="45"/>
      <c r="C10" s="45"/>
      <c r="D10" s="45"/>
      <c r="E10" s="45"/>
      <c r="F10" s="45"/>
      <c r="G10" s="45"/>
    </row>
    <row r="11" spans="1:7" x14ac:dyDescent="0.2">
      <c r="A11" s="33" t="s">
        <v>24</v>
      </c>
      <c r="B11" s="45">
        <v>26806064.620000001</v>
      </c>
      <c r="C11" s="45">
        <v>0</v>
      </c>
      <c r="D11" s="45">
        <f>B11+C11</f>
        <v>26806064.620000001</v>
      </c>
      <c r="E11" s="45">
        <v>12108296.039999999</v>
      </c>
      <c r="F11" s="45">
        <v>12108296.039999999</v>
      </c>
      <c r="G11" s="45">
        <f>D11-E11</f>
        <v>14697768.580000002</v>
      </c>
    </row>
    <row r="12" spans="1:7" x14ac:dyDescent="0.2">
      <c r="A12" s="33"/>
      <c r="B12" s="45"/>
      <c r="C12" s="45"/>
      <c r="D12" s="45"/>
      <c r="E12" s="45"/>
      <c r="F12" s="45"/>
      <c r="G12" s="45"/>
    </row>
    <row r="13" spans="1:7" x14ac:dyDescent="0.2">
      <c r="A13" s="33" t="s">
        <v>25</v>
      </c>
      <c r="B13" s="45">
        <v>0</v>
      </c>
      <c r="C13" s="45">
        <v>0</v>
      </c>
      <c r="D13" s="45">
        <f>B13+C13</f>
        <v>0</v>
      </c>
      <c r="E13" s="45">
        <v>0</v>
      </c>
      <c r="F13" s="45">
        <v>0</v>
      </c>
      <c r="G13" s="45">
        <f>D13-E13</f>
        <v>0</v>
      </c>
    </row>
    <row r="14" spans="1:7" x14ac:dyDescent="0.2">
      <c r="A14" s="25"/>
      <c r="B14" s="39"/>
      <c r="C14" s="39"/>
      <c r="D14" s="39"/>
      <c r="E14" s="39"/>
      <c r="F14" s="39"/>
      <c r="G14" s="39"/>
    </row>
    <row r="15" spans="1:7" x14ac:dyDescent="0.2">
      <c r="A15" s="26" t="s">
        <v>8</v>
      </c>
      <c r="B15" s="40">
        <f t="shared" ref="B15:G15" si="0">SUM(B5+B7+B9+B11+B13)</f>
        <v>643531000</v>
      </c>
      <c r="C15" s="40">
        <f t="shared" si="0"/>
        <v>151193737.81999999</v>
      </c>
      <c r="D15" s="40">
        <f t="shared" si="0"/>
        <v>794724737.82000005</v>
      </c>
      <c r="E15" s="40">
        <f t="shared" si="0"/>
        <v>297159675.50000006</v>
      </c>
      <c r="F15" s="40">
        <f t="shared" si="0"/>
        <v>297159577.56</v>
      </c>
      <c r="G15" s="40">
        <f t="shared" si="0"/>
        <v>497565062.31999999</v>
      </c>
    </row>
    <row r="17" spans="1:1" x14ac:dyDescent="0.2">
      <c r="A17" s="42" t="s">
        <v>172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51" t="s">
        <v>178</v>
      </c>
      <c r="B1" s="52"/>
      <c r="C1" s="52"/>
      <c r="D1" s="52"/>
      <c r="E1" s="52"/>
      <c r="F1" s="52"/>
      <c r="G1" s="53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30" t="s">
        <v>26</v>
      </c>
      <c r="B4" s="38">
        <f>SUM(B5:B11)</f>
        <v>212609641.80000001</v>
      </c>
      <c r="C4" s="38">
        <f>SUM(C5:C11)</f>
        <v>6972420.6400000006</v>
      </c>
      <c r="D4" s="38">
        <f>B4+C4</f>
        <v>219582062.44</v>
      </c>
      <c r="E4" s="38">
        <f>SUM(E5:E11)</f>
        <v>96924015.400000006</v>
      </c>
      <c r="F4" s="38">
        <f>SUM(F5:F11)</f>
        <v>96924015.400000006</v>
      </c>
      <c r="G4" s="38">
        <f>D4-E4</f>
        <v>122658047.03999999</v>
      </c>
    </row>
    <row r="5" spans="1:7" x14ac:dyDescent="0.2">
      <c r="A5" s="27" t="s">
        <v>27</v>
      </c>
      <c r="B5" s="45">
        <v>137574201.97</v>
      </c>
      <c r="C5" s="45">
        <v>1597573.86</v>
      </c>
      <c r="D5" s="45">
        <f t="shared" ref="D5:D68" si="0">B5+C5</f>
        <v>139171775.83000001</v>
      </c>
      <c r="E5" s="45">
        <v>66443093.399999999</v>
      </c>
      <c r="F5" s="45">
        <v>66443093.399999999</v>
      </c>
      <c r="G5" s="45">
        <f t="shared" ref="G5:G68" si="1">D5-E5</f>
        <v>72728682.430000007</v>
      </c>
    </row>
    <row r="6" spans="1:7" x14ac:dyDescent="0.2">
      <c r="A6" s="27" t="s">
        <v>28</v>
      </c>
      <c r="B6" s="45">
        <v>104025</v>
      </c>
      <c r="C6" s="45">
        <v>-104025</v>
      </c>
      <c r="D6" s="45">
        <f t="shared" si="0"/>
        <v>0</v>
      </c>
      <c r="E6" s="45">
        <v>0</v>
      </c>
      <c r="F6" s="45">
        <v>0</v>
      </c>
      <c r="G6" s="45">
        <f t="shared" si="1"/>
        <v>0</v>
      </c>
    </row>
    <row r="7" spans="1:7" x14ac:dyDescent="0.2">
      <c r="A7" s="27" t="s">
        <v>29</v>
      </c>
      <c r="B7" s="45">
        <v>24554312.329999998</v>
      </c>
      <c r="C7" s="45">
        <v>4111824.03</v>
      </c>
      <c r="D7" s="45">
        <f t="shared" si="0"/>
        <v>28666136.359999999</v>
      </c>
      <c r="E7" s="45">
        <v>6427038.1500000004</v>
      </c>
      <c r="F7" s="45">
        <v>6427038.1500000004</v>
      </c>
      <c r="G7" s="45">
        <f t="shared" si="1"/>
        <v>22239098.210000001</v>
      </c>
    </row>
    <row r="8" spans="1:7" x14ac:dyDescent="0.2">
      <c r="A8" s="27" t="s">
        <v>30</v>
      </c>
      <c r="B8" s="45">
        <v>16013000</v>
      </c>
      <c r="C8" s="45">
        <v>-1312.56</v>
      </c>
      <c r="D8" s="45">
        <f t="shared" si="0"/>
        <v>16011687.439999999</v>
      </c>
      <c r="E8" s="45">
        <v>9872048.8100000005</v>
      </c>
      <c r="F8" s="45">
        <v>9872048.8100000005</v>
      </c>
      <c r="G8" s="45">
        <f t="shared" si="1"/>
        <v>6139638.629999999</v>
      </c>
    </row>
    <row r="9" spans="1:7" x14ac:dyDescent="0.2">
      <c r="A9" s="27" t="s">
        <v>31</v>
      </c>
      <c r="B9" s="45">
        <v>33155768.690000001</v>
      </c>
      <c r="C9" s="45">
        <v>1324882.06</v>
      </c>
      <c r="D9" s="45">
        <f t="shared" si="0"/>
        <v>34480650.75</v>
      </c>
      <c r="E9" s="45">
        <v>14181835.039999999</v>
      </c>
      <c r="F9" s="45">
        <v>14181835.039999999</v>
      </c>
      <c r="G9" s="45">
        <f t="shared" si="1"/>
        <v>20298815.710000001</v>
      </c>
    </row>
    <row r="10" spans="1:7" x14ac:dyDescent="0.2">
      <c r="A10" s="27" t="s">
        <v>32</v>
      </c>
      <c r="B10" s="45">
        <v>0</v>
      </c>
      <c r="C10" s="45">
        <v>0</v>
      </c>
      <c r="D10" s="45">
        <f t="shared" si="0"/>
        <v>0</v>
      </c>
      <c r="E10" s="45">
        <v>0</v>
      </c>
      <c r="F10" s="45">
        <v>0</v>
      </c>
      <c r="G10" s="45">
        <f t="shared" si="1"/>
        <v>0</v>
      </c>
    </row>
    <row r="11" spans="1:7" x14ac:dyDescent="0.2">
      <c r="A11" s="27" t="s">
        <v>33</v>
      </c>
      <c r="B11" s="45">
        <v>1208333.81</v>
      </c>
      <c r="C11" s="45">
        <v>43478.25</v>
      </c>
      <c r="D11" s="45">
        <f t="shared" si="0"/>
        <v>1251812.06</v>
      </c>
      <c r="E11" s="45">
        <v>0</v>
      </c>
      <c r="F11" s="45">
        <v>0</v>
      </c>
      <c r="G11" s="45">
        <f t="shared" si="1"/>
        <v>1251812.06</v>
      </c>
    </row>
    <row r="12" spans="1:7" x14ac:dyDescent="0.2">
      <c r="A12" s="30" t="s">
        <v>34</v>
      </c>
      <c r="B12" s="44">
        <f>SUM(B13:B21)</f>
        <v>55744030</v>
      </c>
      <c r="C12" s="44">
        <f>SUM(C13:C21)</f>
        <v>2011506.7599999998</v>
      </c>
      <c r="D12" s="44">
        <f t="shared" si="0"/>
        <v>57755536.759999998</v>
      </c>
      <c r="E12" s="44">
        <f>SUM(E13:E21)</f>
        <v>24005206.629999999</v>
      </c>
      <c r="F12" s="44">
        <f>SUM(F13:F21)</f>
        <v>24005206.629999999</v>
      </c>
      <c r="G12" s="44">
        <f t="shared" si="1"/>
        <v>33750330.129999995</v>
      </c>
    </row>
    <row r="13" spans="1:7" x14ac:dyDescent="0.2">
      <c r="A13" s="27" t="s">
        <v>35</v>
      </c>
      <c r="B13" s="45">
        <v>4478380</v>
      </c>
      <c r="C13" s="45">
        <v>-286517.14</v>
      </c>
      <c r="D13" s="45">
        <f t="shared" si="0"/>
        <v>4191862.86</v>
      </c>
      <c r="E13" s="45">
        <v>2088676.73</v>
      </c>
      <c r="F13" s="45">
        <v>2088676.73</v>
      </c>
      <c r="G13" s="45">
        <f t="shared" si="1"/>
        <v>2103186.13</v>
      </c>
    </row>
    <row r="14" spans="1:7" x14ac:dyDescent="0.2">
      <c r="A14" s="27" t="s">
        <v>36</v>
      </c>
      <c r="B14" s="45">
        <v>123000</v>
      </c>
      <c r="C14" s="45">
        <v>0</v>
      </c>
      <c r="D14" s="45">
        <f t="shared" si="0"/>
        <v>123000</v>
      </c>
      <c r="E14" s="45">
        <v>68398.86</v>
      </c>
      <c r="F14" s="45">
        <v>68398.86</v>
      </c>
      <c r="G14" s="45">
        <f t="shared" si="1"/>
        <v>54601.14</v>
      </c>
    </row>
    <row r="15" spans="1:7" x14ac:dyDescent="0.2">
      <c r="A15" s="27" t="s">
        <v>37</v>
      </c>
      <c r="B15" s="45">
        <v>0</v>
      </c>
      <c r="C15" s="45">
        <v>0</v>
      </c>
      <c r="D15" s="45">
        <f t="shared" si="0"/>
        <v>0</v>
      </c>
      <c r="E15" s="45">
        <v>0</v>
      </c>
      <c r="F15" s="45">
        <v>0</v>
      </c>
      <c r="G15" s="45">
        <f t="shared" si="1"/>
        <v>0</v>
      </c>
    </row>
    <row r="16" spans="1:7" x14ac:dyDescent="0.2">
      <c r="A16" s="27" t="s">
        <v>38</v>
      </c>
      <c r="B16" s="45">
        <v>5131000</v>
      </c>
      <c r="C16" s="45">
        <v>342848.79</v>
      </c>
      <c r="D16" s="45">
        <f t="shared" si="0"/>
        <v>5473848.79</v>
      </c>
      <c r="E16" s="45">
        <v>1333712.07</v>
      </c>
      <c r="F16" s="45">
        <v>1333712.07</v>
      </c>
      <c r="G16" s="45">
        <f t="shared" si="1"/>
        <v>4140136.7199999997</v>
      </c>
    </row>
    <row r="17" spans="1:7" x14ac:dyDescent="0.2">
      <c r="A17" s="27" t="s">
        <v>39</v>
      </c>
      <c r="B17" s="45">
        <v>450000</v>
      </c>
      <c r="C17" s="45">
        <v>308084.42</v>
      </c>
      <c r="D17" s="45">
        <f t="shared" si="0"/>
        <v>758084.41999999993</v>
      </c>
      <c r="E17" s="45">
        <v>682057.68</v>
      </c>
      <c r="F17" s="45">
        <v>682057.68</v>
      </c>
      <c r="G17" s="45">
        <f t="shared" si="1"/>
        <v>76026.739999999874</v>
      </c>
    </row>
    <row r="18" spans="1:7" x14ac:dyDescent="0.2">
      <c r="A18" s="27" t="s">
        <v>40</v>
      </c>
      <c r="B18" s="45">
        <v>28423500</v>
      </c>
      <c r="C18" s="45">
        <v>93714.78</v>
      </c>
      <c r="D18" s="45">
        <f t="shared" si="0"/>
        <v>28517214.780000001</v>
      </c>
      <c r="E18" s="45">
        <v>14354440.289999999</v>
      </c>
      <c r="F18" s="45">
        <v>14354440.289999999</v>
      </c>
      <c r="G18" s="45">
        <f t="shared" si="1"/>
        <v>14162774.490000002</v>
      </c>
    </row>
    <row r="19" spans="1:7" x14ac:dyDescent="0.2">
      <c r="A19" s="27" t="s">
        <v>41</v>
      </c>
      <c r="B19" s="45">
        <v>5699500</v>
      </c>
      <c r="C19" s="45">
        <v>714635.47</v>
      </c>
      <c r="D19" s="45">
        <f t="shared" si="0"/>
        <v>6414135.4699999997</v>
      </c>
      <c r="E19" s="45">
        <v>90224.51</v>
      </c>
      <c r="F19" s="45">
        <v>90224.51</v>
      </c>
      <c r="G19" s="45">
        <f t="shared" si="1"/>
        <v>6323910.96</v>
      </c>
    </row>
    <row r="20" spans="1:7" x14ac:dyDescent="0.2">
      <c r="A20" s="27" t="s">
        <v>42</v>
      </c>
      <c r="B20" s="45">
        <v>355000</v>
      </c>
      <c r="C20" s="45">
        <v>268745.38</v>
      </c>
      <c r="D20" s="45">
        <f t="shared" si="0"/>
        <v>623745.38</v>
      </c>
      <c r="E20" s="45">
        <v>92636.63</v>
      </c>
      <c r="F20" s="45">
        <v>92636.63</v>
      </c>
      <c r="G20" s="45">
        <f t="shared" si="1"/>
        <v>531108.75</v>
      </c>
    </row>
    <row r="21" spans="1:7" x14ac:dyDescent="0.2">
      <c r="A21" s="27" t="s">
        <v>43</v>
      </c>
      <c r="B21" s="45">
        <v>11083650</v>
      </c>
      <c r="C21" s="45">
        <v>569995.06000000006</v>
      </c>
      <c r="D21" s="45">
        <f t="shared" si="0"/>
        <v>11653645.060000001</v>
      </c>
      <c r="E21" s="45">
        <v>5295059.8600000003</v>
      </c>
      <c r="F21" s="45">
        <v>5295059.8600000003</v>
      </c>
      <c r="G21" s="45">
        <f t="shared" si="1"/>
        <v>6358585.2000000002</v>
      </c>
    </row>
    <row r="22" spans="1:7" x14ac:dyDescent="0.2">
      <c r="A22" s="30" t="s">
        <v>44</v>
      </c>
      <c r="B22" s="44">
        <f>SUM(B23:B31)</f>
        <v>115821880.38</v>
      </c>
      <c r="C22" s="44">
        <f>SUM(C23:C31)</f>
        <v>13393586</v>
      </c>
      <c r="D22" s="44">
        <f t="shared" si="0"/>
        <v>129215466.38</v>
      </c>
      <c r="E22" s="44">
        <f>SUM(E23:E31)</f>
        <v>54437398.920000002</v>
      </c>
      <c r="F22" s="44">
        <f>SUM(F23:F31)</f>
        <v>54437300.979999997</v>
      </c>
      <c r="G22" s="44">
        <f t="shared" si="1"/>
        <v>74778067.459999993</v>
      </c>
    </row>
    <row r="23" spans="1:7" x14ac:dyDescent="0.2">
      <c r="A23" s="27" t="s">
        <v>45</v>
      </c>
      <c r="B23" s="45">
        <v>47372000</v>
      </c>
      <c r="C23" s="45">
        <v>-588000</v>
      </c>
      <c r="D23" s="45">
        <f t="shared" si="0"/>
        <v>46784000</v>
      </c>
      <c r="E23" s="45">
        <v>23894025.84</v>
      </c>
      <c r="F23" s="45">
        <v>23894025.84</v>
      </c>
      <c r="G23" s="45">
        <f t="shared" si="1"/>
        <v>22889974.16</v>
      </c>
    </row>
    <row r="24" spans="1:7" x14ac:dyDescent="0.2">
      <c r="A24" s="27" t="s">
        <v>46</v>
      </c>
      <c r="B24" s="45">
        <v>617254.19999999995</v>
      </c>
      <c r="C24" s="45">
        <v>310100</v>
      </c>
      <c r="D24" s="45">
        <f t="shared" si="0"/>
        <v>927354.2</v>
      </c>
      <c r="E24" s="45">
        <v>590426.80000000005</v>
      </c>
      <c r="F24" s="45">
        <v>590426.80000000005</v>
      </c>
      <c r="G24" s="45">
        <f t="shared" si="1"/>
        <v>336927.39999999991</v>
      </c>
    </row>
    <row r="25" spans="1:7" x14ac:dyDescent="0.2">
      <c r="A25" s="27" t="s">
        <v>47</v>
      </c>
      <c r="B25" s="45">
        <v>1338000</v>
      </c>
      <c r="C25" s="45">
        <v>3691105.57</v>
      </c>
      <c r="D25" s="45">
        <f t="shared" si="0"/>
        <v>5029105.57</v>
      </c>
      <c r="E25" s="45">
        <v>2561662.6800000002</v>
      </c>
      <c r="F25" s="45">
        <v>2561662.6800000002</v>
      </c>
      <c r="G25" s="45">
        <f t="shared" si="1"/>
        <v>2467442.89</v>
      </c>
    </row>
    <row r="26" spans="1:7" x14ac:dyDescent="0.2">
      <c r="A26" s="27" t="s">
        <v>48</v>
      </c>
      <c r="B26" s="45">
        <v>2661500</v>
      </c>
      <c r="C26" s="45">
        <v>319543.53999999998</v>
      </c>
      <c r="D26" s="45">
        <f t="shared" si="0"/>
        <v>2981043.54</v>
      </c>
      <c r="E26" s="45">
        <v>2689354.1</v>
      </c>
      <c r="F26" s="45">
        <v>2689256.16</v>
      </c>
      <c r="G26" s="45">
        <f t="shared" si="1"/>
        <v>291689.43999999994</v>
      </c>
    </row>
    <row r="27" spans="1:7" x14ac:dyDescent="0.2">
      <c r="A27" s="27" t="s">
        <v>49</v>
      </c>
      <c r="B27" s="45">
        <v>12369800</v>
      </c>
      <c r="C27" s="45">
        <v>1142315.53</v>
      </c>
      <c r="D27" s="45">
        <f t="shared" si="0"/>
        <v>13512115.529999999</v>
      </c>
      <c r="E27" s="45">
        <v>5622145.8200000003</v>
      </c>
      <c r="F27" s="45">
        <v>5622145.8200000003</v>
      </c>
      <c r="G27" s="45">
        <f t="shared" si="1"/>
        <v>7889969.709999999</v>
      </c>
    </row>
    <row r="28" spans="1:7" x14ac:dyDescent="0.2">
      <c r="A28" s="27" t="s">
        <v>50</v>
      </c>
      <c r="B28" s="45">
        <v>2348000</v>
      </c>
      <c r="C28" s="45">
        <v>1581187</v>
      </c>
      <c r="D28" s="45">
        <f t="shared" si="0"/>
        <v>3929187</v>
      </c>
      <c r="E28" s="45">
        <v>3663166.76</v>
      </c>
      <c r="F28" s="45">
        <v>3663166.76</v>
      </c>
      <c r="G28" s="45">
        <f t="shared" si="1"/>
        <v>266020.24000000022</v>
      </c>
    </row>
    <row r="29" spans="1:7" x14ac:dyDescent="0.2">
      <c r="A29" s="27" t="s">
        <v>51</v>
      </c>
      <c r="B29" s="45">
        <v>1119900</v>
      </c>
      <c r="C29" s="45">
        <v>514003.49</v>
      </c>
      <c r="D29" s="45">
        <f t="shared" si="0"/>
        <v>1633903.49</v>
      </c>
      <c r="E29" s="45">
        <v>723722.69</v>
      </c>
      <c r="F29" s="45">
        <v>723722.69</v>
      </c>
      <c r="G29" s="45">
        <f t="shared" si="1"/>
        <v>910180.8</v>
      </c>
    </row>
    <row r="30" spans="1:7" x14ac:dyDescent="0.2">
      <c r="A30" s="27" t="s">
        <v>52</v>
      </c>
      <c r="B30" s="45">
        <v>41647400</v>
      </c>
      <c r="C30" s="45">
        <v>4115073.9</v>
      </c>
      <c r="D30" s="45">
        <f t="shared" si="0"/>
        <v>45762473.899999999</v>
      </c>
      <c r="E30" s="45">
        <v>10540772.49</v>
      </c>
      <c r="F30" s="45">
        <v>10540772.49</v>
      </c>
      <c r="G30" s="45">
        <f t="shared" si="1"/>
        <v>35221701.409999996</v>
      </c>
    </row>
    <row r="31" spans="1:7" x14ac:dyDescent="0.2">
      <c r="A31" s="27" t="s">
        <v>53</v>
      </c>
      <c r="B31" s="45">
        <v>6348026.1799999997</v>
      </c>
      <c r="C31" s="45">
        <v>2308256.9700000002</v>
      </c>
      <c r="D31" s="45">
        <f t="shared" si="0"/>
        <v>8656283.1500000004</v>
      </c>
      <c r="E31" s="45">
        <v>4152121.74</v>
      </c>
      <c r="F31" s="45">
        <v>4152121.74</v>
      </c>
      <c r="G31" s="45">
        <f t="shared" si="1"/>
        <v>4504161.41</v>
      </c>
    </row>
    <row r="32" spans="1:7" x14ac:dyDescent="0.2">
      <c r="A32" s="30" t="s">
        <v>54</v>
      </c>
      <c r="B32" s="44">
        <f>SUM(B33:B41)</f>
        <v>71864243.75</v>
      </c>
      <c r="C32" s="44">
        <f>SUM(C33:C41)</f>
        <v>15374602.08</v>
      </c>
      <c r="D32" s="44">
        <f t="shared" si="0"/>
        <v>87238845.829999998</v>
      </c>
      <c r="E32" s="44">
        <f>SUM(E33:E41)</f>
        <v>38090850.579999998</v>
      </c>
      <c r="F32" s="44">
        <f>SUM(F33:F41)</f>
        <v>38090850.579999998</v>
      </c>
      <c r="G32" s="44">
        <f t="shared" si="1"/>
        <v>49147995.25</v>
      </c>
    </row>
    <row r="33" spans="1:7" x14ac:dyDescent="0.2">
      <c r="A33" s="27" t="s">
        <v>55</v>
      </c>
      <c r="B33" s="45">
        <v>32985030.329999998</v>
      </c>
      <c r="C33" s="45">
        <v>1811800.15</v>
      </c>
      <c r="D33" s="45">
        <f t="shared" si="0"/>
        <v>34796830.479999997</v>
      </c>
      <c r="E33" s="45">
        <v>17954306.149999999</v>
      </c>
      <c r="F33" s="45">
        <v>17954306.149999999</v>
      </c>
      <c r="G33" s="45">
        <f t="shared" si="1"/>
        <v>16842524.329999998</v>
      </c>
    </row>
    <row r="34" spans="1:7" x14ac:dyDescent="0.2">
      <c r="A34" s="27" t="s">
        <v>56</v>
      </c>
      <c r="B34" s="45">
        <v>0</v>
      </c>
      <c r="C34" s="45">
        <v>0</v>
      </c>
      <c r="D34" s="45">
        <f t="shared" si="0"/>
        <v>0</v>
      </c>
      <c r="E34" s="45">
        <v>0</v>
      </c>
      <c r="F34" s="45">
        <v>0</v>
      </c>
      <c r="G34" s="45">
        <f t="shared" si="1"/>
        <v>0</v>
      </c>
    </row>
    <row r="35" spans="1:7" x14ac:dyDescent="0.2">
      <c r="A35" s="27" t="s">
        <v>57</v>
      </c>
      <c r="B35" s="45">
        <v>0</v>
      </c>
      <c r="C35" s="45">
        <v>6645845.9299999997</v>
      </c>
      <c r="D35" s="45">
        <f t="shared" si="0"/>
        <v>6645845.9299999997</v>
      </c>
      <c r="E35" s="45">
        <v>903295.83</v>
      </c>
      <c r="F35" s="45">
        <v>903295.83</v>
      </c>
      <c r="G35" s="45">
        <f t="shared" si="1"/>
        <v>5742550.0999999996</v>
      </c>
    </row>
    <row r="36" spans="1:7" x14ac:dyDescent="0.2">
      <c r="A36" s="27" t="s">
        <v>58</v>
      </c>
      <c r="B36" s="45">
        <v>12073148.800000001</v>
      </c>
      <c r="C36" s="45">
        <v>6916956</v>
      </c>
      <c r="D36" s="45">
        <f t="shared" si="0"/>
        <v>18990104.800000001</v>
      </c>
      <c r="E36" s="45">
        <v>7124952.5599999996</v>
      </c>
      <c r="F36" s="45">
        <v>7124952.5599999996</v>
      </c>
      <c r="G36" s="45">
        <f t="shared" si="1"/>
        <v>11865152.240000002</v>
      </c>
    </row>
    <row r="37" spans="1:7" x14ac:dyDescent="0.2">
      <c r="A37" s="27" t="s">
        <v>24</v>
      </c>
      <c r="B37" s="45">
        <v>26806064.620000001</v>
      </c>
      <c r="C37" s="45">
        <v>0</v>
      </c>
      <c r="D37" s="45">
        <f t="shared" si="0"/>
        <v>26806064.620000001</v>
      </c>
      <c r="E37" s="45">
        <v>12108296.039999999</v>
      </c>
      <c r="F37" s="45">
        <v>12108296.039999999</v>
      </c>
      <c r="G37" s="45">
        <f t="shared" si="1"/>
        <v>14697768.580000002</v>
      </c>
    </row>
    <row r="38" spans="1:7" x14ac:dyDescent="0.2">
      <c r="A38" s="27" t="s">
        <v>59</v>
      </c>
      <c r="B38" s="45">
        <v>0</v>
      </c>
      <c r="C38" s="45">
        <v>0</v>
      </c>
      <c r="D38" s="45">
        <f t="shared" si="0"/>
        <v>0</v>
      </c>
      <c r="E38" s="45">
        <v>0</v>
      </c>
      <c r="F38" s="45">
        <v>0</v>
      </c>
      <c r="G38" s="45">
        <f t="shared" si="1"/>
        <v>0</v>
      </c>
    </row>
    <row r="39" spans="1:7" x14ac:dyDescent="0.2">
      <c r="A39" s="27" t="s">
        <v>60</v>
      </c>
      <c r="B39" s="45">
        <v>0</v>
      </c>
      <c r="C39" s="45">
        <v>0</v>
      </c>
      <c r="D39" s="45">
        <f t="shared" si="0"/>
        <v>0</v>
      </c>
      <c r="E39" s="45">
        <v>0</v>
      </c>
      <c r="F39" s="45">
        <v>0</v>
      </c>
      <c r="G39" s="45">
        <f t="shared" si="1"/>
        <v>0</v>
      </c>
    </row>
    <row r="40" spans="1:7" x14ac:dyDescent="0.2">
      <c r="A40" s="27" t="s">
        <v>61</v>
      </c>
      <c r="B40" s="45">
        <v>0</v>
      </c>
      <c r="C40" s="45">
        <v>0</v>
      </c>
      <c r="D40" s="45">
        <f t="shared" si="0"/>
        <v>0</v>
      </c>
      <c r="E40" s="45">
        <v>0</v>
      </c>
      <c r="F40" s="45">
        <v>0</v>
      </c>
      <c r="G40" s="45">
        <f t="shared" si="1"/>
        <v>0</v>
      </c>
    </row>
    <row r="41" spans="1:7" x14ac:dyDescent="0.2">
      <c r="A41" s="27" t="s">
        <v>62</v>
      </c>
      <c r="B41" s="45">
        <v>0</v>
      </c>
      <c r="C41" s="45">
        <v>0</v>
      </c>
      <c r="D41" s="45">
        <f t="shared" si="0"/>
        <v>0</v>
      </c>
      <c r="E41" s="45">
        <v>0</v>
      </c>
      <c r="F41" s="45">
        <v>0</v>
      </c>
      <c r="G41" s="45">
        <f t="shared" si="1"/>
        <v>0</v>
      </c>
    </row>
    <row r="42" spans="1:7" x14ac:dyDescent="0.2">
      <c r="A42" s="30" t="s">
        <v>63</v>
      </c>
      <c r="B42" s="44">
        <f>SUM(B43:B51)</f>
        <v>10910000</v>
      </c>
      <c r="C42" s="44">
        <f>SUM(C43:C51)</f>
        <v>7547743.8900000006</v>
      </c>
      <c r="D42" s="44">
        <f t="shared" si="0"/>
        <v>18457743.890000001</v>
      </c>
      <c r="E42" s="44">
        <f>SUM(E43:E51)</f>
        <v>710211.32000000007</v>
      </c>
      <c r="F42" s="44">
        <f>SUM(F43:F51)</f>
        <v>710211.32000000007</v>
      </c>
      <c r="G42" s="44">
        <f t="shared" si="1"/>
        <v>17747532.57</v>
      </c>
    </row>
    <row r="43" spans="1:7" x14ac:dyDescent="0.2">
      <c r="A43" s="27" t="s">
        <v>64</v>
      </c>
      <c r="B43" s="45">
        <v>500000</v>
      </c>
      <c r="C43" s="45">
        <v>258113</v>
      </c>
      <c r="D43" s="45">
        <f t="shared" si="0"/>
        <v>758113</v>
      </c>
      <c r="E43" s="45">
        <v>258113</v>
      </c>
      <c r="F43" s="45">
        <v>258113</v>
      </c>
      <c r="G43" s="45">
        <f t="shared" si="1"/>
        <v>500000</v>
      </c>
    </row>
    <row r="44" spans="1:7" x14ac:dyDescent="0.2">
      <c r="A44" s="27" t="s">
        <v>65</v>
      </c>
      <c r="B44" s="45">
        <v>0</v>
      </c>
      <c r="C44" s="45">
        <v>0</v>
      </c>
      <c r="D44" s="45">
        <f t="shared" si="0"/>
        <v>0</v>
      </c>
      <c r="E44" s="45">
        <v>0</v>
      </c>
      <c r="F44" s="45">
        <v>0</v>
      </c>
      <c r="G44" s="45">
        <f t="shared" si="1"/>
        <v>0</v>
      </c>
    </row>
    <row r="45" spans="1:7" x14ac:dyDescent="0.2">
      <c r="A45" s="27" t="s">
        <v>66</v>
      </c>
      <c r="B45" s="45">
        <v>0</v>
      </c>
      <c r="C45" s="45">
        <v>0</v>
      </c>
      <c r="D45" s="45">
        <f t="shared" si="0"/>
        <v>0</v>
      </c>
      <c r="E45" s="45">
        <v>0</v>
      </c>
      <c r="F45" s="45">
        <v>0</v>
      </c>
      <c r="G45" s="45">
        <f t="shared" si="1"/>
        <v>0</v>
      </c>
    </row>
    <row r="46" spans="1:7" x14ac:dyDescent="0.2">
      <c r="A46" s="27" t="s">
        <v>67</v>
      </c>
      <c r="B46" s="45">
        <v>10250000</v>
      </c>
      <c r="C46" s="45">
        <v>4200000</v>
      </c>
      <c r="D46" s="45">
        <f t="shared" si="0"/>
        <v>14450000</v>
      </c>
      <c r="E46" s="45">
        <v>0</v>
      </c>
      <c r="F46" s="45">
        <v>0</v>
      </c>
      <c r="G46" s="45">
        <f t="shared" si="1"/>
        <v>14450000</v>
      </c>
    </row>
    <row r="47" spans="1:7" x14ac:dyDescent="0.2">
      <c r="A47" s="27" t="s">
        <v>68</v>
      </c>
      <c r="B47" s="45">
        <v>0</v>
      </c>
      <c r="C47" s="45">
        <v>2271110.62</v>
      </c>
      <c r="D47" s="45">
        <f t="shared" si="0"/>
        <v>2271110.62</v>
      </c>
      <c r="E47" s="45">
        <v>0</v>
      </c>
      <c r="F47" s="45">
        <v>0</v>
      </c>
      <c r="G47" s="45">
        <f t="shared" si="1"/>
        <v>2271110.62</v>
      </c>
    </row>
    <row r="48" spans="1:7" x14ac:dyDescent="0.2">
      <c r="A48" s="27" t="s">
        <v>69</v>
      </c>
      <c r="B48" s="45">
        <v>160000</v>
      </c>
      <c r="C48" s="45">
        <v>569098.31999999995</v>
      </c>
      <c r="D48" s="45">
        <f t="shared" si="0"/>
        <v>729098.32</v>
      </c>
      <c r="E48" s="45">
        <v>452098.32</v>
      </c>
      <c r="F48" s="45">
        <v>452098.32</v>
      </c>
      <c r="G48" s="45">
        <f t="shared" si="1"/>
        <v>276999.99999999994</v>
      </c>
    </row>
    <row r="49" spans="1:7" x14ac:dyDescent="0.2">
      <c r="A49" s="27" t="s">
        <v>70</v>
      </c>
      <c r="B49" s="45">
        <v>0</v>
      </c>
      <c r="C49" s="45">
        <v>0</v>
      </c>
      <c r="D49" s="45">
        <f t="shared" si="0"/>
        <v>0</v>
      </c>
      <c r="E49" s="45">
        <v>0</v>
      </c>
      <c r="F49" s="45">
        <v>0</v>
      </c>
      <c r="G49" s="45">
        <f t="shared" si="1"/>
        <v>0</v>
      </c>
    </row>
    <row r="50" spans="1:7" x14ac:dyDescent="0.2">
      <c r="A50" s="27" t="s">
        <v>71</v>
      </c>
      <c r="B50" s="45">
        <v>0</v>
      </c>
      <c r="C50" s="45">
        <v>249421.95</v>
      </c>
      <c r="D50" s="45">
        <f t="shared" si="0"/>
        <v>249421.95</v>
      </c>
      <c r="E50" s="45">
        <v>0</v>
      </c>
      <c r="F50" s="45">
        <v>0</v>
      </c>
      <c r="G50" s="45">
        <f t="shared" si="1"/>
        <v>249421.95</v>
      </c>
    </row>
    <row r="51" spans="1:7" x14ac:dyDescent="0.2">
      <c r="A51" s="27" t="s">
        <v>72</v>
      </c>
      <c r="B51" s="45">
        <v>0</v>
      </c>
      <c r="C51" s="45">
        <v>0</v>
      </c>
      <c r="D51" s="45">
        <f t="shared" si="0"/>
        <v>0</v>
      </c>
      <c r="E51" s="45">
        <v>0</v>
      </c>
      <c r="F51" s="45">
        <v>0</v>
      </c>
      <c r="G51" s="45">
        <f t="shared" si="1"/>
        <v>0</v>
      </c>
    </row>
    <row r="52" spans="1:7" x14ac:dyDescent="0.2">
      <c r="A52" s="30" t="s">
        <v>73</v>
      </c>
      <c r="B52" s="44">
        <f>SUM(B53:B55)</f>
        <v>0</v>
      </c>
      <c r="C52" s="44">
        <f>SUM(C53:C55)</f>
        <v>253833567.43000001</v>
      </c>
      <c r="D52" s="44">
        <f t="shared" si="0"/>
        <v>253833567.43000001</v>
      </c>
      <c r="E52" s="44">
        <f>SUM(E53:E55)</f>
        <v>70377023.409999996</v>
      </c>
      <c r="F52" s="44">
        <f>SUM(F53:F55)</f>
        <v>70377023.409999996</v>
      </c>
      <c r="G52" s="44">
        <f t="shared" si="1"/>
        <v>183456544.02000001</v>
      </c>
    </row>
    <row r="53" spans="1:7" x14ac:dyDescent="0.2">
      <c r="A53" s="27" t="s">
        <v>74</v>
      </c>
      <c r="B53" s="45">
        <v>0</v>
      </c>
      <c r="C53" s="45">
        <v>200410940.52000001</v>
      </c>
      <c r="D53" s="45">
        <f t="shared" si="0"/>
        <v>200410940.52000001</v>
      </c>
      <c r="E53" s="45">
        <v>51072440.539999999</v>
      </c>
      <c r="F53" s="45">
        <v>51072440.539999999</v>
      </c>
      <c r="G53" s="45">
        <f t="shared" si="1"/>
        <v>149338499.98000002</v>
      </c>
    </row>
    <row r="54" spans="1:7" x14ac:dyDescent="0.2">
      <c r="A54" s="27" t="s">
        <v>75</v>
      </c>
      <c r="B54" s="45">
        <v>0</v>
      </c>
      <c r="C54" s="45">
        <v>45764452.75</v>
      </c>
      <c r="D54" s="45">
        <f t="shared" si="0"/>
        <v>45764452.75</v>
      </c>
      <c r="E54" s="45">
        <v>19304582.870000001</v>
      </c>
      <c r="F54" s="45">
        <v>19304582.870000001</v>
      </c>
      <c r="G54" s="45">
        <f t="shared" si="1"/>
        <v>26459869.879999999</v>
      </c>
    </row>
    <row r="55" spans="1:7" x14ac:dyDescent="0.2">
      <c r="A55" s="27" t="s">
        <v>76</v>
      </c>
      <c r="B55" s="45">
        <v>0</v>
      </c>
      <c r="C55" s="45">
        <v>7658174.1600000001</v>
      </c>
      <c r="D55" s="45">
        <f t="shared" si="0"/>
        <v>7658174.1600000001</v>
      </c>
      <c r="E55" s="45">
        <v>0</v>
      </c>
      <c r="F55" s="45">
        <v>0</v>
      </c>
      <c r="G55" s="45">
        <f t="shared" si="1"/>
        <v>7658174.1600000001</v>
      </c>
    </row>
    <row r="56" spans="1:7" x14ac:dyDescent="0.2">
      <c r="A56" s="30" t="s">
        <v>77</v>
      </c>
      <c r="B56" s="44">
        <f>SUM(B57:B63)</f>
        <v>152433018.15000001</v>
      </c>
      <c r="C56" s="44">
        <f>SUM(C57:C63)</f>
        <v>-148907388.97999999</v>
      </c>
      <c r="D56" s="44">
        <f t="shared" si="0"/>
        <v>3525629.1700000167</v>
      </c>
      <c r="E56" s="44">
        <f>SUM(E57:E63)</f>
        <v>0</v>
      </c>
      <c r="F56" s="44">
        <f>SUM(F57:F63)</f>
        <v>0</v>
      </c>
      <c r="G56" s="44">
        <f t="shared" si="1"/>
        <v>3525629.1700000167</v>
      </c>
    </row>
    <row r="57" spans="1:7" x14ac:dyDescent="0.2">
      <c r="A57" s="27" t="s">
        <v>78</v>
      </c>
      <c r="B57" s="45">
        <v>0</v>
      </c>
      <c r="C57" s="45">
        <v>0</v>
      </c>
      <c r="D57" s="45">
        <f t="shared" si="0"/>
        <v>0</v>
      </c>
      <c r="E57" s="45">
        <v>0</v>
      </c>
      <c r="F57" s="45">
        <v>0</v>
      </c>
      <c r="G57" s="45">
        <f t="shared" si="1"/>
        <v>0</v>
      </c>
    </row>
    <row r="58" spans="1:7" x14ac:dyDescent="0.2">
      <c r="A58" s="27" t="s">
        <v>79</v>
      </c>
      <c r="B58" s="45">
        <v>0</v>
      </c>
      <c r="C58" s="45">
        <v>0</v>
      </c>
      <c r="D58" s="45">
        <f t="shared" si="0"/>
        <v>0</v>
      </c>
      <c r="E58" s="45">
        <v>0</v>
      </c>
      <c r="F58" s="45">
        <v>0</v>
      </c>
      <c r="G58" s="45">
        <f t="shared" si="1"/>
        <v>0</v>
      </c>
    </row>
    <row r="59" spans="1:7" x14ac:dyDescent="0.2">
      <c r="A59" s="27" t="s">
        <v>80</v>
      </c>
      <c r="B59" s="45">
        <v>0</v>
      </c>
      <c r="C59" s="45">
        <v>0</v>
      </c>
      <c r="D59" s="45">
        <f t="shared" si="0"/>
        <v>0</v>
      </c>
      <c r="E59" s="45">
        <v>0</v>
      </c>
      <c r="F59" s="45">
        <v>0</v>
      </c>
      <c r="G59" s="45">
        <f t="shared" si="1"/>
        <v>0</v>
      </c>
    </row>
    <row r="60" spans="1:7" x14ac:dyDescent="0.2">
      <c r="A60" s="27" t="s">
        <v>81</v>
      </c>
      <c r="B60" s="45">
        <v>0</v>
      </c>
      <c r="C60" s="45">
        <v>0</v>
      </c>
      <c r="D60" s="45">
        <f t="shared" si="0"/>
        <v>0</v>
      </c>
      <c r="E60" s="45">
        <v>0</v>
      </c>
      <c r="F60" s="45">
        <v>0</v>
      </c>
      <c r="G60" s="45">
        <f t="shared" si="1"/>
        <v>0</v>
      </c>
    </row>
    <row r="61" spans="1:7" x14ac:dyDescent="0.2">
      <c r="A61" s="27" t="s">
        <v>82</v>
      </c>
      <c r="B61" s="45">
        <v>0</v>
      </c>
      <c r="C61" s="45">
        <v>0</v>
      </c>
      <c r="D61" s="45">
        <f t="shared" si="0"/>
        <v>0</v>
      </c>
      <c r="E61" s="45">
        <v>0</v>
      </c>
      <c r="F61" s="45">
        <v>0</v>
      </c>
      <c r="G61" s="45">
        <f t="shared" si="1"/>
        <v>0</v>
      </c>
    </row>
    <row r="62" spans="1:7" x14ac:dyDescent="0.2">
      <c r="A62" s="27" t="s">
        <v>83</v>
      </c>
      <c r="B62" s="45">
        <v>0</v>
      </c>
      <c r="C62" s="45">
        <v>0</v>
      </c>
      <c r="D62" s="45">
        <f t="shared" si="0"/>
        <v>0</v>
      </c>
      <c r="E62" s="45">
        <v>0</v>
      </c>
      <c r="F62" s="45">
        <v>0</v>
      </c>
      <c r="G62" s="45">
        <f t="shared" si="1"/>
        <v>0</v>
      </c>
    </row>
    <row r="63" spans="1:7" x14ac:dyDescent="0.2">
      <c r="A63" s="27" t="s">
        <v>84</v>
      </c>
      <c r="B63" s="45">
        <v>152433018.15000001</v>
      </c>
      <c r="C63" s="45">
        <v>-148907388.97999999</v>
      </c>
      <c r="D63" s="45">
        <f t="shared" si="0"/>
        <v>3525629.1700000167</v>
      </c>
      <c r="E63" s="45">
        <v>0</v>
      </c>
      <c r="F63" s="45">
        <v>0</v>
      </c>
      <c r="G63" s="45">
        <f t="shared" si="1"/>
        <v>3525629.1700000167</v>
      </c>
    </row>
    <row r="64" spans="1:7" x14ac:dyDescent="0.2">
      <c r="A64" s="30" t="s">
        <v>85</v>
      </c>
      <c r="B64" s="44">
        <f>SUM(B65:B67)</f>
        <v>0</v>
      </c>
      <c r="C64" s="44">
        <f>SUM(C65:C67)</f>
        <v>967700</v>
      </c>
      <c r="D64" s="44">
        <f t="shared" si="0"/>
        <v>967700</v>
      </c>
      <c r="E64" s="44">
        <f>SUM(E65:E67)</f>
        <v>167055</v>
      </c>
      <c r="F64" s="44">
        <f>SUM(F65:F67)</f>
        <v>167055</v>
      </c>
      <c r="G64" s="44">
        <f t="shared" si="1"/>
        <v>800645</v>
      </c>
    </row>
    <row r="65" spans="1:7" x14ac:dyDescent="0.2">
      <c r="A65" s="27" t="s">
        <v>25</v>
      </c>
      <c r="B65" s="45">
        <v>0</v>
      </c>
      <c r="C65" s="45">
        <v>0</v>
      </c>
      <c r="D65" s="45">
        <f t="shared" si="0"/>
        <v>0</v>
      </c>
      <c r="E65" s="45">
        <v>0</v>
      </c>
      <c r="F65" s="45">
        <v>0</v>
      </c>
      <c r="G65" s="45">
        <f t="shared" si="1"/>
        <v>0</v>
      </c>
    </row>
    <row r="66" spans="1:7" x14ac:dyDescent="0.2">
      <c r="A66" s="27" t="s">
        <v>86</v>
      </c>
      <c r="B66" s="45">
        <v>0</v>
      </c>
      <c r="C66" s="45">
        <v>0</v>
      </c>
      <c r="D66" s="45">
        <f t="shared" si="0"/>
        <v>0</v>
      </c>
      <c r="E66" s="45">
        <v>0</v>
      </c>
      <c r="F66" s="45">
        <v>0</v>
      </c>
      <c r="G66" s="45">
        <f t="shared" si="1"/>
        <v>0</v>
      </c>
    </row>
    <row r="67" spans="1:7" x14ac:dyDescent="0.2">
      <c r="A67" s="27" t="s">
        <v>87</v>
      </c>
      <c r="B67" s="45">
        <v>0</v>
      </c>
      <c r="C67" s="45">
        <v>967700</v>
      </c>
      <c r="D67" s="45">
        <f t="shared" si="0"/>
        <v>967700</v>
      </c>
      <c r="E67" s="45">
        <v>167055</v>
      </c>
      <c r="F67" s="45">
        <v>167055</v>
      </c>
      <c r="G67" s="45">
        <f t="shared" si="1"/>
        <v>800645</v>
      </c>
    </row>
    <row r="68" spans="1:7" x14ac:dyDescent="0.2">
      <c r="A68" s="30" t="s">
        <v>88</v>
      </c>
      <c r="B68" s="44">
        <f>SUM(B69:B75)</f>
        <v>24148185.920000002</v>
      </c>
      <c r="C68" s="44">
        <f>SUM(C69:C75)</f>
        <v>0</v>
      </c>
      <c r="D68" s="44">
        <f t="shared" si="0"/>
        <v>24148185.920000002</v>
      </c>
      <c r="E68" s="44">
        <f>SUM(E69:E75)</f>
        <v>12447914.24</v>
      </c>
      <c r="F68" s="44">
        <f>SUM(F69:F75)</f>
        <v>12447914.24</v>
      </c>
      <c r="G68" s="44">
        <f t="shared" si="1"/>
        <v>11700271.680000002</v>
      </c>
    </row>
    <row r="69" spans="1:7" x14ac:dyDescent="0.2">
      <c r="A69" s="27" t="s">
        <v>89</v>
      </c>
      <c r="B69" s="45">
        <v>19752000</v>
      </c>
      <c r="C69" s="45">
        <v>0</v>
      </c>
      <c r="D69" s="45">
        <f t="shared" ref="D69:D75" si="2">B69+C69</f>
        <v>19752000</v>
      </c>
      <c r="E69" s="45">
        <v>9876000</v>
      </c>
      <c r="F69" s="45">
        <v>9876000</v>
      </c>
      <c r="G69" s="45">
        <f t="shared" ref="G69:G75" si="3">D69-E69</f>
        <v>9876000</v>
      </c>
    </row>
    <row r="70" spans="1:7" x14ac:dyDescent="0.2">
      <c r="A70" s="27" t="s">
        <v>90</v>
      </c>
      <c r="B70" s="45">
        <v>4396185.92</v>
      </c>
      <c r="C70" s="45">
        <v>0</v>
      </c>
      <c r="D70" s="45">
        <f t="shared" si="2"/>
        <v>4396185.92</v>
      </c>
      <c r="E70" s="45">
        <v>2571914.2400000002</v>
      </c>
      <c r="F70" s="45">
        <v>2571914.2400000002</v>
      </c>
      <c r="G70" s="45">
        <f t="shared" si="3"/>
        <v>1824271.6799999997</v>
      </c>
    </row>
    <row r="71" spans="1:7" x14ac:dyDescent="0.2">
      <c r="A71" s="27" t="s">
        <v>91</v>
      </c>
      <c r="B71" s="45">
        <v>0</v>
      </c>
      <c r="C71" s="45">
        <v>0</v>
      </c>
      <c r="D71" s="45">
        <f t="shared" si="2"/>
        <v>0</v>
      </c>
      <c r="E71" s="45">
        <v>0</v>
      </c>
      <c r="F71" s="45">
        <v>0</v>
      </c>
      <c r="G71" s="45">
        <f t="shared" si="3"/>
        <v>0</v>
      </c>
    </row>
    <row r="72" spans="1:7" x14ac:dyDescent="0.2">
      <c r="A72" s="27" t="s">
        <v>92</v>
      </c>
      <c r="B72" s="45">
        <v>0</v>
      </c>
      <c r="C72" s="45">
        <v>0</v>
      </c>
      <c r="D72" s="45">
        <f t="shared" si="2"/>
        <v>0</v>
      </c>
      <c r="E72" s="45">
        <v>0</v>
      </c>
      <c r="F72" s="45">
        <v>0</v>
      </c>
      <c r="G72" s="45">
        <f t="shared" si="3"/>
        <v>0</v>
      </c>
    </row>
    <row r="73" spans="1:7" x14ac:dyDescent="0.2">
      <c r="A73" s="27" t="s">
        <v>93</v>
      </c>
      <c r="B73" s="45">
        <v>0</v>
      </c>
      <c r="C73" s="45">
        <v>0</v>
      </c>
      <c r="D73" s="45">
        <f t="shared" si="2"/>
        <v>0</v>
      </c>
      <c r="E73" s="45">
        <v>0</v>
      </c>
      <c r="F73" s="45">
        <v>0</v>
      </c>
      <c r="G73" s="45">
        <f t="shared" si="3"/>
        <v>0</v>
      </c>
    </row>
    <row r="74" spans="1:7" x14ac:dyDescent="0.2">
      <c r="A74" s="27" t="s">
        <v>94</v>
      </c>
      <c r="B74" s="45">
        <v>0</v>
      </c>
      <c r="C74" s="45">
        <v>0</v>
      </c>
      <c r="D74" s="45">
        <f t="shared" si="2"/>
        <v>0</v>
      </c>
      <c r="E74" s="45">
        <v>0</v>
      </c>
      <c r="F74" s="45">
        <v>0</v>
      </c>
      <c r="G74" s="45">
        <f t="shared" si="3"/>
        <v>0</v>
      </c>
    </row>
    <row r="75" spans="1:7" x14ac:dyDescent="0.2">
      <c r="A75" s="28" t="s">
        <v>95</v>
      </c>
      <c r="B75" s="39">
        <v>0</v>
      </c>
      <c r="C75" s="39">
        <v>0</v>
      </c>
      <c r="D75" s="39">
        <f t="shared" si="2"/>
        <v>0</v>
      </c>
      <c r="E75" s="39">
        <v>0</v>
      </c>
      <c r="F75" s="39">
        <v>0</v>
      </c>
      <c r="G75" s="39">
        <f t="shared" si="3"/>
        <v>0</v>
      </c>
    </row>
    <row r="76" spans="1:7" x14ac:dyDescent="0.2">
      <c r="A76" s="29" t="s">
        <v>8</v>
      </c>
      <c r="B76" s="40">
        <f t="shared" ref="B76:G76" si="4">SUM(B4+B12+B22+B32+B42+B52+B56+B64+B68)</f>
        <v>643531000</v>
      </c>
      <c r="C76" s="40">
        <f t="shared" si="4"/>
        <v>151193737.82000002</v>
      </c>
      <c r="D76" s="40">
        <f t="shared" si="4"/>
        <v>794724737.82000005</v>
      </c>
      <c r="E76" s="40">
        <f t="shared" si="4"/>
        <v>297159675.5</v>
      </c>
      <c r="F76" s="40">
        <f t="shared" si="4"/>
        <v>297159577.55999994</v>
      </c>
      <c r="G76" s="40">
        <f t="shared" si="4"/>
        <v>497565062.32000005</v>
      </c>
    </row>
    <row r="78" spans="1:7" x14ac:dyDescent="0.2">
      <c r="A78" s="41" t="s">
        <v>172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A29" sqref="A29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51" t="s">
        <v>179</v>
      </c>
      <c r="B1" s="54"/>
      <c r="C1" s="54"/>
      <c r="D1" s="54"/>
      <c r="E1" s="54"/>
      <c r="F1" s="54"/>
      <c r="G1" s="55"/>
    </row>
    <row r="2" spans="1:7" x14ac:dyDescent="0.2">
      <c r="A2" s="14"/>
      <c r="B2" s="16" t="s">
        <v>0</v>
      </c>
      <c r="C2" s="17"/>
      <c r="D2" s="17"/>
      <c r="E2" s="17"/>
      <c r="F2" s="18"/>
      <c r="G2" s="49" t="s">
        <v>1</v>
      </c>
    </row>
    <row r="3" spans="1:7" ht="24.9" customHeight="1" x14ac:dyDescent="0.2">
      <c r="A3" s="3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1" t="s">
        <v>96</v>
      </c>
      <c r="B5" s="44">
        <f t="shared" ref="B5:G5" si="0">SUM(B6:B13)</f>
        <v>241327344.76999998</v>
      </c>
      <c r="C5" s="44">
        <f t="shared" si="0"/>
        <v>17307050.300000001</v>
      </c>
      <c r="D5" s="44">
        <f t="shared" si="0"/>
        <v>258634395.06999999</v>
      </c>
      <c r="E5" s="44">
        <f t="shared" si="0"/>
        <v>104099632.36</v>
      </c>
      <c r="F5" s="44">
        <f t="shared" si="0"/>
        <v>104099534.42</v>
      </c>
      <c r="G5" s="44">
        <f t="shared" si="0"/>
        <v>154534762.70999998</v>
      </c>
    </row>
    <row r="6" spans="1:7" x14ac:dyDescent="0.2">
      <c r="A6" s="19" t="s">
        <v>97</v>
      </c>
      <c r="B6" s="45">
        <v>12946853.25</v>
      </c>
      <c r="C6" s="45">
        <v>143556.4</v>
      </c>
      <c r="D6" s="45">
        <f>B6+C6</f>
        <v>13090409.65</v>
      </c>
      <c r="E6" s="45">
        <v>6000982.5800000001</v>
      </c>
      <c r="F6" s="45">
        <v>6000982.5800000001</v>
      </c>
      <c r="G6" s="45">
        <f>D6-E6</f>
        <v>7089427.0700000003</v>
      </c>
    </row>
    <row r="7" spans="1:7" x14ac:dyDescent="0.2">
      <c r="A7" s="19" t="s">
        <v>98</v>
      </c>
      <c r="B7" s="45">
        <v>1296260.81</v>
      </c>
      <c r="C7" s="45">
        <v>356828.07</v>
      </c>
      <c r="D7" s="45">
        <f t="shared" ref="D7:D13" si="1">B7+C7</f>
        <v>1653088.8800000001</v>
      </c>
      <c r="E7" s="45">
        <v>806045.05</v>
      </c>
      <c r="F7" s="45">
        <v>806045.05</v>
      </c>
      <c r="G7" s="45">
        <f t="shared" ref="G7:G13" si="2">D7-E7</f>
        <v>847043.83000000007</v>
      </c>
    </row>
    <row r="8" spans="1:7" x14ac:dyDescent="0.2">
      <c r="A8" s="19" t="s">
        <v>99</v>
      </c>
      <c r="B8" s="45">
        <v>56730123.219999999</v>
      </c>
      <c r="C8" s="45">
        <v>-184709.06</v>
      </c>
      <c r="D8" s="45">
        <f t="shared" si="1"/>
        <v>56545414.159999996</v>
      </c>
      <c r="E8" s="45">
        <v>19041704.48</v>
      </c>
      <c r="F8" s="45">
        <v>19041704.48</v>
      </c>
      <c r="G8" s="45">
        <f t="shared" si="2"/>
        <v>37503709.679999992</v>
      </c>
    </row>
    <row r="9" spans="1:7" x14ac:dyDescent="0.2">
      <c r="A9" s="19" t="s">
        <v>100</v>
      </c>
      <c r="B9" s="45">
        <v>0</v>
      </c>
      <c r="C9" s="45">
        <v>0</v>
      </c>
      <c r="D9" s="45">
        <f t="shared" si="1"/>
        <v>0</v>
      </c>
      <c r="E9" s="45">
        <v>0</v>
      </c>
      <c r="F9" s="45">
        <v>0</v>
      </c>
      <c r="G9" s="45">
        <f t="shared" si="2"/>
        <v>0</v>
      </c>
    </row>
    <row r="10" spans="1:7" x14ac:dyDescent="0.2">
      <c r="A10" s="19" t="s">
        <v>101</v>
      </c>
      <c r="B10" s="45">
        <v>49565637.560000002</v>
      </c>
      <c r="C10" s="45">
        <v>1809650.19</v>
      </c>
      <c r="D10" s="45">
        <f t="shared" si="1"/>
        <v>51375287.75</v>
      </c>
      <c r="E10" s="45">
        <v>24177737.550000001</v>
      </c>
      <c r="F10" s="45">
        <v>24177639.609999999</v>
      </c>
      <c r="G10" s="45">
        <f t="shared" si="2"/>
        <v>27197550.199999999</v>
      </c>
    </row>
    <row r="11" spans="1:7" x14ac:dyDescent="0.2">
      <c r="A11" s="19" t="s">
        <v>102</v>
      </c>
      <c r="B11" s="45">
        <v>0</v>
      </c>
      <c r="C11" s="45">
        <v>0</v>
      </c>
      <c r="D11" s="45">
        <f t="shared" si="1"/>
        <v>0</v>
      </c>
      <c r="E11" s="45">
        <v>0</v>
      </c>
      <c r="F11" s="45">
        <v>0</v>
      </c>
      <c r="G11" s="45">
        <f t="shared" si="2"/>
        <v>0</v>
      </c>
    </row>
    <row r="12" spans="1:7" x14ac:dyDescent="0.2">
      <c r="A12" s="19" t="s">
        <v>103</v>
      </c>
      <c r="B12" s="45">
        <v>119573241.42</v>
      </c>
      <c r="C12" s="45">
        <v>9768392.6600000001</v>
      </c>
      <c r="D12" s="45">
        <f t="shared" si="1"/>
        <v>129341634.08</v>
      </c>
      <c r="E12" s="45">
        <v>50527278.25</v>
      </c>
      <c r="F12" s="45">
        <v>50527278.25</v>
      </c>
      <c r="G12" s="45">
        <f t="shared" si="2"/>
        <v>78814355.829999998</v>
      </c>
    </row>
    <row r="13" spans="1:7" x14ac:dyDescent="0.2">
      <c r="A13" s="19" t="s">
        <v>53</v>
      </c>
      <c r="B13" s="45">
        <v>1215228.51</v>
      </c>
      <c r="C13" s="45">
        <v>5413332.04</v>
      </c>
      <c r="D13" s="45">
        <f t="shared" si="1"/>
        <v>6628560.5499999998</v>
      </c>
      <c r="E13" s="45">
        <v>3545884.45</v>
      </c>
      <c r="F13" s="45">
        <v>3545884.45</v>
      </c>
      <c r="G13" s="45">
        <f t="shared" si="2"/>
        <v>3082676.0999999996</v>
      </c>
    </row>
    <row r="14" spans="1:7" x14ac:dyDescent="0.2">
      <c r="A14" s="12"/>
      <c r="B14" s="45"/>
      <c r="C14" s="45"/>
      <c r="D14" s="45"/>
      <c r="E14" s="45"/>
      <c r="F14" s="45"/>
      <c r="G14" s="45"/>
    </row>
    <row r="15" spans="1:7" x14ac:dyDescent="0.2">
      <c r="A15" s="11" t="s">
        <v>104</v>
      </c>
      <c r="B15" s="44">
        <f t="shared" ref="B15:G15" si="3">SUM(B16:B22)</f>
        <v>346604526.76999998</v>
      </c>
      <c r="C15" s="44">
        <f t="shared" si="3"/>
        <v>127859726.45999999</v>
      </c>
      <c r="D15" s="44">
        <f t="shared" si="3"/>
        <v>474464253.23000002</v>
      </c>
      <c r="E15" s="44">
        <f t="shared" si="3"/>
        <v>167718907.47</v>
      </c>
      <c r="F15" s="44">
        <f t="shared" si="3"/>
        <v>167718907.47</v>
      </c>
      <c r="G15" s="44">
        <f t="shared" si="3"/>
        <v>306745345.75999999</v>
      </c>
    </row>
    <row r="16" spans="1:7" x14ac:dyDescent="0.2">
      <c r="A16" s="19" t="s">
        <v>105</v>
      </c>
      <c r="B16" s="45">
        <v>12177243.58</v>
      </c>
      <c r="C16" s="45">
        <v>24051323.210000001</v>
      </c>
      <c r="D16" s="45">
        <f>B16+C16</f>
        <v>36228566.789999999</v>
      </c>
      <c r="E16" s="45">
        <v>11176077.619999999</v>
      </c>
      <c r="F16" s="45">
        <v>11176077.619999999</v>
      </c>
      <c r="G16" s="45">
        <f t="shared" ref="G16:G22" si="4">D16-E16</f>
        <v>25052489.170000002</v>
      </c>
    </row>
    <row r="17" spans="1:7" x14ac:dyDescent="0.2">
      <c r="A17" s="19" t="s">
        <v>106</v>
      </c>
      <c r="B17" s="45">
        <v>280504545.61000001</v>
      </c>
      <c r="C17" s="45">
        <v>94432973.700000003</v>
      </c>
      <c r="D17" s="45">
        <f t="shared" ref="D17:D22" si="5">B17+C17</f>
        <v>374937519.31</v>
      </c>
      <c r="E17" s="45">
        <v>127361137.27</v>
      </c>
      <c r="F17" s="45">
        <v>127361137.27</v>
      </c>
      <c r="G17" s="45">
        <f t="shared" si="4"/>
        <v>247576382.04000002</v>
      </c>
    </row>
    <row r="18" spans="1:7" x14ac:dyDescent="0.2">
      <c r="A18" s="19" t="s">
        <v>107</v>
      </c>
      <c r="B18" s="45">
        <v>0</v>
      </c>
      <c r="C18" s="45">
        <v>0</v>
      </c>
      <c r="D18" s="45">
        <f t="shared" si="5"/>
        <v>0</v>
      </c>
      <c r="E18" s="45">
        <v>0</v>
      </c>
      <c r="F18" s="45">
        <v>0</v>
      </c>
      <c r="G18" s="45">
        <f t="shared" si="4"/>
        <v>0</v>
      </c>
    </row>
    <row r="19" spans="1:7" x14ac:dyDescent="0.2">
      <c r="A19" s="19" t="s">
        <v>108</v>
      </c>
      <c r="B19" s="45">
        <v>10818679.890000001</v>
      </c>
      <c r="C19" s="45">
        <v>2292477.4700000002</v>
      </c>
      <c r="D19" s="45">
        <f t="shared" si="5"/>
        <v>13111157.360000001</v>
      </c>
      <c r="E19" s="45">
        <v>7052036.3300000001</v>
      </c>
      <c r="F19" s="45">
        <v>7052036.3300000001</v>
      </c>
      <c r="G19" s="45">
        <f t="shared" si="4"/>
        <v>6059121.0300000012</v>
      </c>
    </row>
    <row r="20" spans="1:7" x14ac:dyDescent="0.2">
      <c r="A20" s="19" t="s">
        <v>109</v>
      </c>
      <c r="B20" s="45">
        <v>2097500</v>
      </c>
      <c r="C20" s="45">
        <v>1839000</v>
      </c>
      <c r="D20" s="45">
        <f t="shared" si="5"/>
        <v>3936500</v>
      </c>
      <c r="E20" s="45">
        <v>3099500</v>
      </c>
      <c r="F20" s="45">
        <v>3099500</v>
      </c>
      <c r="G20" s="45">
        <f t="shared" si="4"/>
        <v>837000</v>
      </c>
    </row>
    <row r="21" spans="1:7" x14ac:dyDescent="0.2">
      <c r="A21" s="19" t="s">
        <v>110</v>
      </c>
      <c r="B21" s="45">
        <v>41006557.689999998</v>
      </c>
      <c r="C21" s="45">
        <v>5243952.08</v>
      </c>
      <c r="D21" s="45">
        <f t="shared" si="5"/>
        <v>46250509.769999996</v>
      </c>
      <c r="E21" s="45">
        <v>19030156.25</v>
      </c>
      <c r="F21" s="45">
        <v>19030156.25</v>
      </c>
      <c r="G21" s="45">
        <f t="shared" si="4"/>
        <v>27220353.519999996</v>
      </c>
    </row>
    <row r="22" spans="1:7" x14ac:dyDescent="0.2">
      <c r="A22" s="19" t="s">
        <v>111</v>
      </c>
      <c r="B22" s="45">
        <v>0</v>
      </c>
      <c r="C22" s="45">
        <v>0</v>
      </c>
      <c r="D22" s="45">
        <f t="shared" si="5"/>
        <v>0</v>
      </c>
      <c r="E22" s="45">
        <v>0</v>
      </c>
      <c r="F22" s="45">
        <v>0</v>
      </c>
      <c r="G22" s="45">
        <f t="shared" si="4"/>
        <v>0</v>
      </c>
    </row>
    <row r="23" spans="1:7" x14ac:dyDescent="0.2">
      <c r="A23" s="12"/>
      <c r="B23" s="45"/>
      <c r="C23" s="45"/>
      <c r="D23" s="45"/>
      <c r="E23" s="45"/>
      <c r="F23" s="45"/>
      <c r="G23" s="45"/>
    </row>
    <row r="24" spans="1:7" x14ac:dyDescent="0.2">
      <c r="A24" s="11" t="s">
        <v>112</v>
      </c>
      <c r="B24" s="44">
        <f t="shared" ref="B24:G24" si="6">SUM(B25:B33)</f>
        <v>22614098.129999999</v>
      </c>
      <c r="C24" s="44">
        <f t="shared" si="6"/>
        <v>4215160.91</v>
      </c>
      <c r="D24" s="44">
        <f t="shared" si="6"/>
        <v>26829259.040000003</v>
      </c>
      <c r="E24" s="44">
        <f t="shared" si="6"/>
        <v>7386829.5199999996</v>
      </c>
      <c r="F24" s="44">
        <f t="shared" si="6"/>
        <v>7386829.5199999996</v>
      </c>
      <c r="G24" s="44">
        <f t="shared" si="6"/>
        <v>19442429.520000003</v>
      </c>
    </row>
    <row r="25" spans="1:7" x14ac:dyDescent="0.2">
      <c r="A25" s="19" t="s">
        <v>113</v>
      </c>
      <c r="B25" s="45">
        <v>3412697.24</v>
      </c>
      <c r="C25" s="45">
        <v>1951307.87</v>
      </c>
      <c r="D25" s="45">
        <f>B25+C25</f>
        <v>5364005.1100000003</v>
      </c>
      <c r="E25" s="45">
        <v>1495374.04</v>
      </c>
      <c r="F25" s="45">
        <v>1495374.04</v>
      </c>
      <c r="G25" s="45">
        <f t="shared" ref="G25:G33" si="7">D25-E25</f>
        <v>3868631.0700000003</v>
      </c>
    </row>
    <row r="26" spans="1:7" x14ac:dyDescent="0.2">
      <c r="A26" s="19" t="s">
        <v>114</v>
      </c>
      <c r="B26" s="45">
        <v>0</v>
      </c>
      <c r="C26" s="45">
        <v>0</v>
      </c>
      <c r="D26" s="45">
        <f t="shared" ref="D26:D33" si="8">B26+C26</f>
        <v>0</v>
      </c>
      <c r="E26" s="45">
        <v>0</v>
      </c>
      <c r="F26" s="45">
        <v>0</v>
      </c>
      <c r="G26" s="45">
        <f t="shared" si="7"/>
        <v>0</v>
      </c>
    </row>
    <row r="27" spans="1:7" x14ac:dyDescent="0.2">
      <c r="A27" s="19" t="s">
        <v>115</v>
      </c>
      <c r="B27" s="45">
        <v>0</v>
      </c>
      <c r="C27" s="45">
        <v>0</v>
      </c>
      <c r="D27" s="45">
        <f t="shared" si="8"/>
        <v>0</v>
      </c>
      <c r="E27" s="45">
        <v>0</v>
      </c>
      <c r="F27" s="45">
        <v>0</v>
      </c>
      <c r="G27" s="45">
        <f t="shared" si="7"/>
        <v>0</v>
      </c>
    </row>
    <row r="28" spans="1:7" x14ac:dyDescent="0.2">
      <c r="A28" s="19" t="s">
        <v>116</v>
      </c>
      <c r="B28" s="45">
        <v>0</v>
      </c>
      <c r="C28" s="45">
        <v>0</v>
      </c>
      <c r="D28" s="45">
        <f t="shared" si="8"/>
        <v>0</v>
      </c>
      <c r="E28" s="45">
        <v>0</v>
      </c>
      <c r="F28" s="45">
        <v>0</v>
      </c>
      <c r="G28" s="45">
        <f t="shared" si="7"/>
        <v>0</v>
      </c>
    </row>
    <row r="29" spans="1:7" x14ac:dyDescent="0.2">
      <c r="A29" s="19" t="s">
        <v>117</v>
      </c>
      <c r="B29" s="45">
        <v>0</v>
      </c>
      <c r="C29" s="45">
        <v>0</v>
      </c>
      <c r="D29" s="45">
        <f t="shared" si="8"/>
        <v>0</v>
      </c>
      <c r="E29" s="45">
        <v>0</v>
      </c>
      <c r="F29" s="45">
        <v>0</v>
      </c>
      <c r="G29" s="45">
        <f t="shared" si="7"/>
        <v>0</v>
      </c>
    </row>
    <row r="30" spans="1:7" x14ac:dyDescent="0.2">
      <c r="A30" s="19" t="s">
        <v>118</v>
      </c>
      <c r="B30" s="45">
        <v>0</v>
      </c>
      <c r="C30" s="45">
        <v>0</v>
      </c>
      <c r="D30" s="45">
        <f t="shared" si="8"/>
        <v>0</v>
      </c>
      <c r="E30" s="45">
        <v>0</v>
      </c>
      <c r="F30" s="45">
        <v>0</v>
      </c>
      <c r="G30" s="45">
        <f t="shared" si="7"/>
        <v>0</v>
      </c>
    </row>
    <row r="31" spans="1:7" x14ac:dyDescent="0.2">
      <c r="A31" s="19" t="s">
        <v>119</v>
      </c>
      <c r="B31" s="45">
        <v>17437763.260000002</v>
      </c>
      <c r="C31" s="45">
        <v>2019411.32</v>
      </c>
      <c r="D31" s="45">
        <f t="shared" si="8"/>
        <v>19457174.580000002</v>
      </c>
      <c r="E31" s="45">
        <v>4927520.25</v>
      </c>
      <c r="F31" s="45">
        <v>4927520.25</v>
      </c>
      <c r="G31" s="45">
        <f t="shared" si="7"/>
        <v>14529654.330000002</v>
      </c>
    </row>
    <row r="32" spans="1:7" x14ac:dyDescent="0.2">
      <c r="A32" s="19" t="s">
        <v>120</v>
      </c>
      <c r="B32" s="45">
        <v>1763637.63</v>
      </c>
      <c r="C32" s="45">
        <v>244441.72</v>
      </c>
      <c r="D32" s="45">
        <f t="shared" si="8"/>
        <v>2008079.3499999999</v>
      </c>
      <c r="E32" s="45">
        <v>963935.23</v>
      </c>
      <c r="F32" s="45">
        <v>963935.23</v>
      </c>
      <c r="G32" s="45">
        <f t="shared" si="7"/>
        <v>1044144.1199999999</v>
      </c>
    </row>
    <row r="33" spans="1:7" x14ac:dyDescent="0.2">
      <c r="A33" s="19" t="s">
        <v>121</v>
      </c>
      <c r="B33" s="45">
        <v>0</v>
      </c>
      <c r="C33" s="45">
        <v>0</v>
      </c>
      <c r="D33" s="45">
        <f t="shared" si="8"/>
        <v>0</v>
      </c>
      <c r="E33" s="45">
        <v>0</v>
      </c>
      <c r="F33" s="45">
        <v>0</v>
      </c>
      <c r="G33" s="45">
        <f t="shared" si="7"/>
        <v>0</v>
      </c>
    </row>
    <row r="34" spans="1:7" x14ac:dyDescent="0.2">
      <c r="A34" s="12"/>
      <c r="B34" s="45"/>
      <c r="C34" s="45"/>
      <c r="D34" s="45"/>
      <c r="E34" s="45"/>
      <c r="F34" s="45"/>
      <c r="G34" s="45"/>
    </row>
    <row r="35" spans="1:7" x14ac:dyDescent="0.2">
      <c r="A35" s="11" t="s">
        <v>122</v>
      </c>
      <c r="B35" s="44">
        <f t="shared" ref="B35:G35" si="9">SUM(B36:B39)</f>
        <v>32985030.329999998</v>
      </c>
      <c r="C35" s="44">
        <f t="shared" si="9"/>
        <v>1811800.15</v>
      </c>
      <c r="D35" s="44">
        <f t="shared" si="9"/>
        <v>34796830.479999997</v>
      </c>
      <c r="E35" s="44">
        <f t="shared" si="9"/>
        <v>17954306.149999999</v>
      </c>
      <c r="F35" s="44">
        <f t="shared" si="9"/>
        <v>17954306.149999999</v>
      </c>
      <c r="G35" s="44">
        <f t="shared" si="9"/>
        <v>16842524.329999998</v>
      </c>
    </row>
    <row r="36" spans="1:7" x14ac:dyDescent="0.2">
      <c r="A36" s="19" t="s">
        <v>123</v>
      </c>
      <c r="B36" s="45">
        <v>0</v>
      </c>
      <c r="C36" s="45">
        <v>0</v>
      </c>
      <c r="D36" s="45">
        <f>B36+C36</f>
        <v>0</v>
      </c>
      <c r="E36" s="45">
        <v>0</v>
      </c>
      <c r="F36" s="45">
        <v>0</v>
      </c>
      <c r="G36" s="45">
        <f t="shared" ref="G36:G39" si="10">D36-E36</f>
        <v>0</v>
      </c>
    </row>
    <row r="37" spans="1:7" ht="20.399999999999999" x14ac:dyDescent="0.2">
      <c r="A37" s="19" t="s">
        <v>124</v>
      </c>
      <c r="B37" s="45">
        <v>32985030.329999998</v>
      </c>
      <c r="C37" s="45">
        <v>1811800.15</v>
      </c>
      <c r="D37" s="45">
        <f t="shared" ref="D37:D39" si="11">B37+C37</f>
        <v>34796830.479999997</v>
      </c>
      <c r="E37" s="45">
        <v>17954306.149999999</v>
      </c>
      <c r="F37" s="45">
        <v>17954306.149999999</v>
      </c>
      <c r="G37" s="45">
        <f t="shared" si="10"/>
        <v>16842524.329999998</v>
      </c>
    </row>
    <row r="38" spans="1:7" x14ac:dyDescent="0.2">
      <c r="A38" s="19" t="s">
        <v>125</v>
      </c>
      <c r="B38" s="45">
        <v>0</v>
      </c>
      <c r="C38" s="45">
        <v>0</v>
      </c>
      <c r="D38" s="45">
        <f t="shared" si="11"/>
        <v>0</v>
      </c>
      <c r="E38" s="45">
        <v>0</v>
      </c>
      <c r="F38" s="45">
        <v>0</v>
      </c>
      <c r="G38" s="45">
        <f t="shared" si="10"/>
        <v>0</v>
      </c>
    </row>
    <row r="39" spans="1:7" x14ac:dyDescent="0.2">
      <c r="A39" s="19" t="s">
        <v>126</v>
      </c>
      <c r="B39" s="45">
        <v>0</v>
      </c>
      <c r="C39" s="45">
        <v>0</v>
      </c>
      <c r="D39" s="45">
        <f t="shared" si="11"/>
        <v>0</v>
      </c>
      <c r="E39" s="45">
        <v>0</v>
      </c>
      <c r="F39" s="45">
        <v>0</v>
      </c>
      <c r="G39" s="45">
        <f t="shared" si="10"/>
        <v>0</v>
      </c>
    </row>
    <row r="40" spans="1:7" x14ac:dyDescent="0.2">
      <c r="A40" s="12"/>
      <c r="B40" s="45"/>
      <c r="C40" s="45"/>
      <c r="D40" s="45"/>
      <c r="E40" s="45"/>
      <c r="F40" s="45"/>
      <c r="G40" s="45"/>
    </row>
    <row r="41" spans="1:7" x14ac:dyDescent="0.2">
      <c r="A41" s="21" t="s">
        <v>8</v>
      </c>
      <c r="B41" s="46">
        <f t="shared" ref="B41:G41" si="12">SUM(B35+B24+B15+B5)</f>
        <v>643531000</v>
      </c>
      <c r="C41" s="46">
        <f t="shared" si="12"/>
        <v>151193737.81999999</v>
      </c>
      <c r="D41" s="46">
        <f t="shared" si="12"/>
        <v>794724737.81999993</v>
      </c>
      <c r="E41" s="46">
        <f t="shared" si="12"/>
        <v>297159675.5</v>
      </c>
      <c r="F41" s="46">
        <f t="shared" si="12"/>
        <v>297159577.56</v>
      </c>
      <c r="G41" s="46">
        <f t="shared" si="12"/>
        <v>497565062.31999999</v>
      </c>
    </row>
    <row r="43" spans="1:7" x14ac:dyDescent="0.2">
      <c r="A43" s="47" t="s">
        <v>172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2014-02-10T03:37:14Z</dcterms:created>
  <dcterms:modified xsi:type="dcterms:W3CDTF">2025-07-17T16:45:26Z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