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G entrega Cierres trimestrales\2025\3er trim 2025\PT 3er IFT  SIRET 16oct2025\"/>
    </mc:Choice>
  </mc:AlternateContent>
  <bookViews>
    <workbookView xWindow="-120" yWindow="-120" windowWidth="38640" windowHeight="15720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6" l="1"/>
  <c r="D5" i="4"/>
  <c r="D6" i="4"/>
  <c r="G6" i="4"/>
  <c r="D7" i="4"/>
  <c r="G7" i="4" s="1"/>
  <c r="D8" i="4"/>
  <c r="G8" i="4"/>
  <c r="D9" i="4"/>
  <c r="G9" i="4"/>
  <c r="D10" i="4"/>
  <c r="G10" i="4" s="1"/>
  <c r="D11" i="4"/>
  <c r="G11" i="4" s="1"/>
  <c r="D12" i="4"/>
  <c r="G12" i="4" s="1"/>
  <c r="D13" i="4"/>
  <c r="G13" i="4"/>
  <c r="D14" i="4"/>
  <c r="G14" i="4" s="1"/>
  <c r="D15" i="4"/>
  <c r="G15" i="4" s="1"/>
  <c r="D16" i="4"/>
  <c r="G16" i="4"/>
  <c r="D17" i="4"/>
  <c r="G17" i="4"/>
  <c r="D18" i="4"/>
  <c r="G18" i="4"/>
  <c r="D19" i="4"/>
  <c r="G19" i="4" s="1"/>
  <c r="D20" i="4"/>
  <c r="G20" i="4" s="1"/>
  <c r="D21" i="4"/>
  <c r="G21" i="4" s="1"/>
  <c r="D22" i="4"/>
  <c r="G22" i="4"/>
  <c r="D23" i="4"/>
  <c r="G23" i="4" s="1"/>
  <c r="D24" i="4"/>
  <c r="G24" i="4" s="1"/>
  <c r="D25" i="4"/>
  <c r="G25" i="4"/>
  <c r="D26" i="4"/>
  <c r="G26" i="4"/>
  <c r="D27" i="4"/>
  <c r="G27" i="4" s="1"/>
  <c r="D28" i="4"/>
  <c r="G28" i="4" s="1"/>
  <c r="D29" i="4"/>
  <c r="G29" i="4"/>
  <c r="D30" i="4"/>
  <c r="G30" i="4" s="1"/>
  <c r="D31" i="4"/>
  <c r="G31" i="4" s="1"/>
  <c r="D32" i="4"/>
  <c r="G32" i="4"/>
  <c r="D33" i="4"/>
  <c r="G33" i="4" s="1"/>
  <c r="D34" i="4"/>
  <c r="G34" i="4"/>
  <c r="D35" i="4"/>
  <c r="G35" i="4" s="1"/>
  <c r="D36" i="4"/>
  <c r="G36" i="4"/>
  <c r="D37" i="4"/>
  <c r="G37" i="4" s="1"/>
  <c r="D38" i="4"/>
  <c r="G38" i="4" s="1"/>
  <c r="D39" i="4"/>
  <c r="G39" i="4" s="1"/>
  <c r="D40" i="4"/>
  <c r="G40" i="4"/>
  <c r="D41" i="4"/>
  <c r="G41" i="4"/>
  <c r="D42" i="4"/>
  <c r="G42" i="4" s="1"/>
  <c r="D43" i="4"/>
  <c r="G43" i="4" s="1"/>
  <c r="D44" i="4"/>
  <c r="G44" i="4" s="1"/>
  <c r="D45" i="4"/>
  <c r="G45" i="4"/>
  <c r="D46" i="4"/>
  <c r="G46" i="4" s="1"/>
  <c r="D47" i="4"/>
  <c r="G47" i="4" s="1"/>
  <c r="D48" i="4"/>
  <c r="G48" i="4"/>
  <c r="D49" i="4"/>
  <c r="G49" i="4"/>
  <c r="D50" i="4"/>
  <c r="G50" i="4"/>
  <c r="B52" i="4"/>
  <c r="C52" i="4"/>
  <c r="E52" i="4"/>
  <c r="F52" i="4"/>
  <c r="D52" i="4" l="1"/>
  <c r="G5" i="4"/>
  <c r="G52" i="4" s="1"/>
  <c r="G39" i="5"/>
  <c r="D39" i="5"/>
  <c r="G38" i="5"/>
  <c r="D38" i="5"/>
  <c r="G37" i="5"/>
  <c r="D37" i="5"/>
  <c r="D36" i="5"/>
  <c r="D35" i="5" s="1"/>
  <c r="F35" i="5"/>
  <c r="E35" i="5"/>
  <c r="C35" i="5"/>
  <c r="B35" i="5"/>
  <c r="D33" i="5"/>
  <c r="G33" i="5" s="1"/>
  <c r="D32" i="5"/>
  <c r="G32" i="5" s="1"/>
  <c r="G31" i="5"/>
  <c r="D31" i="5"/>
  <c r="D30" i="5"/>
  <c r="G30" i="5" s="1"/>
  <c r="D29" i="5"/>
  <c r="G29" i="5" s="1"/>
  <c r="D28" i="5"/>
  <c r="G28" i="5" s="1"/>
  <c r="D27" i="5"/>
  <c r="G27" i="5" s="1"/>
  <c r="G26" i="5"/>
  <c r="D26" i="5"/>
  <c r="D25" i="5"/>
  <c r="F24" i="5"/>
  <c r="E24" i="5"/>
  <c r="C24" i="5"/>
  <c r="B24" i="5"/>
  <c r="D22" i="5"/>
  <c r="G22" i="5" s="1"/>
  <c r="D21" i="5"/>
  <c r="G21" i="5" s="1"/>
  <c r="G20" i="5"/>
  <c r="D20" i="5"/>
  <c r="D19" i="5"/>
  <c r="G19" i="5" s="1"/>
  <c r="D18" i="5"/>
  <c r="G18" i="5" s="1"/>
  <c r="G17" i="5"/>
  <c r="D17" i="5"/>
  <c r="D16" i="5"/>
  <c r="G16" i="5" s="1"/>
  <c r="F15" i="5"/>
  <c r="E15" i="5"/>
  <c r="C15" i="5"/>
  <c r="B15" i="5"/>
  <c r="D13" i="5"/>
  <c r="G13" i="5" s="1"/>
  <c r="D12" i="5"/>
  <c r="G12" i="5" s="1"/>
  <c r="D11" i="5"/>
  <c r="G11" i="5" s="1"/>
  <c r="D10" i="5"/>
  <c r="G10" i="5" s="1"/>
  <c r="G9" i="5"/>
  <c r="D9" i="5"/>
  <c r="D8" i="5"/>
  <c r="G8" i="5" s="1"/>
  <c r="D7" i="5"/>
  <c r="G7" i="5" s="1"/>
  <c r="G6" i="5"/>
  <c r="D6" i="5"/>
  <c r="F5" i="5"/>
  <c r="E5" i="5"/>
  <c r="C5" i="5"/>
  <c r="B5" i="5"/>
  <c r="B41" i="5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F68" i="6"/>
  <c r="E68" i="6"/>
  <c r="D68" i="6"/>
  <c r="G68" i="6" s="1"/>
  <c r="C68" i="6"/>
  <c r="B68" i="6"/>
  <c r="D67" i="6"/>
  <c r="G67" i="6" s="1"/>
  <c r="D66" i="6"/>
  <c r="G66" i="6" s="1"/>
  <c r="D65" i="6"/>
  <c r="G65" i="6" s="1"/>
  <c r="F64" i="6"/>
  <c r="E64" i="6"/>
  <c r="C64" i="6"/>
  <c r="B64" i="6"/>
  <c r="D64" i="6" s="1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F56" i="6"/>
  <c r="E56" i="6"/>
  <c r="D56" i="6"/>
  <c r="G56" i="6" s="1"/>
  <c r="C56" i="6"/>
  <c r="B56" i="6"/>
  <c r="D55" i="6"/>
  <c r="G55" i="6" s="1"/>
  <c r="D54" i="6"/>
  <c r="G54" i="6" s="1"/>
  <c r="D53" i="6"/>
  <c r="G53" i="6" s="1"/>
  <c r="F52" i="6"/>
  <c r="E52" i="6"/>
  <c r="C52" i="6"/>
  <c r="B52" i="6"/>
  <c r="D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F42" i="6"/>
  <c r="E42" i="6"/>
  <c r="C42" i="6"/>
  <c r="B42" i="6"/>
  <c r="D42" i="6" s="1"/>
  <c r="G42" i="6" s="1"/>
  <c r="D41" i="6"/>
  <c r="G41" i="6" s="1"/>
  <c r="D40" i="6"/>
  <c r="G40" i="6" s="1"/>
  <c r="G39" i="6"/>
  <c r="D39" i="6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F32" i="6"/>
  <c r="E32" i="6"/>
  <c r="B32" i="6"/>
  <c r="D32" i="6" s="1"/>
  <c r="G32" i="6" s="1"/>
  <c r="D31" i="6"/>
  <c r="G31" i="6" s="1"/>
  <c r="D30" i="6"/>
  <c r="G30" i="6" s="1"/>
  <c r="G29" i="6"/>
  <c r="D29" i="6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F22" i="6"/>
  <c r="E22" i="6"/>
  <c r="C22" i="6"/>
  <c r="B22" i="6"/>
  <c r="D21" i="6"/>
  <c r="G21" i="6" s="1"/>
  <c r="D20" i="6"/>
  <c r="G20" i="6" s="1"/>
  <c r="G19" i="6"/>
  <c r="D19" i="6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12" i="6"/>
  <c r="E12" i="6"/>
  <c r="C12" i="6"/>
  <c r="B12" i="6"/>
  <c r="D12" i="6" s="1"/>
  <c r="G12" i="6" s="1"/>
  <c r="D11" i="6"/>
  <c r="G11" i="6" s="1"/>
  <c r="D10" i="6"/>
  <c r="G10" i="6" s="1"/>
  <c r="G9" i="6"/>
  <c r="D9" i="6"/>
  <c r="D8" i="6"/>
  <c r="G8" i="6" s="1"/>
  <c r="D7" i="6"/>
  <c r="G7" i="6" s="1"/>
  <c r="D6" i="6"/>
  <c r="G6" i="6" s="1"/>
  <c r="D5" i="6"/>
  <c r="G5" i="6" s="1"/>
  <c r="F4" i="6"/>
  <c r="E4" i="6"/>
  <c r="C4" i="6"/>
  <c r="B4" i="6"/>
  <c r="B76" i="6" s="1"/>
  <c r="F15" i="8"/>
  <c r="E15" i="8"/>
  <c r="C15" i="8"/>
  <c r="B15" i="8"/>
  <c r="D13" i="8"/>
  <c r="G13" i="8" s="1"/>
  <c r="D11" i="8"/>
  <c r="G11" i="8" s="1"/>
  <c r="D9" i="8"/>
  <c r="G9" i="8" s="1"/>
  <c r="D7" i="8"/>
  <c r="G7" i="8" s="1"/>
  <c r="D5" i="8"/>
  <c r="G87" i="4"/>
  <c r="F87" i="4"/>
  <c r="E87" i="4"/>
  <c r="C87" i="4"/>
  <c r="B87" i="4"/>
  <c r="D85" i="4"/>
  <c r="G85" i="4" s="1"/>
  <c r="D24" i="5" l="1"/>
  <c r="F41" i="5"/>
  <c r="E41" i="5"/>
  <c r="G15" i="5"/>
  <c r="D5" i="5"/>
  <c r="C41" i="5"/>
  <c r="G52" i="6"/>
  <c r="F76" i="6"/>
  <c r="D22" i="6"/>
  <c r="G22" i="6" s="1"/>
  <c r="E76" i="6"/>
  <c r="C76" i="6"/>
  <c r="D4" i="6"/>
  <c r="D15" i="8"/>
  <c r="D87" i="4"/>
  <c r="G5" i="5"/>
  <c r="D15" i="5"/>
  <c r="G25" i="5"/>
  <c r="G24" i="5" s="1"/>
  <c r="G36" i="5"/>
  <c r="G35" i="5" s="1"/>
  <c r="G5" i="8"/>
  <c r="G15" i="8" s="1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<sst xmlns="http://schemas.openxmlformats.org/spreadsheetml/2006/main" count="231" uniqueCount="180">
  <si>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</si>
  <si>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</si>
  <si>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</si>
  <si>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</si>
  <si>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</si>
  <si>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</si>
  <si>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</si>
  <si>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</si>
  <si>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</si>
  <si>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</si>
  <si>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</si>
  <si>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</si>
  <si>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</si>
  <si>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</si>
  <si>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</si>
  <si>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</si>
  <si>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</si>
  <si>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</si>
  <si>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</si>
  <si>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</si>
  <si>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</si>
  <si>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</si>
  <si>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</si>
  <si>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</si>
  <si>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</si>
  <si>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</si>
  <si>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</si>
  <si>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</si>
  <si>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</si>
  <si>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</si>
  <si>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</si>
  <si>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</si>
  <si>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</si>
  <si>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</si>
  <si>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</si>
  <si>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</si>
  <si>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</si>
  <si>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</si>
  <si>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</si>
  <si>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</si>
  <si>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</si>
  <si>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</si>
  <si>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</si>
  <si>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</si>
  <si>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</si>
  <si>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</si>
  <si>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</si>
  <si>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</si>
  <si>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</si>
  <si>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</si>
  <si>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</si>
  <si>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</si>
  <si>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</si>
  <si>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</si>
  <si>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</si>
  <si>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</si>
  <si>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</si>
  <si>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</si>
  <si>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</si>
  <si>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</si>
  <si>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</si>
  <si>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</si>
  <si>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</si>
  <si>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</si>
  <si>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</si>
  <si>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</si>
  <si>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</si>
  <si>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</si>
  <si>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</si>
  <si>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</si>
  <si>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</si>
  <si>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</si>
  <si>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</si>
  <si>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</si>
  <si>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</si>
  <si>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</si>
  <si>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</si>
  <si>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</si>
  <si>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</si>
  <si>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</si>
  <si>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</si>
  <si>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</si>
  <si>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</si>
  <si>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</si>
  <si>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</si>
  <si>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</si>
  <si>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</si>
  <si>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</si>
  <si>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</si>
  <si>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</si>
  <si>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</si>
  <si>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</si>
  <si>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</si>
  <si>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</si>
  <si>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</si>
  <si>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</si>
  <si>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</si>
  <si>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</si>
  <si>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</si>
  <si>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</si>
  <si>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</si>
  <si>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</si>
  <si>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</si>
  <si>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</si>
  <si>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</si>
  <si>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</si>
  <si>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</si>
  <si>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</si>
  <si>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</si>
  <si>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</si>
  <si>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</si>
  <si>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</si>
  <si>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</si>
  <si>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</si>
  <si>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</si>
  <si>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</si>
  <si>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</si>
  <si>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</si>
  <si>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</si>
  <si>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</si>
  <si>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</si>
  <si>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</si>
  <si>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</si>
  <si>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</si>
  <si>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</si>
  <si>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</si>
  <si>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</si>
  <si>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31111M120010000 AYUNTAMIENTO MUNICIPAL</t>
  </si>
  <si>
    <t>31111M120020100 SECRETARIA PARTICULAR</t>
  </si>
  <si>
    <t>31111M120020200 JEFATURA DE GABINETE</t>
  </si>
  <si>
    <t>31111M120020300 DESARROLLO INSTITUCIONAL</t>
  </si>
  <si>
    <t>31111M120020400 PLAN Y VINC</t>
  </si>
  <si>
    <t>31111M120040000 SEC DEL AYUNTAMIENTO</t>
  </si>
  <si>
    <t>31111M120040100 ASUNTOS JURÍDICOS Y REGL</t>
  </si>
  <si>
    <t>31111M120040200 ARCHIVO GENERAL</t>
  </si>
  <si>
    <t>31111M120040300 PROTECCION CIVIL</t>
  </si>
  <si>
    <t>31111M120040500 PROC MPAL DE PROTEC DE N</t>
  </si>
  <si>
    <t>31111M120040600 SIST MPAL DE PROT A LAS</t>
  </si>
  <si>
    <t>31111M120050000 DES SOCIAL Y HUMANO</t>
  </si>
  <si>
    <t>31111M120060000 TESORERIA MUNICIPAL</t>
  </si>
  <si>
    <t>31111M120060100 INGRESOS</t>
  </si>
  <si>
    <t>31111M120060200 FISCALIZACION</t>
  </si>
  <si>
    <t>31111M120060300 RECURSOS HUMANOS</t>
  </si>
  <si>
    <t>31111M120060400 EGRESOS</t>
  </si>
  <si>
    <t>31111M120080000 OFICIALIA MAYOR</t>
  </si>
  <si>
    <t>31111M120090100 SEGURIDAD PÚBLICA</t>
  </si>
  <si>
    <t>31111M120090200 TRANSITO Y TRANSPORTE</t>
  </si>
  <si>
    <t>31111M120100000 DESARROLLO ECONÓMICO SUS</t>
  </si>
  <si>
    <t>31111M120110000 EDUCACION Y CULTURA</t>
  </si>
  <si>
    <t>31111M120110200 UNIDAD DE ATENCIÓN A LA</t>
  </si>
  <si>
    <t>31111M120110300 CRONISTA MUNICIPAL</t>
  </si>
  <si>
    <t>31111M120120000 DERECHOS HUMANOS</t>
  </si>
  <si>
    <t>31111M120120100 MIGRANTES</t>
  </si>
  <si>
    <t>31111M120120200 PUEBLOS Y COMUNIDADES IN</t>
  </si>
  <si>
    <t>31111M120200000 OBRA PÚBLICA</t>
  </si>
  <si>
    <t>31111M120210000 TURISMO, PAT HIST Y CULT</t>
  </si>
  <si>
    <t>31111M120230000 PROV SAL Y ECONOMICAS</t>
  </si>
  <si>
    <t>31111M120270000 CONTRALORIA MUNICIP</t>
  </si>
  <si>
    <t>31111M120290000 EROGACIONES NO SECTO</t>
  </si>
  <si>
    <t>31111M120330000 ATENCIÓN INTEGRAL A LA M</t>
  </si>
  <si>
    <t>31111M120340000 UNID TRANSPARENCIA</t>
  </si>
  <si>
    <t>31111M120350000 GENERAL DE SERVICIOS</t>
  </si>
  <si>
    <t>31111M120360000 PROTECCION AL AMBIEN</t>
  </si>
  <si>
    <t>31111M120400000 SERVICIOS MUNICIPALES</t>
  </si>
  <si>
    <t>31111M120900100 DIF MUNICIPAL</t>
  </si>
  <si>
    <t>31111M120900200 COMISION MUNICIPAL DEL D</t>
  </si>
  <si>
    <t>31111M120020700 VINCULACIÓN Y LOGÍSTICA</t>
  </si>
  <si>
    <t>31111M120020800 PLANEACIÓN</t>
  </si>
  <si>
    <t>31111M120110100 CASA DE LA CULTURA</t>
  </si>
  <si>
    <t>31111M120110400 MUSEOS</t>
  </si>
  <si>
    <t>31111M120130000 DIRECCIÓN DEL NUEVO COMI</t>
  </si>
  <si>
    <t>31111M120220000 TURISMO E IDENTIDAD</t>
  </si>
  <si>
    <t>“Bajo protesta de decir verdad declaramos que los Estados Financieros y sus notas, son razonablemente correctos y son responsabilidad del emisor”</t>
  </si>
  <si>
    <t>31111M120900300 IMUVI</t>
  </si>
  <si>
    <t>Municipio Dolores Hidalgo CIN
Estado Analítico del Ejercicio del Presupuesto de Egresos
Clasificación Administrativa
Del 1 de Enero al 30 de Septiembre de 2025
(Cifras en Pesos)</t>
  </si>
  <si>
    <t>Gobierno (Federal/Estatal/Municipal) de Municipio Dolores Hidalgo CIN
Estado Analítico del Ejercicio del Presupuesto de Egresos
Clasificación Administrativa
Del 1 de Enero al 30 de Septiembre de 2025
(Cifras en Pesos)</t>
  </si>
  <si>
    <t>Sector Paraestatal del Gobierno (Federal/Estatal/Municipal) de Municipio Dolores Hidalgo CIN
Estado Analítico del Ejercicio del Presupuesto de Egresos
Clasificación Administrativa
Del 1 de Enero al 30 de Septiembre de 2025
(Cifras en Pesos)</t>
  </si>
  <si>
    <t>Municipio Dolores Hidalgo CIN
Estado Analítico del Ejercicio del Presupuesto de Egresos
Clasificación Económica (por Tipo de Gasto)
Del 1 de Enero al 30 de Septiembre de 2025
(Cifras en Pesos)</t>
  </si>
  <si>
    <t>Municipio Dolores Hidalgo CIN
Estado Analítico del Ejercicio del Presupuesto de Egresos
Clasificación por Objeto del Gasto (Capítulo y Concepto)
Del 1 de Enero al 30 de Septiembre de 2025
(Cifras en Pesos)</t>
  </si>
  <si>
    <t>Municipio Dolores Hidalgo CIN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</si>
</sst>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9" fillId="2" borderId="6" xfId="9" applyNumberFormat="1" applyFont="1" applyFill="1" applyBorder="1" applyAlignment="1">
      <alignment horizontal="center" vertical="center" wrapText="1"/>
    </xf>
    <xf numFmtId="0" fontId="5" fillId="0" borderId="11" xfId="0" applyFont="1" applyBorder="1" applyProtection="1">
      <protection locked="0"/>
    </xf>
    <xf numFmtId="0" fontId="5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5" fillId="0" borderId="11" xfId="9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9" fillId="2" borderId="3" xfId="9" applyFont="1" applyFill="1" applyBorder="1" applyAlignment="1">
      <alignment horizontal="center" vertical="center"/>
    </xf>
    <xf numFmtId="0" fontId="9" fillId="2" borderId="4" xfId="9" applyFont="1" applyFill="1" applyBorder="1" applyAlignment="1">
      <alignment horizontal="center" vertical="center"/>
    </xf>
    <xf numFmtId="0" fontId="9" fillId="2" borderId="7" xfId="9" applyFont="1" applyFill="1" applyBorder="1" applyAlignment="1" applyProtection="1">
      <alignment horizontal="centerContinuous" vertical="center" wrapText="1"/>
      <protection locked="0"/>
    </xf>
    <xf numFmtId="0" fontId="9" fillId="2" borderId="8" xfId="9" applyFont="1" applyFill="1" applyBorder="1" applyAlignment="1" applyProtection="1">
      <alignment horizontal="centerContinuous" vertical="center" wrapText="1"/>
      <protection locked="0"/>
    </xf>
    <xf numFmtId="0" fontId="9" fillId="2" borderId="9" xfId="9" applyFont="1" applyFill="1" applyBorder="1" applyAlignment="1" applyProtection="1">
      <alignment horizontal="centerContinuous" vertical="center" wrapText="1"/>
      <protection locked="0"/>
    </xf>
    <xf numFmtId="0" fontId="5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9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5" fillId="0" borderId="0" xfId="0" applyFont="1" applyAlignment="1">
      <alignment horizontal="left" indent="1"/>
    </xf>
    <xf numFmtId="0" fontId="5" fillId="0" borderId="5" xfId="0" applyFont="1" applyBorder="1" applyAlignment="1">
      <alignment horizontal="left" indent="1"/>
    </xf>
    <xf numFmtId="0" fontId="9" fillId="0" borderId="5" xfId="0" applyFont="1" applyBorder="1" applyAlignment="1" applyProtection="1">
      <alignment horizontal="left" indent="1"/>
      <protection locked="0"/>
    </xf>
    <xf numFmtId="0" fontId="5" fillId="0" borderId="0" xfId="0" applyFont="1" applyAlignment="1">
      <alignment horizontal="left" indent="2"/>
    </xf>
    <xf numFmtId="0" fontId="5" fillId="0" borderId="5" xfId="0" applyFont="1" applyBorder="1" applyAlignment="1">
      <alignment horizontal="left" indent="2"/>
    </xf>
    <xf numFmtId="0" fontId="9" fillId="0" borderId="5" xfId="0" applyFont="1" applyBorder="1" applyAlignment="1" applyProtection="1">
      <alignment horizontal="left" indent="2"/>
      <protection locked="0"/>
    </xf>
    <xf numFmtId="0" fontId="9" fillId="0" borderId="1" xfId="0" applyFont="1" applyBorder="1" applyAlignment="1">
      <alignment horizontal="left"/>
    </xf>
    <xf numFmtId="0" fontId="5" fillId="0" borderId="0" xfId="0" applyFont="1" applyAlignment="1" applyProtection="1">
      <alignment horizontal="left" wrapText="1" indent="1"/>
      <protection locked="0"/>
    </xf>
    <xf numFmtId="0" fontId="9" fillId="2" borderId="14" xfId="9" applyFont="1" applyFill="1" applyBorder="1" applyAlignment="1">
      <alignment horizontal="center" vertical="center"/>
    </xf>
    <xf numFmtId="0" fontId="9" fillId="0" borderId="0" xfId="0" applyFont="1" applyAlignment="1">
      <alignment horizontal="left" indent="1"/>
    </xf>
    <xf numFmtId="4" fontId="5" fillId="0" borderId="13" xfId="0" applyNumberFormat="1" applyFont="1" applyBorder="1" applyProtection="1">
      <protection locked="0"/>
    </xf>
    <xf numFmtId="4" fontId="9" fillId="0" borderId="6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9" fillId="0" borderId="11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4" fontId="9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9" fillId="0" borderId="6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5" fillId="0" borderId="4" xfId="0" applyFont="1" applyBorder="1" applyAlignment="1" applyProtection="1">
      <alignment horizontal="left" indent="1"/>
      <protection locked="0"/>
    </xf>
    <xf numFmtId="4" fontId="9" fillId="2" borderId="11" xfId="9" applyNumberFormat="1" applyFont="1" applyFill="1" applyBorder="1" applyAlignment="1">
      <alignment horizontal="center" vertical="center" wrapText="1"/>
    </xf>
    <xf numFmtId="4" fontId="9" fillId="2" borderId="12" xfId="9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10" xfId="0" applyFont="1" applyFill="1" applyBorder="1" applyAlignment="1" applyProtection="1">
      <alignment horizontal="center" wrapText="1"/>
      <protection locked="0"/>
    </xf>
    <xf numFmtId="0" fontId="10" fillId="2" borderId="3" xfId="0" applyFont="1" applyFill="1" applyBorder="1" applyAlignment="1" applyProtection="1">
      <alignment horizontal="center" wrapText="1"/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9" fillId="0" borderId="6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</cellXfs>
  <cellStyles count="40">
    <cellStyle name="Euro" xfId="1"/>
    <cellStyle name="Millares 2" xfId="2"/>
    <cellStyle name="Millares 2 2" xfId="3"/>
    <cellStyle name="Millares 2 2 2" xfId="17"/>
    <cellStyle name="Millares 2 2 3" xfId="25"/>
    <cellStyle name="Millares 2 2 4" xfId="33"/>
    <cellStyle name="Millares 2 3" xfId="4"/>
    <cellStyle name="Millares 2 3 2" xfId="18"/>
    <cellStyle name="Millares 2 3 3" xfId="26"/>
    <cellStyle name="Millares 2 3 4" xfId="34"/>
    <cellStyle name="Millares 2 4" xfId="16"/>
    <cellStyle name="Millares 2 5" xfId="24"/>
    <cellStyle name="Millares 2 6" xfId="32"/>
    <cellStyle name="Millares 3" xfId="5"/>
    <cellStyle name="Millares 3 2" xfId="19"/>
    <cellStyle name="Millares 3 3" xfId="27"/>
    <cellStyle name="Millares 3 4" xfId="35"/>
    <cellStyle name="Moneda 2" xfId="6"/>
    <cellStyle name="Moneda 2 2" xfId="20"/>
    <cellStyle name="Moneda 2 3" xfId="28"/>
    <cellStyle name="Moneda 2 4" xfId="36"/>
    <cellStyle name="Normal" xfId="0" builtinId="0"/>
    <cellStyle name="Normal 2" xfId="7"/>
    <cellStyle name="Normal 2 2" xfId="8"/>
    <cellStyle name="Normal 2 3" xfId="21"/>
    <cellStyle name="Normal 2 4" xfId="29"/>
    <cellStyle name="Normal 2 5" xfId="37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2 3" xfId="31"/>
    <cellStyle name="Normal 6 2 4" xfId="39"/>
    <cellStyle name="Normal 6 3" xfId="22"/>
    <cellStyle name="Normal 6 4" xfId="30"/>
    <cellStyle name="Normal 6 5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showGridLines="0" workbookViewId="0">
      <selection activeCell="A78" sqref="A78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7" ht="54.9" customHeight="1" x14ac:dyDescent="0.2">
      <c r="A1" s="51" t="s">
        <v>174</v>
      </c>
      <c r="B1" s="52"/>
      <c r="C1" s="52"/>
      <c r="D1" s="52"/>
      <c r="E1" s="52"/>
      <c r="F1" s="52"/>
      <c r="G1" s="53"/>
    </row>
    <row r="2" spans="1:7" x14ac:dyDescent="0.2">
      <c r="A2" s="14"/>
      <c r="B2" s="16" t="s">
        <v>0</v>
      </c>
      <c r="C2" s="17"/>
      <c r="D2" s="17"/>
      <c r="E2" s="17"/>
      <c r="F2" s="18"/>
      <c r="G2" s="49" t="s">
        <v>1</v>
      </c>
    </row>
    <row r="3" spans="1:7" ht="24.9" customHeight="1" x14ac:dyDescent="0.2">
      <c r="A3" s="1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0"/>
    </row>
    <row r="4" spans="1:7" x14ac:dyDescent="0.2">
      <c r="A4" s="5"/>
      <c r="B4" s="10"/>
      <c r="C4" s="10"/>
      <c r="D4" s="10"/>
      <c r="E4" s="10"/>
      <c r="F4" s="10"/>
      <c r="G4" s="10"/>
    </row>
    <row r="5" spans="1:7" x14ac:dyDescent="0.2">
      <c r="A5" s="48" t="s">
        <v>127</v>
      </c>
      <c r="B5" s="57">
        <v>12946853.25</v>
      </c>
      <c r="C5" s="57">
        <v>405564.77</v>
      </c>
      <c r="D5" s="56">
        <f>B5+C5</f>
        <v>13352418.02</v>
      </c>
      <c r="E5" s="58">
        <v>8726825.3100000005</v>
      </c>
      <c r="F5" s="58">
        <v>8726825.3100000005</v>
      </c>
      <c r="G5" s="56">
        <f>D5-E5</f>
        <v>4625592.709999999</v>
      </c>
    </row>
    <row r="6" spans="1:7" x14ac:dyDescent="0.2">
      <c r="A6" s="48" t="s">
        <v>128</v>
      </c>
      <c r="B6" s="57">
        <v>16822338.539999999</v>
      </c>
      <c r="C6" s="57">
        <v>2869293.98</v>
      </c>
      <c r="D6" s="56">
        <f t="shared" ref="D6:D50" si="0">B6+C6</f>
        <v>19691632.52</v>
      </c>
      <c r="E6" s="58">
        <v>15082089.630000001</v>
      </c>
      <c r="F6" s="58">
        <v>15082089.630000001</v>
      </c>
      <c r="G6" s="56">
        <f t="shared" ref="G6:G50" si="1">D6-E6</f>
        <v>4609542.8899999987</v>
      </c>
    </row>
    <row r="7" spans="1:7" x14ac:dyDescent="0.2">
      <c r="A7" s="48" t="s">
        <v>129</v>
      </c>
      <c r="B7" s="57">
        <v>1763637.63</v>
      </c>
      <c r="C7" s="57">
        <v>-1763637.63</v>
      </c>
      <c r="D7" s="56">
        <f t="shared" si="0"/>
        <v>0</v>
      </c>
      <c r="E7" s="58">
        <v>0</v>
      </c>
      <c r="F7" s="58">
        <v>0</v>
      </c>
      <c r="G7" s="56">
        <f t="shared" si="1"/>
        <v>0</v>
      </c>
    </row>
    <row r="8" spans="1:7" x14ac:dyDescent="0.2">
      <c r="A8" s="48" t="s">
        <v>130</v>
      </c>
      <c r="B8" s="57">
        <v>24691764.010000002</v>
      </c>
      <c r="C8" s="57">
        <v>55149647.219999999</v>
      </c>
      <c r="D8" s="56">
        <f t="shared" si="0"/>
        <v>79841411.230000004</v>
      </c>
      <c r="E8" s="58">
        <v>64767062.359999999</v>
      </c>
      <c r="F8" s="58">
        <v>64767062.359999999</v>
      </c>
      <c r="G8" s="56">
        <f t="shared" si="1"/>
        <v>15074348.870000005</v>
      </c>
    </row>
    <row r="9" spans="1:7" x14ac:dyDescent="0.2">
      <c r="A9" s="48" t="s">
        <v>131</v>
      </c>
      <c r="B9" s="57">
        <v>1829602.56</v>
      </c>
      <c r="C9" s="57">
        <v>-1829602.56</v>
      </c>
      <c r="D9" s="56">
        <f t="shared" si="0"/>
        <v>0</v>
      </c>
      <c r="E9" s="58">
        <v>0</v>
      </c>
      <c r="F9" s="58">
        <v>0</v>
      </c>
      <c r="G9" s="56">
        <f t="shared" si="1"/>
        <v>0</v>
      </c>
    </row>
    <row r="10" spans="1:7" x14ac:dyDescent="0.2">
      <c r="A10" s="48" t="s">
        <v>132</v>
      </c>
      <c r="B10" s="57">
        <v>7227858.2400000002</v>
      </c>
      <c r="C10" s="57">
        <v>-124717.97</v>
      </c>
      <c r="D10" s="56">
        <f t="shared" si="0"/>
        <v>7103140.2700000005</v>
      </c>
      <c r="E10" s="58">
        <v>4738657.3899999997</v>
      </c>
      <c r="F10" s="58">
        <v>4738657.3899999997</v>
      </c>
      <c r="G10" s="56">
        <f t="shared" si="1"/>
        <v>2364482.8800000008</v>
      </c>
    </row>
    <row r="11" spans="1:7" x14ac:dyDescent="0.2">
      <c r="A11" s="48" t="s">
        <v>133</v>
      </c>
      <c r="B11" s="57">
        <v>2264145.71</v>
      </c>
      <c r="C11" s="57">
        <v>373921.02</v>
      </c>
      <c r="D11" s="56">
        <f t="shared" si="0"/>
        <v>2638066.73</v>
      </c>
      <c r="E11" s="58">
        <v>1774651.67</v>
      </c>
      <c r="F11" s="58">
        <v>1774651.67</v>
      </c>
      <c r="G11" s="56">
        <f t="shared" si="1"/>
        <v>863415.06</v>
      </c>
    </row>
    <row r="12" spans="1:7" x14ac:dyDescent="0.2">
      <c r="A12" s="48" t="s">
        <v>134</v>
      </c>
      <c r="B12" s="57">
        <v>1551550.97</v>
      </c>
      <c r="C12" s="57">
        <v>433314.37</v>
      </c>
      <c r="D12" s="56">
        <f t="shared" si="0"/>
        <v>1984865.3399999999</v>
      </c>
      <c r="E12" s="58">
        <v>1027535.94</v>
      </c>
      <c r="F12" s="58">
        <v>1027535.94</v>
      </c>
      <c r="G12" s="56">
        <f t="shared" si="1"/>
        <v>957329.39999999991</v>
      </c>
    </row>
    <row r="13" spans="1:7" x14ac:dyDescent="0.2">
      <c r="A13" s="48" t="s">
        <v>135</v>
      </c>
      <c r="B13" s="57">
        <v>7362745.6299999999</v>
      </c>
      <c r="C13" s="57">
        <v>256735.47</v>
      </c>
      <c r="D13" s="56">
        <f t="shared" si="0"/>
        <v>7619481.0999999996</v>
      </c>
      <c r="E13" s="58">
        <v>5107436.55</v>
      </c>
      <c r="F13" s="58">
        <v>5107436.55</v>
      </c>
      <c r="G13" s="56">
        <f t="shared" si="1"/>
        <v>2512044.5499999998</v>
      </c>
    </row>
    <row r="14" spans="1:7" x14ac:dyDescent="0.2">
      <c r="A14" s="48" t="s">
        <v>136</v>
      </c>
      <c r="B14" s="57">
        <v>358910.1</v>
      </c>
      <c r="C14" s="57">
        <v>1017280.4</v>
      </c>
      <c r="D14" s="56">
        <f t="shared" si="0"/>
        <v>1376190.5</v>
      </c>
      <c r="E14" s="58">
        <v>602311.13</v>
      </c>
      <c r="F14" s="58">
        <v>602311.13</v>
      </c>
      <c r="G14" s="56">
        <f t="shared" si="1"/>
        <v>773879.37</v>
      </c>
    </row>
    <row r="15" spans="1:7" x14ac:dyDescent="0.2">
      <c r="A15" s="48" t="s">
        <v>137</v>
      </c>
      <c r="B15" s="57">
        <v>298802.06</v>
      </c>
      <c r="C15" s="57">
        <v>20186.009999999998</v>
      </c>
      <c r="D15" s="56">
        <f t="shared" si="0"/>
        <v>318988.07</v>
      </c>
      <c r="E15" s="58">
        <v>185958.98</v>
      </c>
      <c r="F15" s="58">
        <v>185958.98</v>
      </c>
      <c r="G15" s="56">
        <f t="shared" si="1"/>
        <v>133029.09</v>
      </c>
    </row>
    <row r="16" spans="1:7" x14ac:dyDescent="0.2">
      <c r="A16" s="48" t="s">
        <v>138</v>
      </c>
      <c r="B16" s="57">
        <v>7158886.5</v>
      </c>
      <c r="C16" s="57">
        <v>-7158886.5</v>
      </c>
      <c r="D16" s="56">
        <f t="shared" si="0"/>
        <v>0</v>
      </c>
      <c r="E16" s="58">
        <v>0</v>
      </c>
      <c r="F16" s="58">
        <v>0</v>
      </c>
      <c r="G16" s="56">
        <f t="shared" si="1"/>
        <v>0</v>
      </c>
    </row>
    <row r="17" spans="1:7" x14ac:dyDescent="0.2">
      <c r="A17" s="48" t="s">
        <v>139</v>
      </c>
      <c r="B17" s="57">
        <v>27099669.649999999</v>
      </c>
      <c r="C17" s="57">
        <v>1447404.97</v>
      </c>
      <c r="D17" s="56">
        <f t="shared" si="0"/>
        <v>28547074.619999997</v>
      </c>
      <c r="E17" s="58">
        <v>20595054.510000002</v>
      </c>
      <c r="F17" s="58">
        <v>20595054.510000002</v>
      </c>
      <c r="G17" s="56">
        <f t="shared" si="1"/>
        <v>7952020.1099999957</v>
      </c>
    </row>
    <row r="18" spans="1:7" x14ac:dyDescent="0.2">
      <c r="A18" s="48" t="s">
        <v>140</v>
      </c>
      <c r="B18" s="57">
        <v>8102867.7300000004</v>
      </c>
      <c r="C18" s="57">
        <v>1079021.26</v>
      </c>
      <c r="D18" s="56">
        <f t="shared" si="0"/>
        <v>9181888.9900000002</v>
      </c>
      <c r="E18" s="58">
        <v>5672848.7599999998</v>
      </c>
      <c r="F18" s="58">
        <v>5672848.7599999998</v>
      </c>
      <c r="G18" s="56">
        <f t="shared" si="1"/>
        <v>3509040.2300000004</v>
      </c>
    </row>
    <row r="19" spans="1:7" x14ac:dyDescent="0.2">
      <c r="A19" s="48" t="s">
        <v>141</v>
      </c>
      <c r="B19" s="57">
        <v>2883892.33</v>
      </c>
      <c r="C19" s="57">
        <v>99335.5</v>
      </c>
      <c r="D19" s="56">
        <f t="shared" si="0"/>
        <v>2983227.83</v>
      </c>
      <c r="E19" s="58">
        <v>1710569.63</v>
      </c>
      <c r="F19" s="58">
        <v>1710569.63</v>
      </c>
      <c r="G19" s="56">
        <f t="shared" si="1"/>
        <v>1272658.2000000002</v>
      </c>
    </row>
    <row r="20" spans="1:7" x14ac:dyDescent="0.2">
      <c r="A20" s="48" t="s">
        <v>142</v>
      </c>
      <c r="B20" s="57">
        <v>29047135.399999999</v>
      </c>
      <c r="C20" s="57">
        <v>866328.05</v>
      </c>
      <c r="D20" s="56">
        <f t="shared" si="0"/>
        <v>29913463.449999999</v>
      </c>
      <c r="E20" s="58">
        <v>19637689.859999999</v>
      </c>
      <c r="F20" s="58">
        <v>19637689.859999999</v>
      </c>
      <c r="G20" s="56">
        <f t="shared" si="1"/>
        <v>10275773.59</v>
      </c>
    </row>
    <row r="21" spans="1:7" x14ac:dyDescent="0.2">
      <c r="A21" s="48" t="s">
        <v>143</v>
      </c>
      <c r="B21" s="57">
        <v>5086272.4000000004</v>
      </c>
      <c r="C21" s="57">
        <v>50533.68</v>
      </c>
      <c r="D21" s="56">
        <f t="shared" si="0"/>
        <v>5136806.08</v>
      </c>
      <c r="E21" s="58">
        <v>3337986.49</v>
      </c>
      <c r="F21" s="58">
        <v>3337986.49</v>
      </c>
      <c r="G21" s="56">
        <f t="shared" si="1"/>
        <v>1798819.5899999999</v>
      </c>
    </row>
    <row r="22" spans="1:7" x14ac:dyDescent="0.2">
      <c r="A22" s="48" t="s">
        <v>144</v>
      </c>
      <c r="B22" s="57">
        <v>4151864.67</v>
      </c>
      <c r="C22" s="57">
        <v>686634.93</v>
      </c>
      <c r="D22" s="56">
        <f t="shared" si="0"/>
        <v>4838499.5999999996</v>
      </c>
      <c r="E22" s="58">
        <v>3290576.17</v>
      </c>
      <c r="F22" s="58">
        <v>3290576.17</v>
      </c>
      <c r="G22" s="56">
        <f t="shared" si="1"/>
        <v>1547923.4299999997</v>
      </c>
    </row>
    <row r="23" spans="1:7" x14ac:dyDescent="0.2">
      <c r="A23" s="48" t="s">
        <v>145</v>
      </c>
      <c r="B23" s="57">
        <v>96338114.969999999</v>
      </c>
      <c r="C23" s="57">
        <v>5345719.63</v>
      </c>
      <c r="D23" s="56">
        <f t="shared" si="0"/>
        <v>101683834.59999999</v>
      </c>
      <c r="E23" s="58">
        <v>61683412.369999997</v>
      </c>
      <c r="F23" s="58">
        <v>61683412.369999997</v>
      </c>
      <c r="G23" s="56">
        <f t="shared" si="1"/>
        <v>40000422.229999997</v>
      </c>
    </row>
    <row r="24" spans="1:7" x14ac:dyDescent="0.2">
      <c r="A24" s="48" t="s">
        <v>146</v>
      </c>
      <c r="B24" s="57">
        <v>15872380.82</v>
      </c>
      <c r="C24" s="57">
        <v>359544.46</v>
      </c>
      <c r="D24" s="56">
        <f t="shared" si="0"/>
        <v>16231925.280000001</v>
      </c>
      <c r="E24" s="58">
        <v>11392144.18</v>
      </c>
      <c r="F24" s="58">
        <v>11392144.18</v>
      </c>
      <c r="G24" s="56">
        <f t="shared" si="1"/>
        <v>4839781.1000000015</v>
      </c>
    </row>
    <row r="25" spans="1:7" x14ac:dyDescent="0.2">
      <c r="A25" s="48" t="s">
        <v>147</v>
      </c>
      <c r="B25" s="57">
        <v>3412697.24</v>
      </c>
      <c r="C25" s="57">
        <v>3279682.88</v>
      </c>
      <c r="D25" s="56">
        <f t="shared" si="0"/>
        <v>6692380.1200000001</v>
      </c>
      <c r="E25" s="58">
        <v>3679857.3</v>
      </c>
      <c r="F25" s="58">
        <v>3679857.3</v>
      </c>
      <c r="G25" s="56">
        <f t="shared" si="1"/>
        <v>3012522.8200000003</v>
      </c>
    </row>
    <row r="26" spans="1:7" x14ac:dyDescent="0.2">
      <c r="A26" s="48" t="s">
        <v>148</v>
      </c>
      <c r="B26" s="57">
        <v>12313867.960000001</v>
      </c>
      <c r="C26" s="57">
        <v>-762382.48</v>
      </c>
      <c r="D26" s="56">
        <f t="shared" si="0"/>
        <v>11551485.48</v>
      </c>
      <c r="E26" s="58">
        <v>9110817.6999999993</v>
      </c>
      <c r="F26" s="58">
        <v>9110817.6999999993</v>
      </c>
      <c r="G26" s="56">
        <f t="shared" si="1"/>
        <v>2440667.7800000012</v>
      </c>
    </row>
    <row r="27" spans="1:7" x14ac:dyDescent="0.2">
      <c r="A27" s="48" t="s">
        <v>149</v>
      </c>
      <c r="B27" s="57">
        <v>370919.69</v>
      </c>
      <c r="C27" s="57">
        <v>319559.40000000002</v>
      </c>
      <c r="D27" s="56">
        <f t="shared" si="0"/>
        <v>690479.09000000008</v>
      </c>
      <c r="E27" s="58">
        <v>391346.11</v>
      </c>
      <c r="F27" s="58">
        <v>391346.11</v>
      </c>
      <c r="G27" s="56">
        <f t="shared" si="1"/>
        <v>299132.9800000001</v>
      </c>
    </row>
    <row r="28" spans="1:7" x14ac:dyDescent="0.2">
      <c r="A28" s="48" t="s">
        <v>150</v>
      </c>
      <c r="B28" s="57">
        <v>231392.24</v>
      </c>
      <c r="C28" s="57">
        <v>13000</v>
      </c>
      <c r="D28" s="56">
        <f t="shared" si="0"/>
        <v>244392.24</v>
      </c>
      <c r="E28" s="58">
        <v>137397.98000000001</v>
      </c>
      <c r="F28" s="58">
        <v>137397.98000000001</v>
      </c>
      <c r="G28" s="56">
        <f t="shared" si="1"/>
        <v>106994.25999999998</v>
      </c>
    </row>
    <row r="29" spans="1:7" x14ac:dyDescent="0.2">
      <c r="A29" s="48" t="s">
        <v>151</v>
      </c>
      <c r="B29" s="57">
        <v>717028.95</v>
      </c>
      <c r="C29" s="57">
        <v>98989.17</v>
      </c>
      <c r="D29" s="56">
        <f t="shared" si="0"/>
        <v>816018.12</v>
      </c>
      <c r="E29" s="58">
        <v>638453.35</v>
      </c>
      <c r="F29" s="58">
        <v>638453.35</v>
      </c>
      <c r="G29" s="56">
        <f t="shared" si="1"/>
        <v>177564.77000000002</v>
      </c>
    </row>
    <row r="30" spans="1:7" x14ac:dyDescent="0.2">
      <c r="A30" s="48" t="s">
        <v>152</v>
      </c>
      <c r="B30" s="57">
        <v>289615.93</v>
      </c>
      <c r="C30" s="57">
        <v>251410.95</v>
      </c>
      <c r="D30" s="56">
        <f t="shared" si="0"/>
        <v>541026.88</v>
      </c>
      <c r="E30" s="58">
        <v>387067.99</v>
      </c>
      <c r="F30" s="58">
        <v>387067.99</v>
      </c>
      <c r="G30" s="56">
        <f t="shared" si="1"/>
        <v>153958.89000000001</v>
      </c>
    </row>
    <row r="31" spans="1:7" x14ac:dyDescent="0.2">
      <c r="A31" s="48" t="s">
        <v>153</v>
      </c>
      <c r="B31" s="57">
        <v>289615.93</v>
      </c>
      <c r="C31" s="57">
        <v>18927.95</v>
      </c>
      <c r="D31" s="56">
        <f t="shared" si="0"/>
        <v>308543.88</v>
      </c>
      <c r="E31" s="58">
        <v>165770.17000000001</v>
      </c>
      <c r="F31" s="58">
        <v>165770.17000000001</v>
      </c>
      <c r="G31" s="56">
        <f t="shared" si="1"/>
        <v>142773.71</v>
      </c>
    </row>
    <row r="32" spans="1:7" x14ac:dyDescent="0.2">
      <c r="A32" s="48" t="s">
        <v>154</v>
      </c>
      <c r="B32" s="57">
        <v>160340472.02000001</v>
      </c>
      <c r="C32" s="57">
        <v>117935847.89</v>
      </c>
      <c r="D32" s="56">
        <f t="shared" si="0"/>
        <v>278276319.91000003</v>
      </c>
      <c r="E32" s="58">
        <v>111327708.06</v>
      </c>
      <c r="F32" s="58">
        <v>111327708.06</v>
      </c>
      <c r="G32" s="56">
        <f t="shared" si="1"/>
        <v>166948611.85000002</v>
      </c>
    </row>
    <row r="33" spans="1:7" x14ac:dyDescent="0.2">
      <c r="A33" s="48" t="s">
        <v>155</v>
      </c>
      <c r="B33" s="57">
        <v>17437763.260000002</v>
      </c>
      <c r="C33" s="57">
        <v>-17437763.260000002</v>
      </c>
      <c r="D33" s="56">
        <f t="shared" si="0"/>
        <v>0</v>
      </c>
      <c r="E33" s="58">
        <v>0</v>
      </c>
      <c r="F33" s="58">
        <v>0</v>
      </c>
      <c r="G33" s="56">
        <f t="shared" si="1"/>
        <v>0</v>
      </c>
    </row>
    <row r="34" spans="1:7" x14ac:dyDescent="0.2">
      <c r="A34" s="48" t="s">
        <v>156</v>
      </c>
      <c r="B34" s="57">
        <v>5866408.2699999996</v>
      </c>
      <c r="C34" s="57">
        <v>4853109.6900000004</v>
      </c>
      <c r="D34" s="56">
        <f t="shared" si="0"/>
        <v>10719517.960000001</v>
      </c>
      <c r="E34" s="58">
        <v>5331152.76</v>
      </c>
      <c r="F34" s="58">
        <v>5331152.76</v>
      </c>
      <c r="G34" s="56">
        <f t="shared" si="1"/>
        <v>5388365.2000000011</v>
      </c>
    </row>
    <row r="35" spans="1:7" x14ac:dyDescent="0.2">
      <c r="A35" s="48" t="s">
        <v>157</v>
      </c>
      <c r="B35" s="57">
        <v>3514753.59</v>
      </c>
      <c r="C35" s="57">
        <v>220825.17</v>
      </c>
      <c r="D35" s="56">
        <f t="shared" si="0"/>
        <v>3735578.76</v>
      </c>
      <c r="E35" s="58">
        <v>2378373.85</v>
      </c>
      <c r="F35" s="58">
        <v>2378373.85</v>
      </c>
      <c r="G35" s="56">
        <f t="shared" si="1"/>
        <v>1357204.9099999997</v>
      </c>
    </row>
    <row r="36" spans="1:7" x14ac:dyDescent="0.2">
      <c r="A36" s="48" t="s">
        <v>158</v>
      </c>
      <c r="B36" s="57">
        <v>8334084.7999999998</v>
      </c>
      <c r="C36" s="57">
        <v>686100</v>
      </c>
      <c r="D36" s="56">
        <f t="shared" si="0"/>
        <v>9020184.8000000007</v>
      </c>
      <c r="E36" s="58">
        <v>5147220</v>
      </c>
      <c r="F36" s="58">
        <v>5147220</v>
      </c>
      <c r="G36" s="56">
        <f t="shared" si="1"/>
        <v>3872964.8000000007</v>
      </c>
    </row>
    <row r="37" spans="1:7" x14ac:dyDescent="0.2">
      <c r="A37" s="48" t="s">
        <v>159</v>
      </c>
      <c r="B37" s="57">
        <v>2388638.92</v>
      </c>
      <c r="C37" s="57">
        <v>907534.03</v>
      </c>
      <c r="D37" s="56">
        <f t="shared" si="0"/>
        <v>3296172.95</v>
      </c>
      <c r="E37" s="58">
        <v>2354470.89</v>
      </c>
      <c r="F37" s="58">
        <v>2354470.89</v>
      </c>
      <c r="G37" s="56">
        <f t="shared" si="1"/>
        <v>941702.06</v>
      </c>
    </row>
    <row r="38" spans="1:7" x14ac:dyDescent="0.2">
      <c r="A38" s="48" t="s">
        <v>160</v>
      </c>
      <c r="B38" s="57">
        <v>1215228.51</v>
      </c>
      <c r="C38" s="57">
        <v>244987.25</v>
      </c>
      <c r="D38" s="56">
        <f t="shared" si="0"/>
        <v>1460215.76</v>
      </c>
      <c r="E38" s="58">
        <v>952634.21</v>
      </c>
      <c r="F38" s="58">
        <v>952634.21</v>
      </c>
      <c r="G38" s="56">
        <f t="shared" si="1"/>
        <v>507581.55000000005</v>
      </c>
    </row>
    <row r="39" spans="1:7" x14ac:dyDescent="0.2">
      <c r="A39" s="48" t="s">
        <v>161</v>
      </c>
      <c r="B39" s="57">
        <v>48470716.539999999</v>
      </c>
      <c r="C39" s="57">
        <v>1226986.54</v>
      </c>
      <c r="D39" s="56">
        <f t="shared" si="0"/>
        <v>49697703.079999998</v>
      </c>
      <c r="E39" s="58">
        <v>32234709.73</v>
      </c>
      <c r="F39" s="58">
        <v>32234709.73</v>
      </c>
      <c r="G39" s="56">
        <f t="shared" si="1"/>
        <v>17462993.349999998</v>
      </c>
    </row>
    <row r="40" spans="1:7" x14ac:dyDescent="0.2">
      <c r="A40" s="48" t="s">
        <v>162</v>
      </c>
      <c r="B40" s="57">
        <v>12177243.58</v>
      </c>
      <c r="C40" s="57">
        <v>1046320.45</v>
      </c>
      <c r="D40" s="56">
        <f t="shared" si="0"/>
        <v>13223564.029999999</v>
      </c>
      <c r="E40" s="58">
        <v>8505727.9800000004</v>
      </c>
      <c r="F40" s="58">
        <v>8505727.9800000004</v>
      </c>
      <c r="G40" s="56">
        <f t="shared" si="1"/>
        <v>4717836.0499999989</v>
      </c>
    </row>
    <row r="41" spans="1:7" x14ac:dyDescent="0.2">
      <c r="A41" s="48" t="s">
        <v>163</v>
      </c>
      <c r="B41" s="57">
        <v>60316229.07</v>
      </c>
      <c r="C41" s="57">
        <v>-3195177</v>
      </c>
      <c r="D41" s="56">
        <f t="shared" si="0"/>
        <v>57121052.07</v>
      </c>
      <c r="E41" s="58">
        <v>44246829.030000001</v>
      </c>
      <c r="F41" s="58">
        <v>44246829.030000001</v>
      </c>
      <c r="G41" s="56">
        <f t="shared" si="1"/>
        <v>12874223.039999999</v>
      </c>
    </row>
    <row r="42" spans="1:7" x14ac:dyDescent="0.2">
      <c r="A42" s="48" t="s">
        <v>164</v>
      </c>
      <c r="B42" s="57">
        <v>30343946.329999998</v>
      </c>
      <c r="C42" s="57">
        <v>811800.15</v>
      </c>
      <c r="D42" s="56">
        <f t="shared" si="0"/>
        <v>31155746.479999997</v>
      </c>
      <c r="E42" s="58">
        <v>21752257.149999999</v>
      </c>
      <c r="F42" s="58">
        <v>21752257.149999999</v>
      </c>
      <c r="G42" s="56">
        <f t="shared" si="1"/>
        <v>9403489.3299999982</v>
      </c>
    </row>
    <row r="43" spans="1:7" x14ac:dyDescent="0.2">
      <c r="A43" s="48" t="s">
        <v>165</v>
      </c>
      <c r="B43" s="57">
        <v>2641084</v>
      </c>
      <c r="C43" s="57">
        <v>261400</v>
      </c>
      <c r="D43" s="56">
        <f t="shared" si="0"/>
        <v>2902484</v>
      </c>
      <c r="E43" s="58">
        <v>2242210</v>
      </c>
      <c r="F43" s="58">
        <v>2242210</v>
      </c>
      <c r="G43" s="56">
        <f t="shared" si="1"/>
        <v>660274</v>
      </c>
    </row>
    <row r="44" spans="1:7" x14ac:dyDescent="0.2">
      <c r="A44" s="48" t="s">
        <v>166</v>
      </c>
      <c r="B44" s="57">
        <v>0</v>
      </c>
      <c r="C44" s="57">
        <v>2143569.02</v>
      </c>
      <c r="D44" s="56">
        <f t="shared" si="0"/>
        <v>2143569.02</v>
      </c>
      <c r="E44" s="58">
        <v>1385215.57</v>
      </c>
      <c r="F44" s="58">
        <v>1385215.57</v>
      </c>
      <c r="G44" s="56">
        <f t="shared" si="1"/>
        <v>758353.45</v>
      </c>
    </row>
    <row r="45" spans="1:7" x14ac:dyDescent="0.2">
      <c r="A45" s="48" t="s">
        <v>167</v>
      </c>
      <c r="B45" s="57">
        <v>0</v>
      </c>
      <c r="C45" s="57">
        <v>2240316.0099999998</v>
      </c>
      <c r="D45" s="56">
        <f t="shared" si="0"/>
        <v>2240316.0099999998</v>
      </c>
      <c r="E45" s="58">
        <v>1397065.1</v>
      </c>
      <c r="F45" s="58">
        <v>1397065.1</v>
      </c>
      <c r="G45" s="56">
        <f t="shared" si="1"/>
        <v>843250.90999999968</v>
      </c>
    </row>
    <row r="46" spans="1:7" x14ac:dyDescent="0.2">
      <c r="A46" s="48" t="s">
        <v>168</v>
      </c>
      <c r="B46" s="57">
        <v>0</v>
      </c>
      <c r="C46" s="57">
        <v>4144068.58</v>
      </c>
      <c r="D46" s="56">
        <f t="shared" si="0"/>
        <v>4144068.58</v>
      </c>
      <c r="E46" s="58">
        <v>2381996.2200000002</v>
      </c>
      <c r="F46" s="58">
        <v>2381996.2200000002</v>
      </c>
      <c r="G46" s="56">
        <f t="shared" si="1"/>
        <v>1762072.3599999999</v>
      </c>
    </row>
    <row r="47" spans="1:7" x14ac:dyDescent="0.2">
      <c r="A47" s="48" t="s">
        <v>169</v>
      </c>
      <c r="B47" s="57">
        <v>0</v>
      </c>
      <c r="C47" s="57">
        <v>1275569.97</v>
      </c>
      <c r="D47" s="56">
        <f t="shared" si="0"/>
        <v>1275569.97</v>
      </c>
      <c r="E47" s="58">
        <v>645620.81000000006</v>
      </c>
      <c r="F47" s="58">
        <v>645620.81000000006</v>
      </c>
      <c r="G47" s="56">
        <f t="shared" si="1"/>
        <v>629949.15999999992</v>
      </c>
    </row>
    <row r="48" spans="1:7" x14ac:dyDescent="0.2">
      <c r="A48" s="48" t="s">
        <v>170</v>
      </c>
      <c r="B48" s="57">
        <v>0</v>
      </c>
      <c r="C48" s="57">
        <v>18950366.09</v>
      </c>
      <c r="D48" s="56">
        <f t="shared" si="0"/>
        <v>18950366.09</v>
      </c>
      <c r="E48" s="58">
        <v>13750741.42</v>
      </c>
      <c r="F48" s="58">
        <v>13750741.42</v>
      </c>
      <c r="G48" s="56">
        <f t="shared" si="1"/>
        <v>5199624.67</v>
      </c>
    </row>
    <row r="49" spans="1:7" s="47" customFormat="1" x14ac:dyDescent="0.2">
      <c r="A49" s="48" t="s">
        <v>171</v>
      </c>
      <c r="B49" s="57">
        <v>0</v>
      </c>
      <c r="C49" s="57">
        <v>50561824.729999997</v>
      </c>
      <c r="D49" s="56">
        <f t="shared" si="0"/>
        <v>50561824.729999997</v>
      </c>
      <c r="E49" s="58">
        <v>38126718.049999997</v>
      </c>
      <c r="F49" s="58">
        <v>38126718.049999997</v>
      </c>
      <c r="G49" s="56">
        <f t="shared" si="1"/>
        <v>12435106.68</v>
      </c>
    </row>
    <row r="50" spans="1:7" x14ac:dyDescent="0.2">
      <c r="A50" s="48" t="s">
        <v>173</v>
      </c>
      <c r="B50" s="57">
        <v>0</v>
      </c>
      <c r="C50" s="57">
        <v>1000000</v>
      </c>
      <c r="D50" s="56">
        <f t="shared" si="0"/>
        <v>1000000</v>
      </c>
      <c r="E50" s="58">
        <v>1000000</v>
      </c>
      <c r="F50" s="58">
        <v>1000000</v>
      </c>
      <c r="G50" s="56">
        <f t="shared" si="1"/>
        <v>0</v>
      </c>
    </row>
    <row r="51" spans="1:7" x14ac:dyDescent="0.2">
      <c r="A51" s="20"/>
      <c r="B51" s="45"/>
      <c r="C51" s="45"/>
      <c r="D51" s="45"/>
      <c r="E51" s="45"/>
      <c r="F51" s="45"/>
      <c r="G51" s="45"/>
    </row>
    <row r="52" spans="1:7" x14ac:dyDescent="0.2">
      <c r="A52" s="21" t="s">
        <v>8</v>
      </c>
      <c r="B52" s="59">
        <f>SUM(B5:B51)</f>
        <v>643531000.00000012</v>
      </c>
      <c r="C52" s="59">
        <f t="shared" ref="C52:G52" si="2">SUM(C5:C51)</f>
        <v>250680494.23999998</v>
      </c>
      <c r="D52" s="59">
        <f t="shared" si="2"/>
        <v>894211494.24000025</v>
      </c>
      <c r="E52" s="59">
        <f t="shared" si="2"/>
        <v>539004172.36000013</v>
      </c>
      <c r="F52" s="59">
        <f t="shared" si="2"/>
        <v>539004172.36000013</v>
      </c>
      <c r="G52" s="59">
        <f t="shared" si="2"/>
        <v>355207321.88000017</v>
      </c>
    </row>
    <row r="55" spans="1:7" ht="54.9" customHeight="1" x14ac:dyDescent="0.2">
      <c r="A55" s="51" t="s">
        <v>175</v>
      </c>
      <c r="B55" s="52"/>
      <c r="C55" s="52"/>
      <c r="D55" s="52"/>
      <c r="E55" s="52"/>
      <c r="F55" s="52"/>
      <c r="G55" s="53"/>
    </row>
    <row r="56" spans="1:7" x14ac:dyDescent="0.2">
      <c r="A56" s="14"/>
      <c r="B56" s="16" t="s">
        <v>0</v>
      </c>
      <c r="C56" s="17"/>
      <c r="D56" s="17"/>
      <c r="E56" s="17"/>
      <c r="F56" s="18"/>
      <c r="G56" s="49" t="s">
        <v>1</v>
      </c>
    </row>
    <row r="57" spans="1:7" ht="20.399999999999999" x14ac:dyDescent="0.2">
      <c r="A57" s="15" t="s">
        <v>2</v>
      </c>
      <c r="B57" s="3" t="s">
        <v>3</v>
      </c>
      <c r="C57" s="3" t="s">
        <v>4</v>
      </c>
      <c r="D57" s="3" t="s">
        <v>5</v>
      </c>
      <c r="E57" s="3" t="s">
        <v>6</v>
      </c>
      <c r="F57" s="3" t="s">
        <v>7</v>
      </c>
      <c r="G57" s="50"/>
    </row>
    <row r="58" spans="1:7" x14ac:dyDescent="0.2">
      <c r="A58" s="6"/>
      <c r="B58" s="7"/>
      <c r="C58" s="7"/>
      <c r="D58" s="7"/>
      <c r="E58" s="7"/>
      <c r="F58" s="7"/>
      <c r="G58" s="7"/>
    </row>
    <row r="59" spans="1:7" x14ac:dyDescent="0.2">
      <c r="A59" s="20" t="s">
        <v>9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</row>
    <row r="60" spans="1:7" x14ac:dyDescent="0.2">
      <c r="A60" s="20" t="s">
        <v>10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</row>
    <row r="61" spans="1:7" x14ac:dyDescent="0.2">
      <c r="A61" s="20" t="s">
        <v>11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</row>
    <row r="62" spans="1:7" x14ac:dyDescent="0.2">
      <c r="A62" s="20" t="s">
        <v>12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</row>
    <row r="63" spans="1:7" x14ac:dyDescent="0.2">
      <c r="A63" s="2"/>
      <c r="B63" s="9"/>
      <c r="C63" s="9"/>
      <c r="D63" s="9"/>
      <c r="E63" s="9"/>
      <c r="F63" s="9"/>
      <c r="G63" s="9"/>
    </row>
    <row r="64" spans="1:7" x14ac:dyDescent="0.2">
      <c r="A64" s="21" t="s">
        <v>8</v>
      </c>
      <c r="B64" s="35">
        <v>0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</row>
    <row r="67" spans="1:7" ht="54.9" customHeight="1" x14ac:dyDescent="0.2">
      <c r="A67" s="51" t="s">
        <v>176</v>
      </c>
      <c r="B67" s="52"/>
      <c r="C67" s="52"/>
      <c r="D67" s="52"/>
      <c r="E67" s="52"/>
      <c r="F67" s="52"/>
      <c r="G67" s="53"/>
    </row>
    <row r="68" spans="1:7" x14ac:dyDescent="0.2">
      <c r="A68" s="14"/>
      <c r="B68" s="16" t="s">
        <v>0</v>
      </c>
      <c r="C68" s="17"/>
      <c r="D68" s="17"/>
      <c r="E68" s="17"/>
      <c r="F68" s="18"/>
      <c r="G68" s="49" t="s">
        <v>1</v>
      </c>
    </row>
    <row r="69" spans="1:7" ht="20.399999999999999" x14ac:dyDescent="0.2">
      <c r="A69" s="15" t="s">
        <v>2</v>
      </c>
      <c r="B69" s="3" t="s">
        <v>3</v>
      </c>
      <c r="C69" s="3" t="s">
        <v>4</v>
      </c>
      <c r="D69" s="3" t="s">
        <v>5</v>
      </c>
      <c r="E69" s="3" t="s">
        <v>6</v>
      </c>
      <c r="F69" s="3" t="s">
        <v>7</v>
      </c>
      <c r="G69" s="50"/>
    </row>
    <row r="70" spans="1:7" x14ac:dyDescent="0.2">
      <c r="A70" s="6"/>
      <c r="B70" s="7"/>
      <c r="C70" s="7"/>
      <c r="D70" s="7"/>
      <c r="E70" s="7"/>
      <c r="F70" s="7"/>
      <c r="G70" s="7"/>
    </row>
    <row r="71" spans="1:7" ht="20.399999999999999" x14ac:dyDescent="0.2">
      <c r="A71" s="22" t="s">
        <v>13</v>
      </c>
      <c r="B71" s="36">
        <v>0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</row>
    <row r="72" spans="1:7" x14ac:dyDescent="0.2">
      <c r="A72" s="22"/>
      <c r="B72" s="36"/>
      <c r="C72" s="36"/>
      <c r="D72" s="36"/>
      <c r="E72" s="36"/>
      <c r="F72" s="36"/>
      <c r="G72" s="36"/>
    </row>
    <row r="73" spans="1:7" x14ac:dyDescent="0.2">
      <c r="A73" s="22" t="s">
        <v>14</v>
      </c>
      <c r="B73" s="36">
        <v>0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</row>
    <row r="74" spans="1:7" x14ac:dyDescent="0.2">
      <c r="A74" s="22"/>
      <c r="B74" s="36"/>
      <c r="C74" s="36"/>
      <c r="D74" s="36"/>
      <c r="E74" s="36"/>
      <c r="F74" s="36"/>
      <c r="G74" s="36"/>
    </row>
    <row r="75" spans="1:7" ht="20.399999999999999" x14ac:dyDescent="0.2">
      <c r="A75" s="22" t="s">
        <v>15</v>
      </c>
      <c r="B75" s="36">
        <v>0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</row>
    <row r="76" spans="1:7" x14ac:dyDescent="0.2">
      <c r="A76" s="22"/>
      <c r="B76" s="36"/>
      <c r="C76" s="36"/>
      <c r="D76" s="36"/>
      <c r="E76" s="36"/>
      <c r="F76" s="36"/>
      <c r="G76" s="36"/>
    </row>
    <row r="77" spans="1:7" ht="20.399999999999999" x14ac:dyDescent="0.2">
      <c r="A77" s="22" t="s">
        <v>16</v>
      </c>
      <c r="B77" s="36">
        <v>0</v>
      </c>
      <c r="C77" s="36">
        <v>0</v>
      </c>
      <c r="D77" s="36">
        <v>0</v>
      </c>
      <c r="E77" s="36">
        <v>0</v>
      </c>
      <c r="F77" s="36">
        <v>0</v>
      </c>
      <c r="G77" s="36">
        <v>0</v>
      </c>
    </row>
    <row r="78" spans="1:7" x14ac:dyDescent="0.2">
      <c r="A78" s="22"/>
      <c r="B78" s="36"/>
      <c r="C78" s="36"/>
      <c r="D78" s="36"/>
      <c r="E78" s="36"/>
      <c r="F78" s="36"/>
      <c r="G78" s="36"/>
    </row>
    <row r="79" spans="1:7" ht="20.399999999999999" x14ac:dyDescent="0.2">
      <c r="A79" s="22" t="s">
        <v>17</v>
      </c>
      <c r="B79" s="36">
        <v>0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</row>
    <row r="80" spans="1:7" x14ac:dyDescent="0.2">
      <c r="A80" s="22"/>
      <c r="B80" s="36"/>
      <c r="C80" s="36"/>
      <c r="D80" s="36"/>
      <c r="E80" s="36"/>
      <c r="F80" s="36"/>
      <c r="G80" s="36"/>
    </row>
    <row r="81" spans="1:7" ht="20.399999999999999" x14ac:dyDescent="0.2">
      <c r="A81" s="31" t="s">
        <v>18</v>
      </c>
      <c r="B81" s="36">
        <v>0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</row>
    <row r="82" spans="1:7" x14ac:dyDescent="0.2">
      <c r="A82" s="22"/>
      <c r="B82" s="8"/>
      <c r="C82" s="8"/>
      <c r="D82" s="8"/>
      <c r="E82" s="8"/>
      <c r="F82" s="8"/>
      <c r="G82" s="8"/>
    </row>
    <row r="83" spans="1:7" ht="20.399999999999999" x14ac:dyDescent="0.2">
      <c r="A83" s="22" t="s">
        <v>19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</row>
    <row r="84" spans="1:7" x14ac:dyDescent="0.2">
      <c r="A84" s="22"/>
      <c r="B84" s="37"/>
      <c r="C84" s="37"/>
      <c r="D84" s="37"/>
      <c r="E84" s="37"/>
      <c r="F84" s="37"/>
      <c r="G84" s="37"/>
    </row>
    <row r="85" spans="1:7" x14ac:dyDescent="0.2">
      <c r="A85" s="22" t="s">
        <v>20</v>
      </c>
      <c r="B85" s="37">
        <v>32985030.329999998</v>
      </c>
      <c r="C85" s="60">
        <v>2073200.15</v>
      </c>
      <c r="D85" s="45">
        <f t="shared" ref="D85" si="3">B85+C85</f>
        <v>35058230.479999997</v>
      </c>
      <c r="E85" s="61">
        <v>24994467.149999999</v>
      </c>
      <c r="F85" s="61">
        <v>24994467.149999999</v>
      </c>
      <c r="G85" s="45">
        <f t="shared" ref="G85" si="4">D85-E85</f>
        <v>10063763.329999998</v>
      </c>
    </row>
    <row r="86" spans="1:7" x14ac:dyDescent="0.2">
      <c r="A86" s="23"/>
      <c r="B86" s="9"/>
      <c r="C86" s="9"/>
      <c r="D86" s="9"/>
      <c r="E86" s="9"/>
      <c r="F86" s="9"/>
      <c r="G86" s="9"/>
    </row>
    <row r="87" spans="1:7" x14ac:dyDescent="0.2">
      <c r="A87" s="21" t="s">
        <v>8</v>
      </c>
      <c r="B87" s="46">
        <f t="shared" ref="B87:G87" si="5">SUM(B71:B85)</f>
        <v>32985030.329999998</v>
      </c>
      <c r="C87" s="46">
        <f t="shared" si="5"/>
        <v>2073200.15</v>
      </c>
      <c r="D87" s="46">
        <f t="shared" si="5"/>
        <v>35058230.479999997</v>
      </c>
      <c r="E87" s="46">
        <f t="shared" si="5"/>
        <v>24994467.149999999</v>
      </c>
      <c r="F87" s="46">
        <f t="shared" si="5"/>
        <v>24994467.149999999</v>
      </c>
      <c r="G87" s="46">
        <f t="shared" si="5"/>
        <v>10063763.329999998</v>
      </c>
    </row>
    <row r="89" spans="1:7" x14ac:dyDescent="0.2">
      <c r="A89" s="43" t="s">
        <v>172</v>
      </c>
    </row>
  </sheetData>
  <sheetProtection formatCells="0" formatColumns="0" formatRows="0" insertRows="0" deleteRows="0" autoFilter="0"/>
  <mergeCells count="6">
    <mergeCell ref="G2:G3"/>
    <mergeCell ref="G56:G57"/>
    <mergeCell ref="G68:G69"/>
    <mergeCell ref="A1:G1"/>
    <mergeCell ref="A55:G55"/>
    <mergeCell ref="A67:G67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workbookViewId="0">
      <selection activeCell="A11" sqref="A1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4.9" customHeight="1" x14ac:dyDescent="0.2">
      <c r="A1" s="51" t="s">
        <v>177</v>
      </c>
      <c r="B1" s="52"/>
      <c r="C1" s="52"/>
      <c r="D1" s="52"/>
      <c r="E1" s="52"/>
      <c r="F1" s="52"/>
      <c r="G1" s="53"/>
    </row>
    <row r="2" spans="1:7" x14ac:dyDescent="0.2">
      <c r="A2" s="14"/>
      <c r="B2" s="16" t="s">
        <v>0</v>
      </c>
      <c r="C2" s="17"/>
      <c r="D2" s="17"/>
      <c r="E2" s="17"/>
      <c r="F2" s="18"/>
      <c r="G2" s="49" t="s">
        <v>1</v>
      </c>
    </row>
    <row r="3" spans="1:7" ht="24.9" customHeight="1" x14ac:dyDescent="0.2">
      <c r="A3" s="3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0"/>
    </row>
    <row r="4" spans="1:7" x14ac:dyDescent="0.2">
      <c r="A4" s="24"/>
      <c r="B4" s="4"/>
      <c r="C4" s="4"/>
      <c r="D4" s="4"/>
      <c r="E4" s="4"/>
      <c r="F4" s="4"/>
      <c r="G4" s="4"/>
    </row>
    <row r="5" spans="1:7" x14ac:dyDescent="0.2">
      <c r="A5" s="33" t="s">
        <v>21</v>
      </c>
      <c r="B5" s="45">
        <v>586062935.38</v>
      </c>
      <c r="C5" s="62">
        <v>-30093956.98</v>
      </c>
      <c r="D5" s="45">
        <f>B5+C5</f>
        <v>555968978.39999998</v>
      </c>
      <c r="E5" s="63">
        <v>392377945.23000002</v>
      </c>
      <c r="F5" s="63">
        <v>392377945.23000002</v>
      </c>
      <c r="G5" s="45">
        <f>D5-E5</f>
        <v>163591033.16999996</v>
      </c>
    </row>
    <row r="6" spans="1:7" x14ac:dyDescent="0.2">
      <c r="A6" s="33"/>
      <c r="B6" s="45"/>
      <c r="C6" s="62"/>
      <c r="D6" s="45"/>
      <c r="E6" s="63"/>
      <c r="F6" s="63"/>
      <c r="G6" s="45"/>
    </row>
    <row r="7" spans="1:7" x14ac:dyDescent="0.2">
      <c r="A7" s="33" t="s">
        <v>22</v>
      </c>
      <c r="B7" s="45">
        <v>10910000</v>
      </c>
      <c r="C7" s="62">
        <v>279974451.22000003</v>
      </c>
      <c r="D7" s="45">
        <f>B7+C7</f>
        <v>290884451.22000003</v>
      </c>
      <c r="E7" s="63">
        <v>113671388.01000001</v>
      </c>
      <c r="F7" s="63">
        <v>113671388.01000001</v>
      </c>
      <c r="G7" s="45">
        <f>D7-E7</f>
        <v>177213063.21000004</v>
      </c>
    </row>
    <row r="8" spans="1:7" x14ac:dyDescent="0.2">
      <c r="A8" s="33"/>
      <c r="B8" s="45"/>
      <c r="C8" s="62"/>
      <c r="D8" s="45"/>
      <c r="E8" s="63"/>
      <c r="F8" s="63"/>
      <c r="G8" s="45"/>
    </row>
    <row r="9" spans="1:7" x14ac:dyDescent="0.2">
      <c r="A9" s="33" t="s">
        <v>23</v>
      </c>
      <c r="B9" s="45">
        <v>19752000</v>
      </c>
      <c r="C9" s="62">
        <v>0</v>
      </c>
      <c r="D9" s="45">
        <f>B9+C9</f>
        <v>19752000</v>
      </c>
      <c r="E9" s="63">
        <v>14814000</v>
      </c>
      <c r="F9" s="63">
        <v>14814000</v>
      </c>
      <c r="G9" s="45">
        <f>D9-E9</f>
        <v>4938000</v>
      </c>
    </row>
    <row r="10" spans="1:7" x14ac:dyDescent="0.2">
      <c r="A10" s="33"/>
      <c r="B10" s="45"/>
      <c r="C10" s="62"/>
      <c r="D10" s="45"/>
      <c r="E10" s="63"/>
      <c r="F10" s="63"/>
      <c r="G10" s="45"/>
    </row>
    <row r="11" spans="1:7" x14ac:dyDescent="0.2">
      <c r="A11" s="33" t="s">
        <v>24</v>
      </c>
      <c r="B11" s="45">
        <v>26806064.620000001</v>
      </c>
      <c r="C11" s="62">
        <v>800000</v>
      </c>
      <c r="D11" s="45">
        <f>B11+C11</f>
        <v>27606064.620000001</v>
      </c>
      <c r="E11" s="63">
        <v>18140839.120000001</v>
      </c>
      <c r="F11" s="63">
        <v>18140839.120000001</v>
      </c>
      <c r="G11" s="45">
        <f>D11-E11</f>
        <v>9465225.5</v>
      </c>
    </row>
    <row r="12" spans="1:7" x14ac:dyDescent="0.2">
      <c r="A12" s="33"/>
      <c r="B12" s="45"/>
      <c r="C12" s="45"/>
      <c r="D12" s="45"/>
      <c r="E12" s="45"/>
      <c r="F12" s="45"/>
      <c r="G12" s="45"/>
    </row>
    <row r="13" spans="1:7" x14ac:dyDescent="0.2">
      <c r="A13" s="33" t="s">
        <v>25</v>
      </c>
      <c r="B13" s="45">
        <v>0</v>
      </c>
      <c r="C13" s="45">
        <v>0</v>
      </c>
      <c r="D13" s="45">
        <f>B13+C13</f>
        <v>0</v>
      </c>
      <c r="E13" s="45">
        <v>0</v>
      </c>
      <c r="F13" s="45">
        <v>0</v>
      </c>
      <c r="G13" s="45">
        <f>D13-E13</f>
        <v>0</v>
      </c>
    </row>
    <row r="14" spans="1:7" x14ac:dyDescent="0.2">
      <c r="A14" s="25"/>
      <c r="B14" s="39"/>
      <c r="C14" s="39"/>
      <c r="D14" s="39"/>
      <c r="E14" s="39"/>
      <c r="F14" s="39"/>
      <c r="G14" s="39"/>
    </row>
    <row r="15" spans="1:7" x14ac:dyDescent="0.2">
      <c r="A15" s="26" t="s">
        <v>8</v>
      </c>
      <c r="B15" s="40">
        <f t="shared" ref="B15:G15" si="0">SUM(B5+B7+B9+B11+B13)</f>
        <v>643531000</v>
      </c>
      <c r="C15" s="40">
        <f t="shared" si="0"/>
        <v>250680494.24000004</v>
      </c>
      <c r="D15" s="40">
        <f t="shared" si="0"/>
        <v>894211494.24000001</v>
      </c>
      <c r="E15" s="40">
        <f t="shared" si="0"/>
        <v>539004172.36000001</v>
      </c>
      <c r="F15" s="40">
        <f t="shared" si="0"/>
        <v>539004172.36000001</v>
      </c>
      <c r="G15" s="40">
        <f t="shared" si="0"/>
        <v>355207321.88</v>
      </c>
    </row>
    <row r="17" spans="1:1" x14ac:dyDescent="0.2">
      <c r="A17" s="42" t="s">
        <v>172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workbookViewId="0">
      <selection activeCell="C9" sqref="C9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54.9" customHeight="1" x14ac:dyDescent="0.2">
      <c r="A1" s="51" t="s">
        <v>178</v>
      </c>
      <c r="B1" s="52"/>
      <c r="C1" s="52"/>
      <c r="D1" s="52"/>
      <c r="E1" s="52"/>
      <c r="F1" s="52"/>
      <c r="G1" s="53"/>
    </row>
    <row r="2" spans="1:7" x14ac:dyDescent="0.2">
      <c r="A2" s="14"/>
      <c r="B2" s="16" t="s">
        <v>0</v>
      </c>
      <c r="C2" s="17"/>
      <c r="D2" s="17"/>
      <c r="E2" s="17"/>
      <c r="F2" s="18"/>
      <c r="G2" s="49" t="s">
        <v>1</v>
      </c>
    </row>
    <row r="3" spans="1:7" ht="24.9" customHeight="1" x14ac:dyDescent="0.2">
      <c r="A3" s="3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0"/>
    </row>
    <row r="4" spans="1:7" x14ac:dyDescent="0.2">
      <c r="A4" s="30" t="s">
        <v>26</v>
      </c>
      <c r="B4" s="38">
        <f>SUM(B5:B11)</f>
        <v>212609641.80000001</v>
      </c>
      <c r="C4" s="38">
        <f>SUM(C5:C11)</f>
        <v>8765234.9000000004</v>
      </c>
      <c r="D4" s="38">
        <f>B4+C4</f>
        <v>221374876.70000002</v>
      </c>
      <c r="E4" s="38">
        <f>SUM(E5:E11)</f>
        <v>141105692.47000003</v>
      </c>
      <c r="F4" s="38">
        <f>SUM(F5:F11)</f>
        <v>141105692.47000003</v>
      </c>
      <c r="G4" s="38">
        <f>D4-E4</f>
        <v>80269184.229999989</v>
      </c>
    </row>
    <row r="5" spans="1:7" x14ac:dyDescent="0.2">
      <c r="A5" s="27" t="s">
        <v>27</v>
      </c>
      <c r="B5" s="45">
        <v>137574201.97</v>
      </c>
      <c r="C5" s="64">
        <v>-183373.41</v>
      </c>
      <c r="D5" s="45">
        <f t="shared" ref="D5:D68" si="0">B5+C5</f>
        <v>137390828.56</v>
      </c>
      <c r="E5" s="65">
        <v>98249800.400000006</v>
      </c>
      <c r="F5" s="65">
        <v>98249800.400000006</v>
      </c>
      <c r="G5" s="45">
        <f t="shared" ref="G5:G68" si="1">D5-E5</f>
        <v>39141028.159999996</v>
      </c>
    </row>
    <row r="6" spans="1:7" x14ac:dyDescent="0.2">
      <c r="A6" s="27" t="s">
        <v>28</v>
      </c>
      <c r="B6" s="45">
        <v>104025</v>
      </c>
      <c r="C6" s="64">
        <v>-104025</v>
      </c>
      <c r="D6" s="45">
        <f t="shared" si="0"/>
        <v>0</v>
      </c>
      <c r="E6" s="65">
        <v>0</v>
      </c>
      <c r="F6" s="65">
        <v>0</v>
      </c>
      <c r="G6" s="45">
        <f t="shared" si="1"/>
        <v>0</v>
      </c>
    </row>
    <row r="7" spans="1:7" x14ac:dyDescent="0.2">
      <c r="A7" s="27" t="s">
        <v>29</v>
      </c>
      <c r="B7" s="45">
        <v>24554312.329999998</v>
      </c>
      <c r="C7" s="64">
        <v>4572240.66</v>
      </c>
      <c r="D7" s="45">
        <f t="shared" si="0"/>
        <v>29126552.989999998</v>
      </c>
      <c r="E7" s="65">
        <v>8352820.4800000004</v>
      </c>
      <c r="F7" s="65">
        <v>8352820.4800000004</v>
      </c>
      <c r="G7" s="45">
        <f t="shared" si="1"/>
        <v>20773732.509999998</v>
      </c>
    </row>
    <row r="8" spans="1:7" x14ac:dyDescent="0.2">
      <c r="A8" s="27" t="s">
        <v>30</v>
      </c>
      <c r="B8" s="45">
        <v>16013000</v>
      </c>
      <c r="C8" s="64">
        <v>1488687.44</v>
      </c>
      <c r="D8" s="45">
        <f t="shared" si="0"/>
        <v>17501687.440000001</v>
      </c>
      <c r="E8" s="65">
        <v>14620720.23</v>
      </c>
      <c r="F8" s="65">
        <v>14620720.23</v>
      </c>
      <c r="G8" s="45">
        <f t="shared" si="1"/>
        <v>2880967.2100000009</v>
      </c>
    </row>
    <row r="9" spans="1:7" x14ac:dyDescent="0.2">
      <c r="A9" s="27" t="s">
        <v>31</v>
      </c>
      <c r="B9" s="45">
        <v>33155768.690000001</v>
      </c>
      <c r="C9" s="64">
        <v>2947033.73</v>
      </c>
      <c r="D9" s="45">
        <f t="shared" si="0"/>
        <v>36102802.420000002</v>
      </c>
      <c r="E9" s="65">
        <v>19882351.359999999</v>
      </c>
      <c r="F9" s="65">
        <v>19882351.359999999</v>
      </c>
      <c r="G9" s="45">
        <f t="shared" si="1"/>
        <v>16220451.060000002</v>
      </c>
    </row>
    <row r="10" spans="1:7" x14ac:dyDescent="0.2">
      <c r="A10" s="27" t="s">
        <v>32</v>
      </c>
      <c r="B10" s="45">
        <v>0</v>
      </c>
      <c r="C10" s="64">
        <v>0</v>
      </c>
      <c r="D10" s="45">
        <f t="shared" si="0"/>
        <v>0</v>
      </c>
      <c r="E10" s="45">
        <v>0</v>
      </c>
      <c r="F10" s="45">
        <v>0</v>
      </c>
      <c r="G10" s="45">
        <f t="shared" si="1"/>
        <v>0</v>
      </c>
    </row>
    <row r="11" spans="1:7" x14ac:dyDescent="0.2">
      <c r="A11" s="27" t="s">
        <v>33</v>
      </c>
      <c r="B11" s="45">
        <v>1208333.81</v>
      </c>
      <c r="C11" s="64">
        <v>44671.48</v>
      </c>
      <c r="D11" s="45">
        <f t="shared" si="0"/>
        <v>1253005.29</v>
      </c>
      <c r="E11" s="45">
        <v>0</v>
      </c>
      <c r="F11" s="45">
        <v>0</v>
      </c>
      <c r="G11" s="45">
        <f t="shared" si="1"/>
        <v>1253005.29</v>
      </c>
    </row>
    <row r="12" spans="1:7" x14ac:dyDescent="0.2">
      <c r="A12" s="30" t="s">
        <v>34</v>
      </c>
      <c r="B12" s="44">
        <f>SUM(B13:B21)</f>
        <v>55744030</v>
      </c>
      <c r="C12" s="44">
        <f>SUM(C13:C21)</f>
        <v>3284360.38</v>
      </c>
      <c r="D12" s="44">
        <f t="shared" si="0"/>
        <v>59028390.380000003</v>
      </c>
      <c r="E12" s="44">
        <f>SUM(E13:E21)</f>
        <v>41167390.350000009</v>
      </c>
      <c r="F12" s="44">
        <f>SUM(F13:F21)</f>
        <v>41167390.350000009</v>
      </c>
      <c r="G12" s="44">
        <f t="shared" si="1"/>
        <v>17861000.029999994</v>
      </c>
    </row>
    <row r="13" spans="1:7" x14ac:dyDescent="0.2">
      <c r="A13" s="27" t="s">
        <v>35</v>
      </c>
      <c r="B13" s="45">
        <v>4478380</v>
      </c>
      <c r="C13" s="66">
        <v>-150693.29</v>
      </c>
      <c r="D13" s="45">
        <f t="shared" si="0"/>
        <v>4327686.71</v>
      </c>
      <c r="E13" s="67">
        <v>2906609.56</v>
      </c>
      <c r="F13" s="67">
        <v>2906609.56</v>
      </c>
      <c r="G13" s="45">
        <f t="shared" si="1"/>
        <v>1421077.15</v>
      </c>
    </row>
    <row r="14" spans="1:7" x14ac:dyDescent="0.2">
      <c r="A14" s="27" t="s">
        <v>36</v>
      </c>
      <c r="B14" s="45">
        <v>123000</v>
      </c>
      <c r="C14" s="66">
        <v>0</v>
      </c>
      <c r="D14" s="45">
        <f t="shared" si="0"/>
        <v>123000</v>
      </c>
      <c r="E14" s="67">
        <v>95329.54</v>
      </c>
      <c r="F14" s="67">
        <v>95329.54</v>
      </c>
      <c r="G14" s="45">
        <f t="shared" si="1"/>
        <v>27670.460000000006</v>
      </c>
    </row>
    <row r="15" spans="1:7" x14ac:dyDescent="0.2">
      <c r="A15" s="27" t="s">
        <v>37</v>
      </c>
      <c r="B15" s="45">
        <v>0</v>
      </c>
      <c r="C15" s="66">
        <v>0</v>
      </c>
      <c r="D15" s="45">
        <f t="shared" si="0"/>
        <v>0</v>
      </c>
      <c r="E15" s="67">
        <v>0</v>
      </c>
      <c r="F15" s="67">
        <v>0</v>
      </c>
      <c r="G15" s="45">
        <f t="shared" si="1"/>
        <v>0</v>
      </c>
    </row>
    <row r="16" spans="1:7" x14ac:dyDescent="0.2">
      <c r="A16" s="27" t="s">
        <v>38</v>
      </c>
      <c r="B16" s="45">
        <v>5131000</v>
      </c>
      <c r="C16" s="66">
        <v>969695.81</v>
      </c>
      <c r="D16" s="45">
        <f t="shared" si="0"/>
        <v>6100695.8100000005</v>
      </c>
      <c r="E16" s="67">
        <v>3995682.46</v>
      </c>
      <c r="F16" s="67">
        <v>3995682.46</v>
      </c>
      <c r="G16" s="45">
        <f t="shared" si="1"/>
        <v>2105013.3500000006</v>
      </c>
    </row>
    <row r="17" spans="1:7" x14ac:dyDescent="0.2">
      <c r="A17" s="27" t="s">
        <v>39</v>
      </c>
      <c r="B17" s="45">
        <v>450000</v>
      </c>
      <c r="C17" s="66">
        <v>320584.42</v>
      </c>
      <c r="D17" s="45">
        <f t="shared" si="0"/>
        <v>770584.41999999993</v>
      </c>
      <c r="E17" s="67">
        <v>723111.2</v>
      </c>
      <c r="F17" s="67">
        <v>723111.2</v>
      </c>
      <c r="G17" s="45">
        <f t="shared" si="1"/>
        <v>47473.219999999972</v>
      </c>
    </row>
    <row r="18" spans="1:7" x14ac:dyDescent="0.2">
      <c r="A18" s="27" t="s">
        <v>40</v>
      </c>
      <c r="B18" s="45">
        <v>28423500</v>
      </c>
      <c r="C18" s="66">
        <v>-357194.61</v>
      </c>
      <c r="D18" s="45">
        <f t="shared" si="0"/>
        <v>28066305.390000001</v>
      </c>
      <c r="E18" s="67">
        <v>22024331.850000001</v>
      </c>
      <c r="F18" s="67">
        <v>22024331.850000001</v>
      </c>
      <c r="G18" s="45">
        <f t="shared" si="1"/>
        <v>6041973.5399999991</v>
      </c>
    </row>
    <row r="19" spans="1:7" x14ac:dyDescent="0.2">
      <c r="A19" s="27" t="s">
        <v>41</v>
      </c>
      <c r="B19" s="45">
        <v>5699500</v>
      </c>
      <c r="C19" s="66">
        <v>857310.83</v>
      </c>
      <c r="D19" s="45">
        <f t="shared" si="0"/>
        <v>6556810.8300000001</v>
      </c>
      <c r="E19" s="67">
        <v>2097854.85</v>
      </c>
      <c r="F19" s="67">
        <v>2097854.85</v>
      </c>
      <c r="G19" s="45">
        <f t="shared" si="1"/>
        <v>4458955.9800000004</v>
      </c>
    </row>
    <row r="20" spans="1:7" x14ac:dyDescent="0.2">
      <c r="A20" s="27" t="s">
        <v>42</v>
      </c>
      <c r="B20" s="45">
        <v>355000</v>
      </c>
      <c r="C20" s="66">
        <v>305064.19</v>
      </c>
      <c r="D20" s="45">
        <f t="shared" si="0"/>
        <v>660064.18999999994</v>
      </c>
      <c r="E20" s="67">
        <v>512311.35</v>
      </c>
      <c r="F20" s="67">
        <v>512311.35</v>
      </c>
      <c r="G20" s="45">
        <f t="shared" si="1"/>
        <v>147752.83999999997</v>
      </c>
    </row>
    <row r="21" spans="1:7" x14ac:dyDescent="0.2">
      <c r="A21" s="27" t="s">
        <v>43</v>
      </c>
      <c r="B21" s="45">
        <v>11083650</v>
      </c>
      <c r="C21" s="66">
        <v>1339593.03</v>
      </c>
      <c r="D21" s="45">
        <f t="shared" si="0"/>
        <v>12423243.029999999</v>
      </c>
      <c r="E21" s="67">
        <v>8812159.5399999991</v>
      </c>
      <c r="F21" s="67">
        <v>8812159.5399999991</v>
      </c>
      <c r="G21" s="45">
        <f t="shared" si="1"/>
        <v>3611083.49</v>
      </c>
    </row>
    <row r="22" spans="1:7" x14ac:dyDescent="0.2">
      <c r="A22" s="30" t="s">
        <v>44</v>
      </c>
      <c r="B22" s="44">
        <f>SUM(B23:B31)</f>
        <v>115821880.38</v>
      </c>
      <c r="C22" s="44">
        <f>SUM(C23:C31)</f>
        <v>97424364.789999992</v>
      </c>
      <c r="D22" s="44">
        <f t="shared" si="0"/>
        <v>213246245.16999999</v>
      </c>
      <c r="E22" s="44">
        <f>SUM(E23:E31)</f>
        <v>168776755.55000001</v>
      </c>
      <c r="F22" s="44">
        <f>SUM(F23:F31)</f>
        <v>168776755.55000001</v>
      </c>
      <c r="G22" s="44">
        <f t="shared" si="1"/>
        <v>44469489.619999975</v>
      </c>
    </row>
    <row r="23" spans="1:7" x14ac:dyDescent="0.2">
      <c r="A23" s="27" t="s">
        <v>45</v>
      </c>
      <c r="B23" s="45">
        <v>47372000</v>
      </c>
      <c r="C23" s="68">
        <v>-2214873.46</v>
      </c>
      <c r="D23" s="45">
        <f t="shared" si="0"/>
        <v>45157126.539999999</v>
      </c>
      <c r="E23" s="69">
        <v>35974051.240000002</v>
      </c>
      <c r="F23" s="69">
        <v>35974051.240000002</v>
      </c>
      <c r="G23" s="45">
        <f t="shared" si="1"/>
        <v>9183075.299999997</v>
      </c>
    </row>
    <row r="24" spans="1:7" x14ac:dyDescent="0.2">
      <c r="A24" s="27" t="s">
        <v>46</v>
      </c>
      <c r="B24" s="45">
        <v>617254.19999999995</v>
      </c>
      <c r="C24" s="68">
        <v>348377.08</v>
      </c>
      <c r="D24" s="45">
        <f t="shared" si="0"/>
        <v>965631.28</v>
      </c>
      <c r="E24" s="69">
        <v>741497.95</v>
      </c>
      <c r="F24" s="69">
        <v>741497.95</v>
      </c>
      <c r="G24" s="45">
        <f t="shared" si="1"/>
        <v>224133.33000000007</v>
      </c>
    </row>
    <row r="25" spans="1:7" x14ac:dyDescent="0.2">
      <c r="A25" s="27" t="s">
        <v>47</v>
      </c>
      <c r="B25" s="45">
        <v>1338000</v>
      </c>
      <c r="C25" s="68">
        <v>5028018.6900000004</v>
      </c>
      <c r="D25" s="45">
        <f t="shared" si="0"/>
        <v>6366018.6900000004</v>
      </c>
      <c r="E25" s="69">
        <v>3958910.45</v>
      </c>
      <c r="F25" s="69">
        <v>3958910.45</v>
      </c>
      <c r="G25" s="45">
        <f t="shared" si="1"/>
        <v>2407108.2400000002</v>
      </c>
    </row>
    <row r="26" spans="1:7" x14ac:dyDescent="0.2">
      <c r="A26" s="27" t="s">
        <v>48</v>
      </c>
      <c r="B26" s="45">
        <v>2661500</v>
      </c>
      <c r="C26" s="68">
        <v>319543.53999999998</v>
      </c>
      <c r="D26" s="45">
        <f t="shared" si="0"/>
        <v>2981043.54</v>
      </c>
      <c r="E26" s="69">
        <v>2814040.09</v>
      </c>
      <c r="F26" s="69">
        <v>2814040.09</v>
      </c>
      <c r="G26" s="45">
        <f t="shared" si="1"/>
        <v>167003.45000000019</v>
      </c>
    </row>
    <row r="27" spans="1:7" x14ac:dyDescent="0.2">
      <c r="A27" s="27" t="s">
        <v>49</v>
      </c>
      <c r="B27" s="45">
        <v>12369800</v>
      </c>
      <c r="C27" s="68">
        <v>1854515.52</v>
      </c>
      <c r="D27" s="45">
        <f t="shared" si="0"/>
        <v>14224315.52</v>
      </c>
      <c r="E27" s="69">
        <v>9059819.5700000003</v>
      </c>
      <c r="F27" s="69">
        <v>9059819.5700000003</v>
      </c>
      <c r="G27" s="45">
        <f t="shared" si="1"/>
        <v>5164495.9499999993</v>
      </c>
    </row>
    <row r="28" spans="1:7" x14ac:dyDescent="0.2">
      <c r="A28" s="27" t="s">
        <v>50</v>
      </c>
      <c r="B28" s="45">
        <v>2348000</v>
      </c>
      <c r="C28" s="68">
        <v>2042228.48</v>
      </c>
      <c r="D28" s="45">
        <f t="shared" si="0"/>
        <v>4390228.4800000004</v>
      </c>
      <c r="E28" s="69">
        <v>4263608.24</v>
      </c>
      <c r="F28" s="69">
        <v>4263608.24</v>
      </c>
      <c r="G28" s="45">
        <f t="shared" si="1"/>
        <v>126620.24000000022</v>
      </c>
    </row>
    <row r="29" spans="1:7" x14ac:dyDescent="0.2">
      <c r="A29" s="27" t="s">
        <v>51</v>
      </c>
      <c r="B29" s="45">
        <v>1119900</v>
      </c>
      <c r="C29" s="68">
        <v>127440.06</v>
      </c>
      <c r="D29" s="45">
        <f t="shared" si="0"/>
        <v>1247340.06</v>
      </c>
      <c r="E29" s="69">
        <v>767548.66</v>
      </c>
      <c r="F29" s="69">
        <v>767548.66</v>
      </c>
      <c r="G29" s="45">
        <f t="shared" si="1"/>
        <v>479791.4</v>
      </c>
    </row>
    <row r="30" spans="1:7" x14ac:dyDescent="0.2">
      <c r="A30" s="27" t="s">
        <v>52</v>
      </c>
      <c r="B30" s="45">
        <v>41647400</v>
      </c>
      <c r="C30" s="68">
        <v>87643639.599999994</v>
      </c>
      <c r="D30" s="45">
        <f t="shared" si="0"/>
        <v>129291039.59999999</v>
      </c>
      <c r="E30" s="69">
        <v>104996799.98</v>
      </c>
      <c r="F30" s="69">
        <v>104996799.98</v>
      </c>
      <c r="G30" s="45">
        <f t="shared" si="1"/>
        <v>24294239.61999999</v>
      </c>
    </row>
    <row r="31" spans="1:7" x14ac:dyDescent="0.2">
      <c r="A31" s="27" t="s">
        <v>53</v>
      </c>
      <c r="B31" s="45">
        <v>6348026.1799999997</v>
      </c>
      <c r="C31" s="68">
        <v>2275475.2799999998</v>
      </c>
      <c r="D31" s="45">
        <f t="shared" si="0"/>
        <v>8623501.459999999</v>
      </c>
      <c r="E31" s="69">
        <v>6200479.3700000001</v>
      </c>
      <c r="F31" s="69">
        <v>6200479.3700000001</v>
      </c>
      <c r="G31" s="45">
        <f t="shared" si="1"/>
        <v>2423022.0899999989</v>
      </c>
    </row>
    <row r="32" spans="1:7" x14ac:dyDescent="0.2">
      <c r="A32" s="30" t="s">
        <v>54</v>
      </c>
      <c r="B32" s="44">
        <f>SUM(B33:B41)</f>
        <v>71864243.75</v>
      </c>
      <c r="C32" s="44">
        <f>SUM(C33:C41)</f>
        <v>17223693.560000002</v>
      </c>
      <c r="D32" s="44">
        <f t="shared" si="0"/>
        <v>89087937.310000002</v>
      </c>
      <c r="E32" s="44">
        <f>SUM(E33:E41)</f>
        <v>60754500.329999998</v>
      </c>
      <c r="F32" s="44">
        <f>SUM(F33:F41)</f>
        <v>60754500.329999998</v>
      </c>
      <c r="G32" s="44">
        <f t="shared" si="1"/>
        <v>28333436.980000004</v>
      </c>
    </row>
    <row r="33" spans="1:7" x14ac:dyDescent="0.2">
      <c r="A33" s="27" t="s">
        <v>55</v>
      </c>
      <c r="B33" s="45">
        <v>32985030.329999998</v>
      </c>
      <c r="C33" s="70">
        <v>2073200.15</v>
      </c>
      <c r="D33" s="45">
        <f t="shared" si="0"/>
        <v>35058230.479999997</v>
      </c>
      <c r="E33" s="71">
        <v>24994467.149999999</v>
      </c>
      <c r="F33" s="71">
        <v>24994467.149999999</v>
      </c>
      <c r="G33" s="45">
        <f t="shared" si="1"/>
        <v>10063763.329999998</v>
      </c>
    </row>
    <row r="34" spans="1:7" x14ac:dyDescent="0.2">
      <c r="A34" s="27" t="s">
        <v>56</v>
      </c>
      <c r="B34" s="45">
        <v>0</v>
      </c>
      <c r="C34" s="70">
        <v>0</v>
      </c>
      <c r="D34" s="45">
        <f t="shared" si="0"/>
        <v>0</v>
      </c>
      <c r="E34" s="71">
        <v>0</v>
      </c>
      <c r="F34" s="71">
        <v>0</v>
      </c>
      <c r="G34" s="45">
        <f t="shared" si="1"/>
        <v>0</v>
      </c>
    </row>
    <row r="35" spans="1:7" x14ac:dyDescent="0.2">
      <c r="A35" s="27" t="s">
        <v>57</v>
      </c>
      <c r="B35" s="45">
        <v>0</v>
      </c>
      <c r="C35" s="70">
        <v>7228230.9299999997</v>
      </c>
      <c r="D35" s="45">
        <f t="shared" si="0"/>
        <v>7228230.9299999997</v>
      </c>
      <c r="E35" s="71">
        <v>4832744.99</v>
      </c>
      <c r="F35" s="71">
        <v>4832744.99</v>
      </c>
      <c r="G35" s="45">
        <f t="shared" si="1"/>
        <v>2395485.9399999995</v>
      </c>
    </row>
    <row r="36" spans="1:7" x14ac:dyDescent="0.2">
      <c r="A36" s="27" t="s">
        <v>58</v>
      </c>
      <c r="B36" s="45">
        <v>12073148.800000001</v>
      </c>
      <c r="C36" s="70">
        <v>7122262.4800000004</v>
      </c>
      <c r="D36" s="45">
        <f t="shared" si="0"/>
        <v>19195411.280000001</v>
      </c>
      <c r="E36" s="71">
        <v>12786449.07</v>
      </c>
      <c r="F36" s="71">
        <v>12786449.07</v>
      </c>
      <c r="G36" s="45">
        <f t="shared" si="1"/>
        <v>6408962.2100000009</v>
      </c>
    </row>
    <row r="37" spans="1:7" x14ac:dyDescent="0.2">
      <c r="A37" s="27" t="s">
        <v>24</v>
      </c>
      <c r="B37" s="45">
        <v>26806064.620000001</v>
      </c>
      <c r="C37" s="70">
        <v>800000</v>
      </c>
      <c r="D37" s="45">
        <f t="shared" si="0"/>
        <v>27606064.620000001</v>
      </c>
      <c r="E37" s="71">
        <v>18140839.120000001</v>
      </c>
      <c r="F37" s="71">
        <v>18140839.120000001</v>
      </c>
      <c r="G37" s="45">
        <f t="shared" si="1"/>
        <v>9465225.5</v>
      </c>
    </row>
    <row r="38" spans="1:7" x14ac:dyDescent="0.2">
      <c r="A38" s="27" t="s">
        <v>59</v>
      </c>
      <c r="B38" s="45">
        <v>0</v>
      </c>
      <c r="C38" s="45">
        <v>0</v>
      </c>
      <c r="D38" s="45">
        <f t="shared" si="0"/>
        <v>0</v>
      </c>
      <c r="E38" s="45">
        <v>0</v>
      </c>
      <c r="F38" s="45">
        <v>0</v>
      </c>
      <c r="G38" s="45">
        <f t="shared" si="1"/>
        <v>0</v>
      </c>
    </row>
    <row r="39" spans="1:7" x14ac:dyDescent="0.2">
      <c r="A39" s="27" t="s">
        <v>60</v>
      </c>
      <c r="B39" s="45">
        <v>0</v>
      </c>
      <c r="C39" s="45">
        <v>0</v>
      </c>
      <c r="D39" s="45">
        <f t="shared" si="0"/>
        <v>0</v>
      </c>
      <c r="E39" s="45">
        <v>0</v>
      </c>
      <c r="F39" s="45">
        <v>0</v>
      </c>
      <c r="G39" s="45">
        <f t="shared" si="1"/>
        <v>0</v>
      </c>
    </row>
    <row r="40" spans="1:7" x14ac:dyDescent="0.2">
      <c r="A40" s="27" t="s">
        <v>61</v>
      </c>
      <c r="B40" s="45">
        <v>0</v>
      </c>
      <c r="C40" s="45">
        <v>0</v>
      </c>
      <c r="D40" s="45">
        <f t="shared" si="0"/>
        <v>0</v>
      </c>
      <c r="E40" s="45">
        <v>0</v>
      </c>
      <c r="F40" s="45">
        <v>0</v>
      </c>
      <c r="G40" s="45">
        <f t="shared" si="1"/>
        <v>0</v>
      </c>
    </row>
    <row r="41" spans="1:7" x14ac:dyDescent="0.2">
      <c r="A41" s="27" t="s">
        <v>62</v>
      </c>
      <c r="B41" s="45">
        <v>0</v>
      </c>
      <c r="C41" s="45">
        <v>0</v>
      </c>
      <c r="D41" s="45">
        <f t="shared" si="0"/>
        <v>0</v>
      </c>
      <c r="E41" s="45">
        <v>0</v>
      </c>
      <c r="F41" s="45">
        <v>0</v>
      </c>
      <c r="G41" s="45">
        <f t="shared" si="1"/>
        <v>0</v>
      </c>
    </row>
    <row r="42" spans="1:7" x14ac:dyDescent="0.2">
      <c r="A42" s="30" t="s">
        <v>63</v>
      </c>
      <c r="B42" s="44">
        <f>SUM(B43:B51)</f>
        <v>10910000</v>
      </c>
      <c r="C42" s="44">
        <f>SUM(C43:C51)</f>
        <v>3448424.86</v>
      </c>
      <c r="D42" s="44">
        <f t="shared" si="0"/>
        <v>14358424.859999999</v>
      </c>
      <c r="E42" s="44">
        <f>SUM(E43:E51)</f>
        <v>3538980.5599999996</v>
      </c>
      <c r="F42" s="44">
        <f>SUM(F43:F51)</f>
        <v>3538980.5599999996</v>
      </c>
      <c r="G42" s="44">
        <f t="shared" si="1"/>
        <v>10819444.300000001</v>
      </c>
    </row>
    <row r="43" spans="1:7" x14ac:dyDescent="0.2">
      <c r="A43" s="27" t="s">
        <v>64</v>
      </c>
      <c r="B43" s="45">
        <v>500000</v>
      </c>
      <c r="C43" s="72">
        <v>404243.08</v>
      </c>
      <c r="D43" s="45">
        <f t="shared" si="0"/>
        <v>904243.08000000007</v>
      </c>
      <c r="E43" s="73">
        <v>449235.08</v>
      </c>
      <c r="F43" s="73">
        <v>449235.08</v>
      </c>
      <c r="G43" s="45">
        <f t="shared" si="1"/>
        <v>455008.00000000006</v>
      </c>
    </row>
    <row r="44" spans="1:7" x14ac:dyDescent="0.2">
      <c r="A44" s="27" t="s">
        <v>65</v>
      </c>
      <c r="B44" s="45">
        <v>0</v>
      </c>
      <c r="C44" s="72">
        <v>0</v>
      </c>
      <c r="D44" s="45">
        <f t="shared" si="0"/>
        <v>0</v>
      </c>
      <c r="E44" s="73">
        <v>0</v>
      </c>
      <c r="F44" s="73">
        <v>0</v>
      </c>
      <c r="G44" s="45">
        <f t="shared" si="1"/>
        <v>0</v>
      </c>
    </row>
    <row r="45" spans="1:7" x14ac:dyDescent="0.2">
      <c r="A45" s="27" t="s">
        <v>66</v>
      </c>
      <c r="B45" s="45">
        <v>0</v>
      </c>
      <c r="C45" s="72">
        <v>75000</v>
      </c>
      <c r="D45" s="45">
        <f t="shared" si="0"/>
        <v>75000</v>
      </c>
      <c r="E45" s="73">
        <v>68039.8</v>
      </c>
      <c r="F45" s="73">
        <v>68039.8</v>
      </c>
      <c r="G45" s="45">
        <f t="shared" si="1"/>
        <v>6960.1999999999971</v>
      </c>
    </row>
    <row r="46" spans="1:7" x14ac:dyDescent="0.2">
      <c r="A46" s="27" t="s">
        <v>67</v>
      </c>
      <c r="B46" s="45">
        <v>10250000</v>
      </c>
      <c r="C46" s="72">
        <v>-148201.91</v>
      </c>
      <c r="D46" s="45">
        <f t="shared" si="0"/>
        <v>10101798.09</v>
      </c>
      <c r="E46" s="73">
        <v>0</v>
      </c>
      <c r="F46" s="73">
        <v>0</v>
      </c>
      <c r="G46" s="45">
        <f t="shared" si="1"/>
        <v>10101798.09</v>
      </c>
    </row>
    <row r="47" spans="1:7" x14ac:dyDescent="0.2">
      <c r="A47" s="27" t="s">
        <v>68</v>
      </c>
      <c r="B47" s="45">
        <v>0</v>
      </c>
      <c r="C47" s="72">
        <v>2271110.62</v>
      </c>
      <c r="D47" s="45">
        <f t="shared" si="0"/>
        <v>2271110.62</v>
      </c>
      <c r="E47" s="73">
        <v>2271110.61</v>
      </c>
      <c r="F47" s="73">
        <v>2271110.61</v>
      </c>
      <c r="G47" s="45">
        <f t="shared" si="1"/>
        <v>1.0000000242143869E-2</v>
      </c>
    </row>
    <row r="48" spans="1:7" x14ac:dyDescent="0.2">
      <c r="A48" s="27" t="s">
        <v>69</v>
      </c>
      <c r="B48" s="45">
        <v>160000</v>
      </c>
      <c r="C48" s="72">
        <v>596846.31999999995</v>
      </c>
      <c r="D48" s="45">
        <f t="shared" si="0"/>
        <v>756846.32</v>
      </c>
      <c r="E48" s="73">
        <v>501168.32</v>
      </c>
      <c r="F48" s="73">
        <v>501168.32</v>
      </c>
      <c r="G48" s="45">
        <f t="shared" si="1"/>
        <v>255677.99999999994</v>
      </c>
    </row>
    <row r="49" spans="1:7" x14ac:dyDescent="0.2">
      <c r="A49" s="27" t="s">
        <v>70</v>
      </c>
      <c r="B49" s="45">
        <v>0</v>
      </c>
      <c r="C49" s="72">
        <v>0</v>
      </c>
      <c r="D49" s="45">
        <f t="shared" si="0"/>
        <v>0</v>
      </c>
      <c r="E49" s="73">
        <v>0</v>
      </c>
      <c r="F49" s="73">
        <v>0</v>
      </c>
      <c r="G49" s="45">
        <f t="shared" si="1"/>
        <v>0</v>
      </c>
    </row>
    <row r="50" spans="1:7" x14ac:dyDescent="0.2">
      <c r="A50" s="27" t="s">
        <v>71</v>
      </c>
      <c r="B50" s="45">
        <v>0</v>
      </c>
      <c r="C50" s="72">
        <v>249426.75</v>
      </c>
      <c r="D50" s="45">
        <f t="shared" si="0"/>
        <v>249426.75</v>
      </c>
      <c r="E50" s="73">
        <v>249426.75</v>
      </c>
      <c r="F50" s="73">
        <v>249426.75</v>
      </c>
      <c r="G50" s="45">
        <f t="shared" si="1"/>
        <v>0</v>
      </c>
    </row>
    <row r="51" spans="1:7" x14ac:dyDescent="0.2">
      <c r="A51" s="27" t="s">
        <v>72</v>
      </c>
      <c r="B51" s="45">
        <v>0</v>
      </c>
      <c r="C51" s="45">
        <v>0</v>
      </c>
      <c r="D51" s="45">
        <f t="shared" si="0"/>
        <v>0</v>
      </c>
      <c r="E51" s="45">
        <v>0</v>
      </c>
      <c r="F51" s="45">
        <v>0</v>
      </c>
      <c r="G51" s="45">
        <f t="shared" si="1"/>
        <v>0</v>
      </c>
    </row>
    <row r="52" spans="1:7" x14ac:dyDescent="0.2">
      <c r="A52" s="30" t="s">
        <v>73</v>
      </c>
      <c r="B52" s="44">
        <f>SUM(B53:B55)</f>
        <v>0</v>
      </c>
      <c r="C52" s="44">
        <f>SUM(C53:C55)</f>
        <v>265258340.82999998</v>
      </c>
      <c r="D52" s="44">
        <f t="shared" si="0"/>
        <v>265258340.82999998</v>
      </c>
      <c r="E52" s="44">
        <f>SUM(E53:E55)</f>
        <v>102874367.05</v>
      </c>
      <c r="F52" s="44">
        <f>SUM(F53:F55)</f>
        <v>102874367.05</v>
      </c>
      <c r="G52" s="44">
        <f t="shared" si="1"/>
        <v>162383973.77999997</v>
      </c>
    </row>
    <row r="53" spans="1:7" x14ac:dyDescent="0.2">
      <c r="A53" s="27" t="s">
        <v>74</v>
      </c>
      <c r="B53" s="45">
        <v>0</v>
      </c>
      <c r="C53" s="74">
        <v>208290167.19999999</v>
      </c>
      <c r="D53" s="45">
        <f t="shared" si="0"/>
        <v>208290167.19999999</v>
      </c>
      <c r="E53" s="75">
        <v>77195816.109999999</v>
      </c>
      <c r="F53" s="75">
        <v>77195816.109999999</v>
      </c>
      <c r="G53" s="45">
        <f t="shared" si="1"/>
        <v>131094351.08999999</v>
      </c>
    </row>
    <row r="54" spans="1:7" x14ac:dyDescent="0.2">
      <c r="A54" s="27" t="s">
        <v>75</v>
      </c>
      <c r="B54" s="45">
        <v>0</v>
      </c>
      <c r="C54" s="74">
        <v>49070748.789999999</v>
      </c>
      <c r="D54" s="45">
        <f t="shared" si="0"/>
        <v>49070748.789999999</v>
      </c>
      <c r="E54" s="75">
        <v>24140937.690000001</v>
      </c>
      <c r="F54" s="75">
        <v>24140937.690000001</v>
      </c>
      <c r="G54" s="45">
        <f t="shared" si="1"/>
        <v>24929811.099999998</v>
      </c>
    </row>
    <row r="55" spans="1:7" x14ac:dyDescent="0.2">
      <c r="A55" s="27" t="s">
        <v>76</v>
      </c>
      <c r="B55" s="45">
        <v>0</v>
      </c>
      <c r="C55" s="74">
        <v>7897424.8399999999</v>
      </c>
      <c r="D55" s="45">
        <f t="shared" si="0"/>
        <v>7897424.8399999999</v>
      </c>
      <c r="E55" s="75">
        <v>1537613.25</v>
      </c>
      <c r="F55" s="75">
        <v>1537613.25</v>
      </c>
      <c r="G55" s="45">
        <f t="shared" si="1"/>
        <v>6359811.5899999999</v>
      </c>
    </row>
    <row r="56" spans="1:7" x14ac:dyDescent="0.2">
      <c r="A56" s="30" t="s">
        <v>77</v>
      </c>
      <c r="B56" s="44">
        <f>SUM(B57:B63)</f>
        <v>152433018.15000001</v>
      </c>
      <c r="C56" s="44">
        <f>SUM(C57:C63)</f>
        <v>-148763379.68000001</v>
      </c>
      <c r="D56" s="44">
        <f t="shared" si="0"/>
        <v>3669638.4699999988</v>
      </c>
      <c r="E56" s="44">
        <f>SUM(E57:E63)</f>
        <v>0</v>
      </c>
      <c r="F56" s="44">
        <f>SUM(F57:F63)</f>
        <v>0</v>
      </c>
      <c r="G56" s="44">
        <f t="shared" si="1"/>
        <v>3669638.4699999988</v>
      </c>
    </row>
    <row r="57" spans="1:7" x14ac:dyDescent="0.2">
      <c r="A57" s="27" t="s">
        <v>78</v>
      </c>
      <c r="B57" s="45">
        <v>0</v>
      </c>
      <c r="C57" s="45">
        <v>0</v>
      </c>
      <c r="D57" s="45">
        <f t="shared" si="0"/>
        <v>0</v>
      </c>
      <c r="E57" s="45">
        <v>0</v>
      </c>
      <c r="F57" s="45">
        <v>0</v>
      </c>
      <c r="G57" s="45">
        <f t="shared" si="1"/>
        <v>0</v>
      </c>
    </row>
    <row r="58" spans="1:7" x14ac:dyDescent="0.2">
      <c r="A58" s="27" t="s">
        <v>79</v>
      </c>
      <c r="B58" s="45">
        <v>0</v>
      </c>
      <c r="C58" s="45">
        <v>0</v>
      </c>
      <c r="D58" s="45">
        <f t="shared" si="0"/>
        <v>0</v>
      </c>
      <c r="E58" s="45">
        <v>0</v>
      </c>
      <c r="F58" s="45">
        <v>0</v>
      </c>
      <c r="G58" s="45">
        <f t="shared" si="1"/>
        <v>0</v>
      </c>
    </row>
    <row r="59" spans="1:7" x14ac:dyDescent="0.2">
      <c r="A59" s="27" t="s">
        <v>80</v>
      </c>
      <c r="B59" s="45">
        <v>0</v>
      </c>
      <c r="C59" s="45">
        <v>0</v>
      </c>
      <c r="D59" s="45">
        <f t="shared" si="0"/>
        <v>0</v>
      </c>
      <c r="E59" s="45">
        <v>0</v>
      </c>
      <c r="F59" s="45">
        <v>0</v>
      </c>
      <c r="G59" s="45">
        <f t="shared" si="1"/>
        <v>0</v>
      </c>
    </row>
    <row r="60" spans="1:7" x14ac:dyDescent="0.2">
      <c r="A60" s="27" t="s">
        <v>81</v>
      </c>
      <c r="B60" s="45">
        <v>0</v>
      </c>
      <c r="C60" s="45">
        <v>0</v>
      </c>
      <c r="D60" s="45">
        <f t="shared" si="0"/>
        <v>0</v>
      </c>
      <c r="E60" s="45">
        <v>0</v>
      </c>
      <c r="F60" s="45">
        <v>0</v>
      </c>
      <c r="G60" s="45">
        <f t="shared" si="1"/>
        <v>0</v>
      </c>
    </row>
    <row r="61" spans="1:7" x14ac:dyDescent="0.2">
      <c r="A61" s="27" t="s">
        <v>82</v>
      </c>
      <c r="B61" s="45">
        <v>0</v>
      </c>
      <c r="C61" s="45">
        <v>0</v>
      </c>
      <c r="D61" s="45">
        <f t="shared" si="0"/>
        <v>0</v>
      </c>
      <c r="E61" s="45">
        <v>0</v>
      </c>
      <c r="F61" s="45">
        <v>0</v>
      </c>
      <c r="G61" s="45">
        <f t="shared" si="1"/>
        <v>0</v>
      </c>
    </row>
    <row r="62" spans="1:7" x14ac:dyDescent="0.2">
      <c r="A62" s="27" t="s">
        <v>83</v>
      </c>
      <c r="B62" s="45">
        <v>0</v>
      </c>
      <c r="C62" s="45">
        <v>0</v>
      </c>
      <c r="D62" s="45">
        <f t="shared" si="0"/>
        <v>0</v>
      </c>
      <c r="E62" s="45">
        <v>0</v>
      </c>
      <c r="F62" s="45">
        <v>0</v>
      </c>
      <c r="G62" s="45">
        <f t="shared" si="1"/>
        <v>0</v>
      </c>
    </row>
    <row r="63" spans="1:7" x14ac:dyDescent="0.2">
      <c r="A63" s="27" t="s">
        <v>84</v>
      </c>
      <c r="B63" s="45">
        <v>152433018.15000001</v>
      </c>
      <c r="C63" s="76">
        <v>-148763379.68000001</v>
      </c>
      <c r="D63" s="45">
        <f t="shared" si="0"/>
        <v>3669638.4699999988</v>
      </c>
      <c r="E63" s="45">
        <v>0</v>
      </c>
      <c r="F63" s="45">
        <v>0</v>
      </c>
      <c r="G63" s="45">
        <f t="shared" si="1"/>
        <v>3669638.4699999988</v>
      </c>
    </row>
    <row r="64" spans="1:7" x14ac:dyDescent="0.2">
      <c r="A64" s="30" t="s">
        <v>85</v>
      </c>
      <c r="B64" s="44">
        <f>SUM(B65:B67)</f>
        <v>0</v>
      </c>
      <c r="C64" s="44">
        <f>SUM(C65:C67)</f>
        <v>4039454.6</v>
      </c>
      <c r="D64" s="44">
        <f t="shared" si="0"/>
        <v>4039454.6</v>
      </c>
      <c r="E64" s="44">
        <f>SUM(E65:E67)</f>
        <v>2425295.41</v>
      </c>
      <c r="F64" s="44">
        <f>SUM(F65:F67)</f>
        <v>2425295.41</v>
      </c>
      <c r="G64" s="44">
        <f t="shared" si="1"/>
        <v>1614159.19</v>
      </c>
    </row>
    <row r="65" spans="1:7" x14ac:dyDescent="0.2">
      <c r="A65" s="27" t="s">
        <v>25</v>
      </c>
      <c r="B65" s="45">
        <v>0</v>
      </c>
      <c r="C65" s="45">
        <v>0</v>
      </c>
      <c r="D65" s="45">
        <f t="shared" si="0"/>
        <v>0</v>
      </c>
      <c r="E65" s="45">
        <v>0</v>
      </c>
      <c r="F65" s="45">
        <v>0</v>
      </c>
      <c r="G65" s="45">
        <f t="shared" si="1"/>
        <v>0</v>
      </c>
    </row>
    <row r="66" spans="1:7" x14ac:dyDescent="0.2">
      <c r="A66" s="27" t="s">
        <v>86</v>
      </c>
      <c r="B66" s="45">
        <v>0</v>
      </c>
      <c r="C66" s="45">
        <v>0</v>
      </c>
      <c r="D66" s="45">
        <f t="shared" si="0"/>
        <v>0</v>
      </c>
      <c r="E66" s="45">
        <v>0</v>
      </c>
      <c r="F66" s="45">
        <v>0</v>
      </c>
      <c r="G66" s="45">
        <f t="shared" si="1"/>
        <v>0</v>
      </c>
    </row>
    <row r="67" spans="1:7" x14ac:dyDescent="0.2">
      <c r="A67" s="27" t="s">
        <v>87</v>
      </c>
      <c r="B67" s="45">
        <v>0</v>
      </c>
      <c r="C67" s="77">
        <v>4039454.6</v>
      </c>
      <c r="D67" s="45">
        <f t="shared" si="0"/>
        <v>4039454.6</v>
      </c>
      <c r="E67" s="78">
        <v>2425295.41</v>
      </c>
      <c r="F67" s="78">
        <v>2425295.41</v>
      </c>
      <c r="G67" s="45">
        <f t="shared" si="1"/>
        <v>1614159.19</v>
      </c>
    </row>
    <row r="68" spans="1:7" x14ac:dyDescent="0.2">
      <c r="A68" s="30" t="s">
        <v>88</v>
      </c>
      <c r="B68" s="44">
        <f>SUM(B69:B75)</f>
        <v>24148185.920000002</v>
      </c>
      <c r="C68" s="44">
        <f>SUM(C69:C75)</f>
        <v>0</v>
      </c>
      <c r="D68" s="44">
        <f t="shared" si="0"/>
        <v>24148185.920000002</v>
      </c>
      <c r="E68" s="44">
        <f>SUM(E69:E75)</f>
        <v>18361190.640000001</v>
      </c>
      <c r="F68" s="44">
        <f>SUM(F69:F75)</f>
        <v>18361190.640000001</v>
      </c>
      <c r="G68" s="44">
        <f t="shared" si="1"/>
        <v>5786995.2800000012</v>
      </c>
    </row>
    <row r="69" spans="1:7" x14ac:dyDescent="0.2">
      <c r="A69" s="27" t="s">
        <v>89</v>
      </c>
      <c r="B69" s="45">
        <v>19752000</v>
      </c>
      <c r="C69" s="45">
        <v>0</v>
      </c>
      <c r="D69" s="45">
        <f t="shared" ref="D69:D75" si="2">B69+C69</f>
        <v>19752000</v>
      </c>
      <c r="E69" s="79">
        <v>14814000</v>
      </c>
      <c r="F69" s="79">
        <v>14814000</v>
      </c>
      <c r="G69" s="45">
        <f t="shared" ref="G69:G75" si="3">D69-E69</f>
        <v>4938000</v>
      </c>
    </row>
    <row r="70" spans="1:7" x14ac:dyDescent="0.2">
      <c r="A70" s="27" t="s">
        <v>90</v>
      </c>
      <c r="B70" s="45">
        <v>4396185.92</v>
      </c>
      <c r="C70" s="45">
        <v>0</v>
      </c>
      <c r="D70" s="45">
        <f t="shared" si="2"/>
        <v>4396185.92</v>
      </c>
      <c r="E70" s="79">
        <v>3547190.64</v>
      </c>
      <c r="F70" s="79">
        <v>3547190.64</v>
      </c>
      <c r="G70" s="45">
        <f t="shared" si="3"/>
        <v>848995.2799999998</v>
      </c>
    </row>
    <row r="71" spans="1:7" x14ac:dyDescent="0.2">
      <c r="A71" s="27" t="s">
        <v>91</v>
      </c>
      <c r="B71" s="45">
        <v>0</v>
      </c>
      <c r="C71" s="45">
        <v>0</v>
      </c>
      <c r="D71" s="45">
        <f t="shared" si="2"/>
        <v>0</v>
      </c>
      <c r="E71" s="45">
        <v>0</v>
      </c>
      <c r="F71" s="45">
        <v>0</v>
      </c>
      <c r="G71" s="45">
        <f t="shared" si="3"/>
        <v>0</v>
      </c>
    </row>
    <row r="72" spans="1:7" x14ac:dyDescent="0.2">
      <c r="A72" s="27" t="s">
        <v>92</v>
      </c>
      <c r="B72" s="45">
        <v>0</v>
      </c>
      <c r="C72" s="45">
        <v>0</v>
      </c>
      <c r="D72" s="45">
        <f t="shared" si="2"/>
        <v>0</v>
      </c>
      <c r="E72" s="45">
        <v>0</v>
      </c>
      <c r="F72" s="45">
        <v>0</v>
      </c>
      <c r="G72" s="45">
        <f t="shared" si="3"/>
        <v>0</v>
      </c>
    </row>
    <row r="73" spans="1:7" x14ac:dyDescent="0.2">
      <c r="A73" s="27" t="s">
        <v>93</v>
      </c>
      <c r="B73" s="45">
        <v>0</v>
      </c>
      <c r="C73" s="45">
        <v>0</v>
      </c>
      <c r="D73" s="45">
        <f t="shared" si="2"/>
        <v>0</v>
      </c>
      <c r="E73" s="45">
        <v>0</v>
      </c>
      <c r="F73" s="45">
        <v>0</v>
      </c>
      <c r="G73" s="45">
        <f t="shared" si="3"/>
        <v>0</v>
      </c>
    </row>
    <row r="74" spans="1:7" x14ac:dyDescent="0.2">
      <c r="A74" s="27" t="s">
        <v>94</v>
      </c>
      <c r="B74" s="45">
        <v>0</v>
      </c>
      <c r="C74" s="45">
        <v>0</v>
      </c>
      <c r="D74" s="45">
        <f t="shared" si="2"/>
        <v>0</v>
      </c>
      <c r="E74" s="45">
        <v>0</v>
      </c>
      <c r="F74" s="45">
        <v>0</v>
      </c>
      <c r="G74" s="45">
        <f t="shared" si="3"/>
        <v>0</v>
      </c>
    </row>
    <row r="75" spans="1:7" x14ac:dyDescent="0.2">
      <c r="A75" s="28" t="s">
        <v>95</v>
      </c>
      <c r="B75" s="39">
        <v>0</v>
      </c>
      <c r="C75" s="39">
        <v>0</v>
      </c>
      <c r="D75" s="39">
        <f t="shared" si="2"/>
        <v>0</v>
      </c>
      <c r="E75" s="39">
        <v>0</v>
      </c>
      <c r="F75" s="39">
        <v>0</v>
      </c>
      <c r="G75" s="39">
        <f t="shared" si="3"/>
        <v>0</v>
      </c>
    </row>
    <row r="76" spans="1:7" x14ac:dyDescent="0.2">
      <c r="A76" s="29" t="s">
        <v>8</v>
      </c>
      <c r="B76" s="40">
        <f t="shared" ref="B76:G76" si="4">SUM(B4+B12+B22+B32+B42+B52+B56+B64+B68)</f>
        <v>643531000</v>
      </c>
      <c r="C76" s="40">
        <f t="shared" si="4"/>
        <v>250680494.23999998</v>
      </c>
      <c r="D76" s="40">
        <f t="shared" si="4"/>
        <v>894211494.24000001</v>
      </c>
      <c r="E76" s="40">
        <f t="shared" si="4"/>
        <v>539004172.36000013</v>
      </c>
      <c r="F76" s="40">
        <f t="shared" si="4"/>
        <v>539004172.36000013</v>
      </c>
      <c r="G76" s="40">
        <f t="shared" si="4"/>
        <v>355207321.88</v>
      </c>
    </row>
    <row r="78" spans="1:7" x14ac:dyDescent="0.2">
      <c r="A78" s="41" t="s">
        <v>172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Normal="100" workbookViewId="0">
      <selection activeCell="A14" sqref="A14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7" ht="54.9" customHeight="1" x14ac:dyDescent="0.2">
      <c r="A1" s="51" t="s">
        <v>179</v>
      </c>
      <c r="B1" s="54"/>
      <c r="C1" s="54"/>
      <c r="D1" s="54"/>
      <c r="E1" s="54"/>
      <c r="F1" s="54"/>
      <c r="G1" s="55"/>
    </row>
    <row r="2" spans="1:7" x14ac:dyDescent="0.2">
      <c r="A2" s="14"/>
      <c r="B2" s="16" t="s">
        <v>0</v>
      </c>
      <c r="C2" s="17"/>
      <c r="D2" s="17"/>
      <c r="E2" s="17"/>
      <c r="F2" s="18"/>
      <c r="G2" s="49" t="s">
        <v>1</v>
      </c>
    </row>
    <row r="3" spans="1:7" ht="24.9" customHeight="1" x14ac:dyDescent="0.2">
      <c r="A3" s="3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0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1" t="s">
        <v>96</v>
      </c>
      <c r="B5" s="44">
        <f t="shared" ref="B5:G5" si="0">SUM(B6:B13)</f>
        <v>241327344.76999998</v>
      </c>
      <c r="C5" s="44">
        <f t="shared" si="0"/>
        <v>70370888.24000001</v>
      </c>
      <c r="D5" s="44">
        <f t="shared" si="0"/>
        <v>311698233.01000005</v>
      </c>
      <c r="E5" s="44">
        <f t="shared" si="0"/>
        <v>215714271.38</v>
      </c>
      <c r="F5" s="44">
        <f t="shared" si="0"/>
        <v>215714271.38</v>
      </c>
      <c r="G5" s="44">
        <f t="shared" si="0"/>
        <v>95983961.63000001</v>
      </c>
    </row>
    <row r="6" spans="1:7" x14ac:dyDescent="0.2">
      <c r="A6" s="19" t="s">
        <v>97</v>
      </c>
      <c r="B6" s="45">
        <v>12946853.25</v>
      </c>
      <c r="C6" s="80">
        <v>405564.77</v>
      </c>
      <c r="D6" s="45">
        <f>B6+C6</f>
        <v>13352418.02</v>
      </c>
      <c r="E6" s="82">
        <v>8726825.3100000005</v>
      </c>
      <c r="F6" s="82">
        <v>8726825.3100000005</v>
      </c>
      <c r="G6" s="45">
        <f>D6-E6</f>
        <v>4625592.709999999</v>
      </c>
    </row>
    <row r="7" spans="1:7" x14ac:dyDescent="0.2">
      <c r="A7" s="19" t="s">
        <v>98</v>
      </c>
      <c r="B7" s="45">
        <v>1296260.81</v>
      </c>
      <c r="C7" s="80">
        <v>369328.07</v>
      </c>
      <c r="D7" s="45">
        <f t="shared" ref="D7:D13" si="1">B7+C7</f>
        <v>1665588.8800000001</v>
      </c>
      <c r="E7" s="82">
        <v>1191291.51</v>
      </c>
      <c r="F7" s="82">
        <v>1191291.51</v>
      </c>
      <c r="G7" s="45">
        <f t="shared" ref="G7:G13" si="2">D7-E7</f>
        <v>474297.37000000011</v>
      </c>
    </row>
    <row r="8" spans="1:7" x14ac:dyDescent="0.2">
      <c r="A8" s="19" t="s">
        <v>99</v>
      </c>
      <c r="B8" s="45">
        <v>56730123.219999999</v>
      </c>
      <c r="C8" s="80">
        <v>54057377.530000001</v>
      </c>
      <c r="D8" s="45">
        <f t="shared" si="1"/>
        <v>110787500.75</v>
      </c>
      <c r="E8" s="82">
        <v>86116919.109999999</v>
      </c>
      <c r="F8" s="82">
        <v>86116919.109999999</v>
      </c>
      <c r="G8" s="45">
        <f t="shared" si="2"/>
        <v>24670581.640000001</v>
      </c>
    </row>
    <row r="9" spans="1:7" x14ac:dyDescent="0.2">
      <c r="A9" s="19" t="s">
        <v>100</v>
      </c>
      <c r="B9" s="45">
        <v>0</v>
      </c>
      <c r="C9" s="80">
        <v>0</v>
      </c>
      <c r="D9" s="45">
        <f t="shared" si="1"/>
        <v>0</v>
      </c>
      <c r="E9" s="82">
        <v>0</v>
      </c>
      <c r="F9" s="82">
        <v>0</v>
      </c>
      <c r="G9" s="45">
        <f t="shared" si="2"/>
        <v>0</v>
      </c>
    </row>
    <row r="10" spans="1:7" x14ac:dyDescent="0.2">
      <c r="A10" s="19" t="s">
        <v>101</v>
      </c>
      <c r="B10" s="45">
        <v>49565637.560000002</v>
      </c>
      <c r="C10" s="80">
        <v>3429258.39</v>
      </c>
      <c r="D10" s="45">
        <f t="shared" si="1"/>
        <v>52994895.950000003</v>
      </c>
      <c r="E10" s="82">
        <v>36103886.299999997</v>
      </c>
      <c r="F10" s="82">
        <v>36103886.299999997</v>
      </c>
      <c r="G10" s="45">
        <f t="shared" si="2"/>
        <v>16891009.650000006</v>
      </c>
    </row>
    <row r="11" spans="1:7" x14ac:dyDescent="0.2">
      <c r="A11" s="19" t="s">
        <v>102</v>
      </c>
      <c r="B11" s="45">
        <v>0</v>
      </c>
      <c r="C11" s="80">
        <v>0</v>
      </c>
      <c r="D11" s="45">
        <f t="shared" si="1"/>
        <v>0</v>
      </c>
      <c r="E11" s="82">
        <v>0</v>
      </c>
      <c r="F11" s="82">
        <v>0</v>
      </c>
      <c r="G11" s="45">
        <f t="shared" si="2"/>
        <v>0</v>
      </c>
    </row>
    <row r="12" spans="1:7" x14ac:dyDescent="0.2">
      <c r="A12" s="19" t="s">
        <v>103</v>
      </c>
      <c r="B12" s="45">
        <v>119573241.42</v>
      </c>
      <c r="C12" s="80">
        <v>5961999.5599999996</v>
      </c>
      <c r="D12" s="45">
        <f t="shared" si="1"/>
        <v>125535240.98</v>
      </c>
      <c r="E12" s="82">
        <v>78182993.099999994</v>
      </c>
      <c r="F12" s="82">
        <v>78182993.099999994</v>
      </c>
      <c r="G12" s="45">
        <f t="shared" si="2"/>
        <v>47352247.88000001</v>
      </c>
    </row>
    <row r="13" spans="1:7" x14ac:dyDescent="0.2">
      <c r="A13" s="19" t="s">
        <v>53</v>
      </c>
      <c r="B13" s="45">
        <v>1215228.51</v>
      </c>
      <c r="C13" s="80">
        <v>6147359.9199999999</v>
      </c>
      <c r="D13" s="45">
        <f t="shared" si="1"/>
        <v>7362588.4299999997</v>
      </c>
      <c r="E13" s="82">
        <v>5392356.0499999998</v>
      </c>
      <c r="F13" s="82">
        <v>5392356.0499999998</v>
      </c>
      <c r="G13" s="45">
        <f t="shared" si="2"/>
        <v>1970232.38</v>
      </c>
    </row>
    <row r="14" spans="1:7" x14ac:dyDescent="0.2">
      <c r="A14" s="12"/>
      <c r="B14" s="45"/>
      <c r="C14" s="45"/>
      <c r="D14" s="45"/>
      <c r="E14" s="45"/>
      <c r="F14" s="45"/>
      <c r="G14" s="45"/>
    </row>
    <row r="15" spans="1:7" x14ac:dyDescent="0.2">
      <c r="A15" s="11" t="s">
        <v>104</v>
      </c>
      <c r="B15" s="44">
        <f t="shared" ref="B15:G15" si="3">SUM(B16:B22)</f>
        <v>346604526.76999998</v>
      </c>
      <c r="C15" s="44">
        <f t="shared" si="3"/>
        <v>141452730.10999998</v>
      </c>
      <c r="D15" s="44">
        <f t="shared" si="3"/>
        <v>488057256.88000005</v>
      </c>
      <c r="E15" s="44">
        <f t="shared" si="3"/>
        <v>255103642.91</v>
      </c>
      <c r="F15" s="44">
        <f t="shared" si="3"/>
        <v>255103642.91</v>
      </c>
      <c r="G15" s="44">
        <f t="shared" si="3"/>
        <v>232953613.97</v>
      </c>
    </row>
    <row r="16" spans="1:7" x14ac:dyDescent="0.2">
      <c r="A16" s="19" t="s">
        <v>105</v>
      </c>
      <c r="B16" s="45">
        <v>12177243.58</v>
      </c>
      <c r="C16" s="81">
        <v>24251427.649999999</v>
      </c>
      <c r="D16" s="45">
        <f>B16+C16</f>
        <v>36428671.229999997</v>
      </c>
      <c r="E16" s="83">
        <v>20321755.370000001</v>
      </c>
      <c r="F16" s="83">
        <v>20321755.370000001</v>
      </c>
      <c r="G16" s="45">
        <f t="shared" ref="G16:G22" si="4">D16-E16</f>
        <v>16106915.859999996</v>
      </c>
    </row>
    <row r="17" spans="1:7" x14ac:dyDescent="0.2">
      <c r="A17" s="19" t="s">
        <v>106</v>
      </c>
      <c r="B17" s="45">
        <v>280504545.61000001</v>
      </c>
      <c r="C17" s="81">
        <v>105872277.3</v>
      </c>
      <c r="D17" s="45">
        <f t="shared" ref="D17:D22" si="5">B17+C17</f>
        <v>386376822.91000003</v>
      </c>
      <c r="E17" s="83">
        <v>193495496.84</v>
      </c>
      <c r="F17" s="83">
        <v>193495496.84</v>
      </c>
      <c r="G17" s="45">
        <f t="shared" si="4"/>
        <v>192881326.07000002</v>
      </c>
    </row>
    <row r="18" spans="1:7" x14ac:dyDescent="0.2">
      <c r="A18" s="19" t="s">
        <v>107</v>
      </c>
      <c r="B18" s="45">
        <v>0</v>
      </c>
      <c r="C18" s="81">
        <v>0</v>
      </c>
      <c r="D18" s="45">
        <f t="shared" si="5"/>
        <v>0</v>
      </c>
      <c r="E18" s="83">
        <v>0</v>
      </c>
      <c r="F18" s="83">
        <v>0</v>
      </c>
      <c r="G18" s="45">
        <f t="shared" si="4"/>
        <v>0</v>
      </c>
    </row>
    <row r="19" spans="1:7" x14ac:dyDescent="0.2">
      <c r="A19" s="19" t="s">
        <v>108</v>
      </c>
      <c r="B19" s="45">
        <v>10818679.890000001</v>
      </c>
      <c r="C19" s="81">
        <v>3150815.47</v>
      </c>
      <c r="D19" s="45">
        <f t="shared" si="5"/>
        <v>13969495.360000001</v>
      </c>
      <c r="E19" s="83">
        <v>9567678.8200000003</v>
      </c>
      <c r="F19" s="83">
        <v>9567678.8200000003</v>
      </c>
      <c r="G19" s="45">
        <f t="shared" si="4"/>
        <v>4401816.540000001</v>
      </c>
    </row>
    <row r="20" spans="1:7" x14ac:dyDescent="0.2">
      <c r="A20" s="19" t="s">
        <v>109</v>
      </c>
      <c r="B20" s="45">
        <v>2097500</v>
      </c>
      <c r="C20" s="81">
        <v>1839000</v>
      </c>
      <c r="D20" s="45">
        <f t="shared" si="5"/>
        <v>3936500</v>
      </c>
      <c r="E20" s="83">
        <v>3099500</v>
      </c>
      <c r="F20" s="83">
        <v>3099500</v>
      </c>
      <c r="G20" s="45">
        <f t="shared" si="4"/>
        <v>837000</v>
      </c>
    </row>
    <row r="21" spans="1:7" x14ac:dyDescent="0.2">
      <c r="A21" s="19" t="s">
        <v>110</v>
      </c>
      <c r="B21" s="45">
        <v>41006557.689999998</v>
      </c>
      <c r="C21" s="81">
        <v>6339209.6900000004</v>
      </c>
      <c r="D21" s="45">
        <f t="shared" si="5"/>
        <v>47345767.379999995</v>
      </c>
      <c r="E21" s="83">
        <v>28619211.879999999</v>
      </c>
      <c r="F21" s="83">
        <v>28619211.879999999</v>
      </c>
      <c r="G21" s="45">
        <f t="shared" si="4"/>
        <v>18726555.499999996</v>
      </c>
    </row>
    <row r="22" spans="1:7" x14ac:dyDescent="0.2">
      <c r="A22" s="19" t="s">
        <v>111</v>
      </c>
      <c r="B22" s="45">
        <v>0</v>
      </c>
      <c r="C22" s="81">
        <v>0</v>
      </c>
      <c r="D22" s="45">
        <f t="shared" si="5"/>
        <v>0</v>
      </c>
      <c r="E22" s="83">
        <v>0</v>
      </c>
      <c r="F22" s="83">
        <v>0</v>
      </c>
      <c r="G22" s="45">
        <f t="shared" si="4"/>
        <v>0</v>
      </c>
    </row>
    <row r="23" spans="1:7" x14ac:dyDescent="0.2">
      <c r="A23" s="12"/>
      <c r="B23" s="45"/>
      <c r="C23" s="45"/>
      <c r="D23" s="45"/>
      <c r="E23" s="45"/>
      <c r="F23" s="45"/>
      <c r="G23" s="45"/>
    </row>
    <row r="24" spans="1:7" x14ac:dyDescent="0.2">
      <c r="A24" s="11" t="s">
        <v>112</v>
      </c>
      <c r="B24" s="44">
        <f t="shared" ref="B24:G24" si="6">SUM(B25:B33)</f>
        <v>22614098.129999999</v>
      </c>
      <c r="C24" s="44">
        <f t="shared" si="6"/>
        <v>36783675.740000002</v>
      </c>
      <c r="D24" s="44">
        <f t="shared" si="6"/>
        <v>59397773.870000005</v>
      </c>
      <c r="E24" s="44">
        <f t="shared" si="6"/>
        <v>43191790.919999994</v>
      </c>
      <c r="F24" s="44">
        <f t="shared" si="6"/>
        <v>43191790.919999994</v>
      </c>
      <c r="G24" s="44">
        <f t="shared" si="6"/>
        <v>16205982.950000007</v>
      </c>
    </row>
    <row r="25" spans="1:7" x14ac:dyDescent="0.2">
      <c r="A25" s="19" t="s">
        <v>113</v>
      </c>
      <c r="B25" s="45">
        <v>3412697.24</v>
      </c>
      <c r="C25" s="84">
        <v>3279682.88</v>
      </c>
      <c r="D25" s="45">
        <f>B25+C25</f>
        <v>6692380.1200000001</v>
      </c>
      <c r="E25" s="86">
        <v>3679857.3</v>
      </c>
      <c r="F25" s="86">
        <v>3679857.3</v>
      </c>
      <c r="G25" s="45">
        <f t="shared" ref="G25:G33" si="7">D25-E25</f>
        <v>3012522.8200000003</v>
      </c>
    </row>
    <row r="26" spans="1:7" x14ac:dyDescent="0.2">
      <c r="A26" s="19" t="s">
        <v>114</v>
      </c>
      <c r="B26" s="45">
        <v>0</v>
      </c>
      <c r="C26" s="84">
        <v>0</v>
      </c>
      <c r="D26" s="45">
        <f t="shared" ref="D26:D33" si="8">B26+C26</f>
        <v>0</v>
      </c>
      <c r="E26" s="86">
        <v>0</v>
      </c>
      <c r="F26" s="86">
        <v>0</v>
      </c>
      <c r="G26" s="45">
        <f t="shared" si="7"/>
        <v>0</v>
      </c>
    </row>
    <row r="27" spans="1:7" x14ac:dyDescent="0.2">
      <c r="A27" s="19" t="s">
        <v>115</v>
      </c>
      <c r="B27" s="45">
        <v>0</v>
      </c>
      <c r="C27" s="84">
        <v>0</v>
      </c>
      <c r="D27" s="45">
        <f t="shared" si="8"/>
        <v>0</v>
      </c>
      <c r="E27" s="86">
        <v>0</v>
      </c>
      <c r="F27" s="86">
        <v>0</v>
      </c>
      <c r="G27" s="45">
        <f t="shared" si="7"/>
        <v>0</v>
      </c>
    </row>
    <row r="28" spans="1:7" x14ac:dyDescent="0.2">
      <c r="A28" s="19" t="s">
        <v>116</v>
      </c>
      <c r="B28" s="45">
        <v>0</v>
      </c>
      <c r="C28" s="84">
        <v>0</v>
      </c>
      <c r="D28" s="45">
        <f t="shared" si="8"/>
        <v>0</v>
      </c>
      <c r="E28" s="86">
        <v>0</v>
      </c>
      <c r="F28" s="86">
        <v>0</v>
      </c>
      <c r="G28" s="45">
        <f t="shared" si="7"/>
        <v>0</v>
      </c>
    </row>
    <row r="29" spans="1:7" x14ac:dyDescent="0.2">
      <c r="A29" s="19" t="s">
        <v>117</v>
      </c>
      <c r="B29" s="45">
        <v>0</v>
      </c>
      <c r="C29" s="84">
        <v>0</v>
      </c>
      <c r="D29" s="45">
        <f t="shared" si="8"/>
        <v>0</v>
      </c>
      <c r="E29" s="86">
        <v>0</v>
      </c>
      <c r="F29" s="86">
        <v>0</v>
      </c>
      <c r="G29" s="45">
        <f t="shared" si="7"/>
        <v>0</v>
      </c>
    </row>
    <row r="30" spans="1:7" x14ac:dyDescent="0.2">
      <c r="A30" s="19" t="s">
        <v>118</v>
      </c>
      <c r="B30" s="45">
        <v>0</v>
      </c>
      <c r="C30" s="84">
        <v>0</v>
      </c>
      <c r="D30" s="45">
        <f t="shared" si="8"/>
        <v>0</v>
      </c>
      <c r="E30" s="86">
        <v>0</v>
      </c>
      <c r="F30" s="86">
        <v>0</v>
      </c>
      <c r="G30" s="45">
        <f t="shared" si="7"/>
        <v>0</v>
      </c>
    </row>
    <row r="31" spans="1:7" x14ac:dyDescent="0.2">
      <c r="A31" s="19" t="s">
        <v>119</v>
      </c>
      <c r="B31" s="45">
        <v>17437763.260000002</v>
      </c>
      <c r="C31" s="84">
        <v>33124061.469999999</v>
      </c>
      <c r="D31" s="45">
        <f t="shared" si="8"/>
        <v>50561824.730000004</v>
      </c>
      <c r="E31" s="86">
        <v>38126718.049999997</v>
      </c>
      <c r="F31" s="86">
        <v>38126718.049999997</v>
      </c>
      <c r="G31" s="45">
        <f t="shared" si="7"/>
        <v>12435106.680000007</v>
      </c>
    </row>
    <row r="32" spans="1:7" x14ac:dyDescent="0.2">
      <c r="A32" s="19" t="s">
        <v>120</v>
      </c>
      <c r="B32" s="45">
        <v>1763637.63</v>
      </c>
      <c r="C32" s="84">
        <v>379931.39</v>
      </c>
      <c r="D32" s="45">
        <f t="shared" si="8"/>
        <v>2143569.02</v>
      </c>
      <c r="E32" s="86">
        <v>1385215.57</v>
      </c>
      <c r="F32" s="86">
        <v>1385215.57</v>
      </c>
      <c r="G32" s="45">
        <f t="shared" si="7"/>
        <v>758353.45</v>
      </c>
    </row>
    <row r="33" spans="1:7" x14ac:dyDescent="0.2">
      <c r="A33" s="19" t="s">
        <v>121</v>
      </c>
      <c r="B33" s="45">
        <v>0</v>
      </c>
      <c r="C33" s="45">
        <v>0</v>
      </c>
      <c r="D33" s="45">
        <f t="shared" si="8"/>
        <v>0</v>
      </c>
      <c r="E33" s="45">
        <v>0</v>
      </c>
      <c r="F33" s="45">
        <v>0</v>
      </c>
      <c r="G33" s="45">
        <f t="shared" si="7"/>
        <v>0</v>
      </c>
    </row>
    <row r="34" spans="1:7" x14ac:dyDescent="0.2">
      <c r="A34" s="12"/>
      <c r="B34" s="45"/>
      <c r="C34" s="45"/>
      <c r="D34" s="45"/>
      <c r="E34" s="45"/>
      <c r="F34" s="45"/>
      <c r="G34" s="45"/>
    </row>
    <row r="35" spans="1:7" x14ac:dyDescent="0.2">
      <c r="A35" s="11" t="s">
        <v>122</v>
      </c>
      <c r="B35" s="44">
        <f t="shared" ref="B35:G35" si="9">SUM(B36:B39)</f>
        <v>32985030.329999998</v>
      </c>
      <c r="C35" s="44">
        <f t="shared" si="9"/>
        <v>2073200.15</v>
      </c>
      <c r="D35" s="44">
        <f t="shared" si="9"/>
        <v>35058230.479999997</v>
      </c>
      <c r="E35" s="44">
        <f t="shared" si="9"/>
        <v>24994467.149999999</v>
      </c>
      <c r="F35" s="44">
        <f t="shared" si="9"/>
        <v>24994467.149999999</v>
      </c>
      <c r="G35" s="44">
        <f t="shared" si="9"/>
        <v>10063763.329999998</v>
      </c>
    </row>
    <row r="36" spans="1:7" x14ac:dyDescent="0.2">
      <c r="A36" s="19" t="s">
        <v>123</v>
      </c>
      <c r="B36" s="45">
        <v>0</v>
      </c>
      <c r="C36" s="45">
        <v>0</v>
      </c>
      <c r="D36" s="45">
        <f>B36+C36</f>
        <v>0</v>
      </c>
      <c r="E36" s="45">
        <v>0</v>
      </c>
      <c r="F36" s="45">
        <v>0</v>
      </c>
      <c r="G36" s="45">
        <f t="shared" ref="G36:G39" si="10">D36-E36</f>
        <v>0</v>
      </c>
    </row>
    <row r="37" spans="1:7" ht="20.399999999999999" x14ac:dyDescent="0.2">
      <c r="A37" s="19" t="s">
        <v>124</v>
      </c>
      <c r="B37" s="45">
        <v>32985030.329999998</v>
      </c>
      <c r="C37" s="85">
        <v>2073200.15</v>
      </c>
      <c r="D37" s="45">
        <f t="shared" ref="D37:D39" si="11">B37+C37</f>
        <v>35058230.479999997</v>
      </c>
      <c r="E37" s="87">
        <v>24994467.149999999</v>
      </c>
      <c r="F37" s="87">
        <v>24994467.149999999</v>
      </c>
      <c r="G37" s="45">
        <f t="shared" si="10"/>
        <v>10063763.329999998</v>
      </c>
    </row>
    <row r="38" spans="1:7" x14ac:dyDescent="0.2">
      <c r="A38" s="19" t="s">
        <v>125</v>
      </c>
      <c r="B38" s="45">
        <v>0</v>
      </c>
      <c r="C38" s="45">
        <v>0</v>
      </c>
      <c r="D38" s="45">
        <f t="shared" si="11"/>
        <v>0</v>
      </c>
      <c r="E38" s="45">
        <v>0</v>
      </c>
      <c r="F38" s="45">
        <v>0</v>
      </c>
      <c r="G38" s="45">
        <f t="shared" si="10"/>
        <v>0</v>
      </c>
    </row>
    <row r="39" spans="1:7" x14ac:dyDescent="0.2">
      <c r="A39" s="19" t="s">
        <v>126</v>
      </c>
      <c r="B39" s="45">
        <v>0</v>
      </c>
      <c r="C39" s="45">
        <v>0</v>
      </c>
      <c r="D39" s="45">
        <f t="shared" si="11"/>
        <v>0</v>
      </c>
      <c r="E39" s="45">
        <v>0</v>
      </c>
      <c r="F39" s="45">
        <v>0</v>
      </c>
      <c r="G39" s="45">
        <f t="shared" si="10"/>
        <v>0</v>
      </c>
    </row>
    <row r="40" spans="1:7" x14ac:dyDescent="0.2">
      <c r="A40" s="12"/>
      <c r="B40" s="45"/>
      <c r="C40" s="45"/>
      <c r="D40" s="45"/>
      <c r="E40" s="45"/>
      <c r="F40" s="45"/>
      <c r="G40" s="45"/>
    </row>
    <row r="41" spans="1:7" x14ac:dyDescent="0.2">
      <c r="A41" s="21" t="s">
        <v>8</v>
      </c>
      <c r="B41" s="46">
        <f t="shared" ref="B41:G41" si="12">SUM(B35+B24+B15+B5)</f>
        <v>643531000</v>
      </c>
      <c r="C41" s="46">
        <f t="shared" si="12"/>
        <v>250680494.24000001</v>
      </c>
      <c r="D41" s="46">
        <f t="shared" si="12"/>
        <v>894211494.24000001</v>
      </c>
      <c r="E41" s="46">
        <f t="shared" si="12"/>
        <v>539004172.36000001</v>
      </c>
      <c r="F41" s="46">
        <f t="shared" si="12"/>
        <v>539004172.36000001</v>
      </c>
      <c r="G41" s="46">
        <f t="shared" si="12"/>
        <v>355207321.88</v>
      </c>
    </row>
    <row r="43" spans="1:7" x14ac:dyDescent="0.2">
      <c r="A43" s="47" t="s">
        <v>172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Cuenta Publica</cp:lastModifiedBy>
  <cp:revision/>
  <dcterms:created xsi:type="dcterms:W3CDTF">2014-02-10T03:37:14Z</dcterms:created>
  <dcterms:modified xsi:type="dcterms:W3CDTF">2025-10-20T19:46:23Z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